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8_{2B4E0DAB-995F-45DD-AE53-6DCB9BCE9923}" xr6:coauthVersionLast="45" xr6:coauthVersionMax="45" xr10:uidLastSave="{00000000-0000-0000-0000-000000000000}"/>
  <bookViews>
    <workbookView xWindow="-120" yWindow="-120" windowWidth="25440" windowHeight="15390" tabRatio="836" firstSheet="2" activeTab="2" xr2:uid="{00000000-000D-0000-FFFF-FFFF00000000}"/>
  </bookViews>
  <sheets>
    <sheet name="DRE" sheetId="1" state="hidden" r:id="rId1"/>
    <sheet name="Result (2)" sheetId="12" state="hidden" r:id="rId2"/>
    <sheet name="REG Balance Sheet" sheetId="16" r:id="rId3"/>
    <sheet name="Custos e Despesas (2)" sheetId="13" state="hidden" r:id="rId4"/>
    <sheet name="Equity" sheetId="9" state="hidden" r:id="rId5"/>
    <sheet name="Equivalência." sheetId="11" state="hidden" r:id="rId6"/>
    <sheet name="RBSE" sheetId="17" state="hidden" r:id="rId7"/>
    <sheet name="Plan1" sheetId="18" state="hidden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__DTF2005">[1]Escenarios!$C$7</definedName>
    <definedName name="__IPC2005">[1]Escenarios!$B$7</definedName>
    <definedName name="__TitleTemp">#NAME?</definedName>
    <definedName name="_D3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3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3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3" localSheetId="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4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4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4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4" localSheetId="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4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5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5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5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5" localSheetId="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6" localSheetId="3">{0;0;0;0;9;#N/A;0.75;0.75;1;1;1;FALSE;FALSE;FALSE;FALSE;FALSE;#N/A;1;100;#N/A;#N/A;"&amp;A";"Page &amp;P"}</definedName>
    <definedName name="_D6" localSheetId="5">{0;0;0;0;9;#N/A;0.75;0.75;1;1;1;FALSE;FALSE;FALSE;FALSE;FALSE;#N/A;1;100;#N/A;#N/A;"&amp;A";"Page &amp;P"}</definedName>
    <definedName name="_D6" localSheetId="6">{0;0;0;0;9;#N/A;0.75;0.75;1;1;1;FALSE;FALSE;FALSE;FALSE;FALSE;#N/A;1;100;#N/A;#N/A;"&amp;A";"Page &amp;P"}</definedName>
    <definedName name="_D6" localSheetId="2">{0;0;0;0;9;#N/A;0.75;0.75;1;1;1;FALSE;FALSE;FALSE;FALSE;FALSE;#N/A;1;100;#N/A;#N/A;"&amp;A";"Page &amp;P"}</definedName>
    <definedName name="_D6">{0;0;0;0;9;#N/A;0.75;0.75;1;1;1;FALSE;FALSE;FALSE;FALSE;FALSE;#N/A;1;100;#N/A;#N/A;"&amp;A";"Page &amp;P"}</definedName>
    <definedName name="_D7" localSheetId="3">{0;0;0;0;9;#N/A;0.75;0.75;1;1;1;FALSE;FALSE;FALSE;FALSE;FALSE;#N/A;1;100;#N/A;#N/A;"&amp;A";"Page &amp;P"}</definedName>
    <definedName name="_D7" localSheetId="5">{0;0;0;0;9;#N/A;0.75;0.75;1;1;1;FALSE;FALSE;FALSE;FALSE;FALSE;#N/A;1;100;#N/A;#N/A;"&amp;A";"Page &amp;P"}</definedName>
    <definedName name="_D7" localSheetId="6">{0;0;0;0;9;#N/A;0.75;0.75;1;1;1;FALSE;FALSE;FALSE;FALSE;FALSE;#N/A;1;100;#N/A;#N/A;"&amp;A";"Page &amp;P"}</definedName>
    <definedName name="_D7" localSheetId="2">{0;0;0;0;9;#N/A;0.75;0.75;1;1;1;FALSE;FALSE;FALSE;FALSE;FALSE;#N/A;1;100;#N/A;#N/A;"&amp;A";"Page &amp;P"}</definedName>
    <definedName name="_D7">{0;0;0;0;9;#N/A;0.75;0.75;1;1;1;FALSE;FALSE;FALSE;FALSE;FALSE;#N/A;1;100;#N/A;#N/A;"&amp;A";"Page &amp;P"}</definedName>
    <definedName name="_D8" localSheetId="3">{0;0;0;0;9;#N/A;0.75;0.75;1;1;1;FALSE;FALSE;FALSE;FALSE;FALSE;#N/A;1;100;#N/A;#N/A;"&amp;A";"Page &amp;P"}</definedName>
    <definedName name="_D8" localSheetId="5">{0;0;0;0;9;#N/A;0.75;0.75;1;1;1;FALSE;FALSE;FALSE;FALSE;FALSE;#N/A;1;100;#N/A;#N/A;"&amp;A";"Page &amp;P"}</definedName>
    <definedName name="_D8" localSheetId="6">{0;0;0;0;9;#N/A;0.75;0.75;1;1;1;FALSE;FALSE;FALSE;FALSE;FALSE;#N/A;1;100;#N/A;#N/A;"&amp;A";"Page &amp;P"}</definedName>
    <definedName name="_D8" localSheetId="2">{0;0;0;0;9;#N/A;0.75;0.75;1;1;1;FALSE;FALSE;FALSE;FALSE;FALSE;#N/A;1;100;#N/A;#N/A;"&amp;A";"Page &amp;P"}</definedName>
    <definedName name="_D8">{0;0;0;0;9;#N/A;0.75;0.75;1;1;1;FALSE;FALSE;FALSE;FALSE;FALSE;#N/A;1;100;#N/A;#N/A;"&amp;A";"Page &amp;P"}</definedName>
    <definedName name="_pag1">'[2]ResGeral-NOV01'!$A$1:$I$56</definedName>
    <definedName name="_pag2">'[2]ResGeral-NOV01'!$A$1:$K$55</definedName>
    <definedName name="_pag3">'[2]ResGeral-NOV01'!$A$1:$I$51</definedName>
    <definedName name="_pag4">'[2]ResGeral-NOV01'!$A$1:$H$46</definedName>
    <definedName name="_pag5">'[2]ResGeral-NOV01'!$A$1:$L$53</definedName>
    <definedName name="_pag6">'[2]ResGeral-NOV01'!$A$1:$K$52</definedName>
    <definedName name="_qe1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" localSheetId="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0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0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0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0" localSheetId="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1" localSheetId="3">{0;0;0;0;9;#N/A;0.75;0.75;1;1;1;FALSE;FALSE;FALSE;FALSE;FALSE;#N/A;1;100;#N/A;#N/A;"&amp;A";"Page &amp;P"}</definedName>
    <definedName name="_qe11" localSheetId="5">{0;0;0;0;9;#N/A;0.75;0.75;1;1;1;FALSE;FALSE;FALSE;FALSE;FALSE;#N/A;1;100;#N/A;#N/A;"&amp;A";"Page &amp;P"}</definedName>
    <definedName name="_qe11" localSheetId="6">{0;0;0;0;9;#N/A;0.75;0.75;1;1;1;FALSE;FALSE;FALSE;FALSE;FALSE;#N/A;1;100;#N/A;#N/A;"&amp;A";"Page &amp;P"}</definedName>
    <definedName name="_qe11" localSheetId="2">{0;0;0;0;9;#N/A;0.75;0.75;1;1;1;FALSE;FALSE;FALSE;FALSE;FALSE;#N/A;1;100;#N/A;#N/A;"&amp;A";"Page &amp;P"}</definedName>
    <definedName name="_qe11">{0;0;0;0;9;#N/A;0.75;0.75;1;1;1;FALSE;FALSE;FALSE;FALSE;FALSE;#N/A;1;100;#N/A;#N/A;"&amp;A";"Page &amp;P"}</definedName>
    <definedName name="_qe2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2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2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2" localSheetId="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3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3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3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3" localSheetId="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4" localSheetId="3">{0;0;0;0;9;#N/A;0.75;0.75;1;1;1;FALSE;FALSE;FALSE;FALSE;FALSE;#N/A;1;100;#N/A;#N/A;"&amp;A";"Page &amp;P"}</definedName>
    <definedName name="_qe4" localSheetId="5">{0;0;0;0;9;#N/A;0.75;0.75;1;1;1;FALSE;FALSE;FALSE;FALSE;FALSE;#N/A;1;100;#N/A;#N/A;"&amp;A";"Page &amp;P"}</definedName>
    <definedName name="_qe4" localSheetId="6">{0;0;0;0;9;#N/A;0.75;0.75;1;1;1;FALSE;FALSE;FALSE;FALSE;FALSE;#N/A;1;100;#N/A;#N/A;"&amp;A";"Page &amp;P"}</definedName>
    <definedName name="_qe4" localSheetId="2">{0;0;0;0;9;#N/A;0.75;0.75;1;1;1;FALSE;FALSE;FALSE;FALSE;FALSE;#N/A;1;100;#N/A;#N/A;"&amp;A";"Page &amp;P"}</definedName>
    <definedName name="_qe4">{0;0;0;0;9;#N/A;0.75;0.75;1;1;1;FALSE;FALSE;FALSE;FALSE;FALSE;#N/A;1;100;#N/A;#N/A;"&amp;A";"Page &amp;P"}</definedName>
    <definedName name="_qe5" localSheetId="3">{0;0;0;0;9;#N/A;0.75;0.75;1;1;1;FALSE;FALSE;FALSE;FALSE;FALSE;#N/A;1;100;#N/A;#N/A;"&amp;A";"Page &amp;P"}</definedName>
    <definedName name="_qe5" localSheetId="5">{0;0;0;0;9;#N/A;0.75;0.75;1;1;1;FALSE;FALSE;FALSE;FALSE;FALSE;#N/A;1;100;#N/A;#N/A;"&amp;A";"Page &amp;P"}</definedName>
    <definedName name="_qe5" localSheetId="6">{0;0;0;0;9;#N/A;0.75;0.75;1;1;1;FALSE;FALSE;FALSE;FALSE;FALSE;#N/A;1;100;#N/A;#N/A;"&amp;A";"Page &amp;P"}</definedName>
    <definedName name="_qe5" localSheetId="2">{0;0;0;0;9;#N/A;0.75;0.75;1;1;1;FALSE;FALSE;FALSE;FALSE;FALSE;#N/A;1;100;#N/A;#N/A;"&amp;A";"Page &amp;P"}</definedName>
    <definedName name="_qe5">{0;0;0;0;9;#N/A;0.75;0.75;1;1;1;FALSE;FALSE;FALSE;FALSE;FALSE;#N/A;1;100;#N/A;#N/A;"&amp;A";"Page &amp;P"}</definedName>
    <definedName name="_qe6" localSheetId="3">{0;0;0;0;9;#N/A;0.75;0.75;1;1;1;FALSE;FALSE;FALSE;FALSE;FALSE;#N/A;1;100;#N/A;#N/A;"&amp;A";"Page &amp;P"}</definedName>
    <definedName name="_qe6" localSheetId="5">{0;0;0;0;9;#N/A;0.75;0.75;1;1;1;FALSE;FALSE;FALSE;FALSE;FALSE;#N/A;1;100;#N/A;#N/A;"&amp;A";"Page &amp;P"}</definedName>
    <definedName name="_qe6" localSheetId="6">{0;0;0;0;9;#N/A;0.75;0.75;1;1;1;FALSE;FALSE;FALSE;FALSE;FALSE;#N/A;1;100;#N/A;#N/A;"&amp;A";"Page &amp;P"}</definedName>
    <definedName name="_qe6" localSheetId="2">{0;0;0;0;9;#N/A;0.75;0.75;1;1;1;FALSE;FALSE;FALSE;FALSE;FALSE;#N/A;1;100;#N/A;#N/A;"&amp;A";"Page &amp;P"}</definedName>
    <definedName name="_qe6">{0;0;0;0;9;#N/A;0.75;0.75;1;1;1;FALSE;FALSE;FALSE;FALSE;FALSE;#N/A;1;100;#N/A;#N/A;"&amp;A";"Page &amp;P"}</definedName>
    <definedName name="_qe7" localSheetId="3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qe7" localSheetId="5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qe7" localSheetId="6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qe7" localSheetId="2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qe7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qe8" localSheetId="3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qe8" localSheetId="5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qe8" localSheetId="6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qe8" localSheetId="2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qe8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qe9" localSheetId="3">{0;0;0;0;258;#N/A;0.75;0.75;1;1;2;FALSE;FALSE;FALSE;FALSE;FALSE;#N/A;1;#N/A;1;1;"&amp;A";"Page &amp;P"}</definedName>
    <definedName name="_qe9" localSheetId="5">{0;0;0;0;258;#N/A;0.75;0.75;1;1;2;FALSE;FALSE;FALSE;FALSE;FALSE;#N/A;1;#N/A;1;1;"&amp;A";"Page &amp;P"}</definedName>
    <definedName name="_qe9" localSheetId="6">{0;0;0;0;258;#N/A;0.75;0.75;1;1;2;FALSE;FALSE;FALSE;FALSE;FALSE;#N/A;1;#N/A;1;1;"&amp;A";"Page &amp;P"}</definedName>
    <definedName name="_qe9" localSheetId="2">{0;0;0;0;258;#N/A;0.75;0.75;1;1;2;FALSE;FALSE;FALSE;FALSE;FALSE;#N/A;1;#N/A;1;1;"&amp;A";"Page &amp;P"}</definedName>
    <definedName name="_qe9">{0;0;0;0;258;#N/A;0.75;0.75;1;1;2;FALSE;FALSE;FALSE;FALSE;FALSE;#N/A;1;#N/A;1;1;"&amp;A";"Page &amp;P"}</definedName>
    <definedName name="_qw2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2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2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2" localSheetId="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3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3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3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3" localSheetId="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Report">0</definedName>
    <definedName name="_wq10" localSheetId="3">{0;0;0;0;258;#N/A;0.75;0.75;1;1;2;FALSE;FALSE;FALSE;FALSE;FALSE;#N/A;1;#N/A;1;1;"&amp;A";"Page &amp;P"}</definedName>
    <definedName name="_wq10" localSheetId="5">{0;0;0;0;258;#N/A;0.75;0.75;1;1;2;FALSE;FALSE;FALSE;FALSE;FALSE;#N/A;1;#N/A;1;1;"&amp;A";"Page &amp;P"}</definedName>
    <definedName name="_wq10" localSheetId="6">{0;0;0;0;258;#N/A;0.75;0.75;1;1;2;FALSE;FALSE;FALSE;FALSE;FALSE;#N/A;1;#N/A;1;1;"&amp;A";"Page &amp;P"}</definedName>
    <definedName name="_wq10" localSheetId="2">{0;0;0;0;258;#N/A;0.75;0.75;1;1;2;FALSE;FALSE;FALSE;FALSE;FALSE;#N/A;1;#N/A;1;1;"&amp;A";"Page &amp;P"}</definedName>
    <definedName name="_wq10">{0;0;0;0;258;#N/A;0.75;0.75;1;1;2;FALSE;FALSE;FALSE;FALSE;FALSE;#N/A;1;#N/A;1;1;"&amp;A";"Page &amp;P"}</definedName>
    <definedName name="_wq11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11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11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11" localSheetId="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11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12" localSheetId="3">{0;0;0;0;9;#N/A;0.75;0.75;1;1;1;FALSE;FALSE;FALSE;FALSE;FALSE;#N/A;1;100;#N/A;#N/A;"&amp;A";"Page &amp;P"}</definedName>
    <definedName name="_wq12" localSheetId="5">{0;0;0;0;9;#N/A;0.75;0.75;1;1;1;FALSE;FALSE;FALSE;FALSE;FALSE;#N/A;1;100;#N/A;#N/A;"&amp;A";"Page &amp;P"}</definedName>
    <definedName name="_wq12" localSheetId="6">{0;0;0;0;9;#N/A;0.75;0.75;1;1;1;FALSE;FALSE;FALSE;FALSE;FALSE;#N/A;1;100;#N/A;#N/A;"&amp;A";"Page &amp;P"}</definedName>
    <definedName name="_wq12" localSheetId="2">{0;0;0;0;9;#N/A;0.75;0.75;1;1;1;FALSE;FALSE;FALSE;FALSE;FALSE;#N/A;1;100;#N/A;#N/A;"&amp;A";"Page &amp;P"}</definedName>
    <definedName name="_wq12">{0;0;0;0;9;#N/A;0.75;0.75;1;1;1;FALSE;FALSE;FALSE;FALSE;FALSE;#N/A;1;100;#N/A;#N/A;"&amp;A";"Page &amp;P"}</definedName>
    <definedName name="_wq2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2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2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2" localSheetId="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3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3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3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3" localSheetId="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4" localSheetId="3">{0;0;0;0;9;#N/A;0.75;0.75;1;1;1;FALSE;FALSE;FALSE;FALSE;FALSE;#N/A;1;100;#N/A;#N/A;"&amp;A";"Page &amp;P"}</definedName>
    <definedName name="_wq4" localSheetId="5">{0;0;0;0;9;#N/A;0.75;0.75;1;1;1;FALSE;FALSE;FALSE;FALSE;FALSE;#N/A;1;100;#N/A;#N/A;"&amp;A";"Page &amp;P"}</definedName>
    <definedName name="_wq4" localSheetId="6">{0;0;0;0;9;#N/A;0.75;0.75;1;1;1;FALSE;FALSE;FALSE;FALSE;FALSE;#N/A;1;100;#N/A;#N/A;"&amp;A";"Page &amp;P"}</definedName>
    <definedName name="_wq4" localSheetId="2">{0;0;0;0;9;#N/A;0.75;0.75;1;1;1;FALSE;FALSE;FALSE;FALSE;FALSE;#N/A;1;100;#N/A;#N/A;"&amp;A";"Page &amp;P"}</definedName>
    <definedName name="_wq4">{0;0;0;0;9;#N/A;0.75;0.75;1;1;1;FALSE;FALSE;FALSE;FALSE;FALSE;#N/A;1;100;#N/A;#N/A;"&amp;A";"Page &amp;P"}</definedName>
    <definedName name="_wq5" localSheetId="3">{0;0;0;0;9;#N/A;0.75;0.75;1;1;1;FALSE;FALSE;FALSE;FALSE;FALSE;#N/A;1;100;#N/A;#N/A;"&amp;A";"Page &amp;P"}</definedName>
    <definedName name="_wq5" localSheetId="5">{0;0;0;0;9;#N/A;0.75;0.75;1;1;1;FALSE;FALSE;FALSE;FALSE;FALSE;#N/A;1;100;#N/A;#N/A;"&amp;A";"Page &amp;P"}</definedName>
    <definedName name="_wq5" localSheetId="6">{0;0;0;0;9;#N/A;0.75;0.75;1;1;1;FALSE;FALSE;FALSE;FALSE;FALSE;#N/A;1;100;#N/A;#N/A;"&amp;A";"Page &amp;P"}</definedName>
    <definedName name="_wq5" localSheetId="2">{0;0;0;0;9;#N/A;0.75;0.75;1;1;1;FALSE;FALSE;FALSE;FALSE;FALSE;#N/A;1;100;#N/A;#N/A;"&amp;A";"Page &amp;P"}</definedName>
    <definedName name="_wq5">{0;0;0;0;9;#N/A;0.75;0.75;1;1;1;FALSE;FALSE;FALSE;FALSE;FALSE;#N/A;1;100;#N/A;#N/A;"&amp;A";"Page &amp;P"}</definedName>
    <definedName name="_wq6" localSheetId="3">{0;0;0;0;9;#N/A;0.75;0.75;1;1;1;FALSE;FALSE;FALSE;FALSE;FALSE;#N/A;1;100;#N/A;#N/A;"&amp;A";"Page &amp;P"}</definedName>
    <definedName name="_wq6" localSheetId="5">{0;0;0;0;9;#N/A;0.75;0.75;1;1;1;FALSE;FALSE;FALSE;FALSE;FALSE;#N/A;1;100;#N/A;#N/A;"&amp;A";"Page &amp;P"}</definedName>
    <definedName name="_wq6" localSheetId="6">{0;0;0;0;9;#N/A;0.75;0.75;1;1;1;FALSE;FALSE;FALSE;FALSE;FALSE;#N/A;1;100;#N/A;#N/A;"&amp;A";"Page &amp;P"}</definedName>
    <definedName name="_wq6" localSheetId="2">{0;0;0;0;9;#N/A;0.75;0.75;1;1;1;FALSE;FALSE;FALSE;FALSE;FALSE;#N/A;1;100;#N/A;#N/A;"&amp;A";"Page &amp;P"}</definedName>
    <definedName name="_wq6">{0;0;0;0;9;#N/A;0.75;0.75;1;1;1;FALSE;FALSE;FALSE;FALSE;FALSE;#N/A;1;100;#N/A;#N/A;"&amp;A";"Page &amp;P"}</definedName>
    <definedName name="_wq7" localSheetId="3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wq7" localSheetId="5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wq7" localSheetId="6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wq7" localSheetId="2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wq7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wq8" localSheetId="3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wq8" localSheetId="5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wq8" localSheetId="6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wq8" localSheetId="2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wq8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Z1srAssp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1srAssp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1srAssp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1srAssp" localSheetId="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1srAssp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ndAssp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ndAssp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ndAssp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ndAssp" localSheetId="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ndAssp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srAssp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srAssp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srAssp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srAssp" localSheetId="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srAssp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dassp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dassp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dassp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dassp" localSheetId="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dassp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eAssp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eAssp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eAssp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eAssp" localSheetId="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eAssp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Balance" localSheetId="3">{0;0;0;0;9;#N/A;0.75;0.75;1;1;1;FALSE;FALSE;FALSE;FALSE;FALSE;#N/A;1;100;#N/A;#N/A;"&amp;A";"Page &amp;P"}</definedName>
    <definedName name="_ZBalance" localSheetId="5">{0;0;0;0;9;#N/A;0.75;0.75;1;1;1;FALSE;FALSE;FALSE;FALSE;FALSE;#N/A;1;100;#N/A;#N/A;"&amp;A";"Page &amp;P"}</definedName>
    <definedName name="_ZBalance" localSheetId="6">{0;0;0;0;9;#N/A;0.75;0.75;1;1;1;FALSE;FALSE;FALSE;FALSE;FALSE;#N/A;1;100;#N/A;#N/A;"&amp;A";"Page &amp;P"}</definedName>
    <definedName name="_ZBalance" localSheetId="2">{0;0;0;0;9;#N/A;0.75;0.75;1;1;1;FALSE;FALSE;FALSE;FALSE;FALSE;#N/A;1;100;#N/A;#N/A;"&amp;A";"Page &amp;P"}</definedName>
    <definedName name="_ZBalance">{0;0;0;0;9;#N/A;0.75;0.75;1;1;1;FALSE;FALSE;FALSE;FALSE;FALSE;#N/A;1;100;#N/A;#N/A;"&amp;A";"Page &amp;P"}</definedName>
    <definedName name="_ZCash" localSheetId="3">{0;0;0;0;9;#N/A;0.75;0.75;1;1;1;FALSE;FALSE;FALSE;FALSE;FALSE;#N/A;1;100;#N/A;#N/A;"&amp;A";"Page &amp;P"}</definedName>
    <definedName name="_ZCash" localSheetId="5">{0;0;0;0;9;#N/A;0.75;0.75;1;1;1;FALSE;FALSE;FALSE;FALSE;FALSE;#N/A;1;100;#N/A;#N/A;"&amp;A";"Page &amp;P"}</definedName>
    <definedName name="_ZCash" localSheetId="6">{0;0;0;0;9;#N/A;0.75;0.75;1;1;1;FALSE;FALSE;FALSE;FALSE;FALSE;#N/A;1;100;#N/A;#N/A;"&amp;A";"Page &amp;P"}</definedName>
    <definedName name="_ZCash" localSheetId="2">{0;0;0;0;9;#N/A;0.75;0.75;1;1;1;FALSE;FALSE;FALSE;FALSE;FALSE;#N/A;1;100;#N/A;#N/A;"&amp;A";"Page &amp;P"}</definedName>
    <definedName name="_ZCash">{0;0;0;0;9;#N/A;0.75;0.75;1;1;1;FALSE;FALSE;FALSE;FALSE;FALSE;#N/A;1;100;#N/A;#N/A;"&amp;A";"Page &amp;P"}</definedName>
    <definedName name="_ZDebt" localSheetId="3">{0;0;0;0;9;#N/A;0.75;0.75;1;1;1;FALSE;FALSE;FALSE;FALSE;FALSE;#N/A;1;100;#N/A;#N/A;"&amp;A";"Page &amp;P"}</definedName>
    <definedName name="_ZDebt" localSheetId="5">{0;0;0;0;9;#N/A;0.75;0.75;1;1;1;FALSE;FALSE;FALSE;FALSE;FALSE;#N/A;1;100;#N/A;#N/A;"&amp;A";"Page &amp;P"}</definedName>
    <definedName name="_ZDebt" localSheetId="6">{0;0;0;0;9;#N/A;0.75;0.75;1;1;1;FALSE;FALSE;FALSE;FALSE;FALSE;#N/A;1;100;#N/A;#N/A;"&amp;A";"Page &amp;P"}</definedName>
    <definedName name="_ZDebt" localSheetId="2">{0;0;0;0;9;#N/A;0.75;0.75;1;1;1;FALSE;FALSE;FALSE;FALSE;FALSE;#N/A;1;100;#N/A;#N/A;"&amp;A";"Page &amp;P"}</definedName>
    <definedName name="_ZDebt">{0;0;0;0;9;#N/A;0.75;0.75;1;1;1;FALSE;FALSE;FALSE;FALSE;FALSE;#N/A;1;100;#N/A;#N/A;"&amp;A";"Page &amp;P"}</definedName>
    <definedName name="_Zdebt1" localSheetId="3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Zdebt1" localSheetId="5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Zdebt1" localSheetId="6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Zdebt1" localSheetId="2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Zdebt1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Zdebt2" localSheetId="3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Zdebt2" localSheetId="5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Zdebt2" localSheetId="6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Zdebt2" localSheetId="2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Zdebt2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ZDeprec." localSheetId="3">{0;0;0;0;258;#N/A;0.75;0.75;1;1;2;FALSE;FALSE;FALSE;FALSE;FALSE;#N/A;1;#N/A;1;1;"&amp;A";"Page &amp;P"}</definedName>
    <definedName name="_ZDeprec." localSheetId="5">{0;0;0;0;258;#N/A;0.75;0.75;1;1;2;FALSE;FALSE;FALSE;FALSE;FALSE;#N/A;1;#N/A;1;1;"&amp;A";"Page &amp;P"}</definedName>
    <definedName name="_ZDeprec." localSheetId="6">{0;0;0;0;258;#N/A;0.75;0.75;1;1;2;FALSE;FALSE;FALSE;FALSE;FALSE;#N/A;1;#N/A;1;1;"&amp;A";"Page &amp;P"}</definedName>
    <definedName name="_ZDeprec." localSheetId="2">{0;0;0;0;258;#N/A;0.75;0.75;1;1;2;FALSE;FALSE;FALSE;FALSE;FALSE;#N/A;1;#N/A;1;1;"&amp;A";"Page &amp;P"}</definedName>
    <definedName name="_ZDeprec.">{0;0;0;0;258;#N/A;0.75;0.75;1;1;2;FALSE;FALSE;FALSE;FALSE;FALSE;#N/A;1;#N/A;1;1;"&amp;A";"Page &amp;P"}</definedName>
    <definedName name="AA" hidden="1">[3]Real_2004!$CE$7:$CE$12</definedName>
    <definedName name="aaaa" localSheetId="3" hidden="1">{#N/A,#N/A,FALSE,"Pag.01"}</definedName>
    <definedName name="aaaa" localSheetId="5" hidden="1">{#N/A,#N/A,FALSE,"Pag.01"}</definedName>
    <definedName name="aaaa" localSheetId="6" hidden="1">{#N/A,#N/A,FALSE,"Pag.01"}</definedName>
    <definedName name="aaaa" localSheetId="2" hidden="1">{#N/A,#N/A,FALSE,"Pag.01"}</definedName>
    <definedName name="aaaa" hidden="1">{#N/A,#N/A,FALSE,"Pag.01"}</definedName>
    <definedName name="AAAAA" hidden="1">[3]Real_2004!$BY$7:$BY$11</definedName>
    <definedName name="AAAAAA" hidden="1">[3]Real_2004!$D$23</definedName>
    <definedName name="AAAAAAAAA" hidden="1">[3]Real_2004!$BY$7:$BY$11</definedName>
    <definedName name="anscount" hidden="1">3</definedName>
    <definedName name="_xlnm.Extract" localSheetId="3">#REF!</definedName>
    <definedName name="_xlnm.Extract" localSheetId="5">#REF!</definedName>
    <definedName name="_xlnm.Extract" localSheetId="6">#REF!</definedName>
    <definedName name="_xlnm.Extract" localSheetId="2">#REF!</definedName>
    <definedName name="_xlnm.Extract" localSheetId="1">#REF!</definedName>
    <definedName name="_xlnm.Extract">#REF!</definedName>
    <definedName name="_xlnm.Print_Area" localSheetId="3">'Custos e Despesas (2)'!$A$1:$K$13</definedName>
    <definedName name="_xlnm.Print_Area" localSheetId="0">DRE!$B$1:$H$34</definedName>
    <definedName name="_xlnm.Print_Area" localSheetId="5">#REF!</definedName>
    <definedName name="_xlnm.Print_Area" localSheetId="6">#REF!</definedName>
    <definedName name="_xlnm.Print_Area" localSheetId="2">'REG Balance Sheet'!#REF!</definedName>
    <definedName name="_xlnm.Print_Area" localSheetId="1">'Result (2)'!$B$1:$H$34</definedName>
    <definedName name="_xlnm.Print_Area">#REF!</definedName>
    <definedName name="atualizado_ate">[4]Menu!$A$89</definedName>
    <definedName name="_xlnm.Database" localSheetId="3">#REF!</definedName>
    <definedName name="_xlnm.Database" localSheetId="5">#REF!</definedName>
    <definedName name="_xlnm.Database" localSheetId="6">#REF!</definedName>
    <definedName name="_xlnm.Database" localSheetId="2">#REF!</definedName>
    <definedName name="_xlnm.Database" localSheetId="1">#REF!</definedName>
    <definedName name="_xlnm.Database">#REF!</definedName>
    <definedName name="BI_PROF">[5]Cargos!$C$73:$C$83</definedName>
    <definedName name="Bonus_Codigo">8107</definedName>
    <definedName name="Bonus_Fx1">100</definedName>
    <definedName name="Bonus_Fx1_Per">0</definedName>
    <definedName name="Bonus_Fx2">200</definedName>
    <definedName name="Bonus_Fx2_Per">0.05</definedName>
    <definedName name="Bonus_Fx3">300</definedName>
    <definedName name="Bonus_Fx3_Per">0.1</definedName>
    <definedName name="Bonus_Fx4">400</definedName>
    <definedName name="Bonus_Fx4_Per">0.15</definedName>
    <definedName name="Bonus_Fx5">500</definedName>
    <definedName name="Bonus_Fx5_Per">0.2</definedName>
    <definedName name="Bonus_Fx6">600</definedName>
    <definedName name="Bonus_Fx6_Per">0.25</definedName>
    <definedName name="Cash" localSheetId="6">#REF!</definedName>
    <definedName name="Cash" localSheetId="2">#REF!</definedName>
    <definedName name="Cash">#REF!</definedName>
    <definedName name="cd" localSheetId="3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cd" localSheetId="5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cd" localSheetId="6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cd" localSheetId="2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cd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Chave">300</definedName>
    <definedName name="CONSULTING_PROF">[5]Cargos!$C$84:$C$96</definedName>
    <definedName name="_xlnm.Criteria" localSheetId="3">#REF!</definedName>
    <definedName name="_xlnm.Criteria" localSheetId="5">#REF!</definedName>
    <definedName name="_xlnm.Criteria" localSheetId="6">#REF!</definedName>
    <definedName name="_xlnm.Criteria" localSheetId="2">#REF!</definedName>
    <definedName name="_xlnm.Criteria" localSheetId="1">#REF!</definedName>
    <definedName name="_xlnm.Criteria">#REF!</definedName>
    <definedName name="CRM_PROF">[5]Cargos!$C$115:$C$135</definedName>
    <definedName name="CS_PROF">[5]Cargos!$C$38:$C$72</definedName>
    <definedName name="CTratio">'[6]SETTINGS (PRIM)'!$I$13/'[6]SETTINGS (PRIM)'!$I$14</definedName>
    <definedName name="DANIEL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" localSheetId="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2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2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2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2" localSheetId="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TA2">[7]Output!$G$10:$S$49</definedName>
    <definedName name="DATA2.">[7]Output!$G$10:$S$49</definedName>
    <definedName name="dds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ds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ds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ds" localSheetId="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ds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FC" localSheetId="6">#REF!</definedName>
    <definedName name="DFC" localSheetId="2">#REF!</definedName>
    <definedName name="DFC">#REF!</definedName>
    <definedName name="ds" localSheetId="3">{0;0;0;0;258;#N/A;0.75;0.75;1;1;2;FALSE;FALSE;FALSE;FALSE;FALSE;#N/A;1;#N/A;1;1;"&amp;A";"Page &amp;P"}</definedName>
    <definedName name="ds" localSheetId="5">{0;0;0;0;258;#N/A;0.75;0.75;1;1;2;FALSE;FALSE;FALSE;FALSE;FALSE;#N/A;1;#N/A;1;1;"&amp;A";"Page &amp;P"}</definedName>
    <definedName name="ds" localSheetId="6">{0;0;0;0;258;#N/A;0.75;0.75;1;1;2;FALSE;FALSE;FALSE;FALSE;FALSE;#N/A;1;#N/A;1;1;"&amp;A";"Page &amp;P"}</definedName>
    <definedName name="ds" localSheetId="2">{0;0;0;0;258;#N/A;0.75;0.75;1;1;2;FALSE;FALSE;FALSE;FALSE;FALSE;#N/A;1;#N/A;1;1;"&amp;A";"Page &amp;P"}</definedName>
    <definedName name="ds">{0;0;0;0;258;#N/A;0.75;0.75;1;1;2;FALSE;FALSE;FALSE;FALSE;FALSE;#N/A;1;#N/A;1;1;"&amp;A";"Page &amp;P"}</definedName>
    <definedName name="ECM_PROF">[5]Cargos!$C$97:$C$114</definedName>
    <definedName name="ede" localSheetId="3">{0;0;0;0;9;#N/A;0.75;0.75;1;1;1;FALSE;FALSE;FALSE;FALSE;FALSE;#N/A;1;100;#N/A;#N/A;"&amp;A";"Page &amp;P"}</definedName>
    <definedName name="ede" localSheetId="5">{0;0;0;0;9;#N/A;0.75;0.75;1;1;1;FALSE;FALSE;FALSE;FALSE;FALSE;#N/A;1;100;#N/A;#N/A;"&amp;A";"Page &amp;P"}</definedName>
    <definedName name="ede" localSheetId="6">{0;0;0;0;9;#N/A;0.75;0.75;1;1;1;FALSE;FALSE;FALSE;FALSE;FALSE;#N/A;1;100;#N/A;#N/A;"&amp;A";"Page &amp;P"}</definedName>
    <definedName name="ede" localSheetId="2">{0;0;0;0;9;#N/A;0.75;0.75;1;1;1;FALSE;FALSE;FALSE;FALSE;FALSE;#N/A;1;100;#N/A;#N/A;"&amp;A";"Page &amp;P"}</definedName>
    <definedName name="ede">{0;0;0;0;9;#N/A;0.75;0.75;1;1;1;FALSE;FALSE;FALSE;FALSE;FALSE;#N/A;1;100;#N/A;#N/A;"&amp;A";"Page &amp;P"}</definedName>
    <definedName name="equi" hidden="1">{#N/A,#N/A,FALSE,"Pag.01"}</definedName>
    <definedName name="Excel_BuiltIn_Print_Titles_3">'[8]DRE 2005 a 2010 MENSAL'!$A$1:$A$65536,'[8]DRE 2005 a 2010 MENSAL'!$A$5:$IP$7</definedName>
    <definedName name="EXTRACCIÓN_IM">#N/A</definedName>
    <definedName name="Feriados">[9]FERIADOS!$A$8:$A$75</definedName>
    <definedName name="filiais">[10]BD!$B$3:$B$79</definedName>
    <definedName name="Formula" localSheetId="3">[0]!CTratio/[0]!VTratio</definedName>
    <definedName name="Formula" localSheetId="5">[0]!CTratio/[0]!VTratio</definedName>
    <definedName name="Formula" localSheetId="6">[0]!CTratio/[0]!VTratio</definedName>
    <definedName name="Formula" localSheetId="2">[0]!CTratio/[0]!VTratio</definedName>
    <definedName name="Formula">[0]!CTratio/[0]!VTratio</definedName>
    <definedName name="HTML_CodePage" hidden="1">1252</definedName>
    <definedName name="HTML_Description" hidden="1">""</definedName>
    <definedName name="HTML_Email" hidden="1">""</definedName>
    <definedName name="HTML_Header" hidden="1">"Sheet1"</definedName>
    <definedName name="HTML_LastUpdate" hidden="1">"2/24/99"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" hidden="1">"H:\wwwroot\publico\distribuicao\ddem\avaliacao\2003\Graficos\fig\MeuHTML.htm"</definedName>
    <definedName name="HTML_PathFileMac" hidden="1">"Macintosh HD:HomePageStuff:New_Home_Page:datafile:histret.html"</definedName>
    <definedName name="HTML_PathTemplate" hidden="1">"C:\arqexcel\Sistema de Gestão de Mercado\Arquivos Intranet\2002\htm\HTMLTemp.htm"</definedName>
    <definedName name="HTML_Title" hidden="1">"Historical Returns on Stocks, Bonds and Bills"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hidden="1">2</definedName>
    <definedName name="Imposto">[11]Atualização!$AX$1</definedName>
    <definedName name="indi">[12]Datos!$D$129</definedName>
    <definedName name="INDICE">'[2]ResGeral-NOV01'!$A$1:$H$58</definedName>
    <definedName name="inf" localSheetId="3" hidden="1">{"'Dados Gerais'!$A$1:$M$37"}</definedName>
    <definedName name="inf" localSheetId="5" hidden="1">{"'Dados Gerais'!$A$1:$M$37"}</definedName>
    <definedName name="inf" localSheetId="6" hidden="1">{"'Dados Gerais'!$A$1:$M$37"}</definedName>
    <definedName name="inf" localSheetId="2" hidden="1">{"'Dados Gerais'!$A$1:$M$37"}</definedName>
    <definedName name="inf" hidden="1">{"'Dados Gerais'!$A$1:$M$37"}</definedName>
    <definedName name="infc">'[13]S Gles'!$C$17:$Z$17</definedName>
    <definedName name="infrelev">'[2]ResGeral-NOV01'!$A$1:$J$52</definedName>
    <definedName name="Kimp" localSheetId="3">[0]!CTratio/[0]!VTratio</definedName>
    <definedName name="Kimp" localSheetId="5">CTratio/[0]!VTratio</definedName>
    <definedName name="Kimp" localSheetId="6">CTratio/[0]!VTratio</definedName>
    <definedName name="Kimp" localSheetId="2">[0]!CTratio/[0]!VTratio</definedName>
    <definedName name="Kimp">CTratio/[0]!VTratio</definedName>
    <definedName name="libor">'[13]S Gles'!$C$20:$Z$20</definedName>
    <definedName name="LIBOR2007">'[14]Libor '!$B$3</definedName>
    <definedName name="LIBOR2008">'[14]Libor '!$B$4</definedName>
    <definedName name="limcount" hidden="1">1</definedName>
    <definedName name="MS_PROF">[5]Cargos!$C$3:$C$37</definedName>
    <definedName name="nomes_resumotaxas">[4]Macroeco!$B$182:$B$210</definedName>
    <definedName name="PD_PROF">[5]Cargos!$C$136:$C$168</definedName>
    <definedName name="RESUMO">'[15]FINANC &amp; LEASING us$'!$A$1:$C$51</definedName>
    <definedName name="resumotaxas">[4]Macroeco!$B$180:$BP$210</definedName>
    <definedName name="sa" localSheetId="3">{0;0;0;0;9;#N/A;0.75;0.75;1;1;1;FALSE;FALSE;FALSE;FALSE;FALSE;#N/A;1;100;#N/A;#N/A;"&amp;A";"Page &amp;P"}</definedName>
    <definedName name="sa" localSheetId="5">{0;0;0;0;9;#N/A;0.75;0.75;1;1;1;FALSE;FALSE;FALSE;FALSE;FALSE;#N/A;1;100;#N/A;#N/A;"&amp;A";"Page &amp;P"}</definedName>
    <definedName name="sa" localSheetId="6">{0;0;0;0;9;#N/A;0.75;0.75;1;1;1;FALSE;FALSE;FALSE;FALSE;FALSE;#N/A;1;100;#N/A;#N/A;"&amp;A";"Page &amp;P"}</definedName>
    <definedName name="sa" localSheetId="2">{0;0;0;0;9;#N/A;0.75;0.75;1;1;1;FALSE;FALSE;FALSE;FALSE;FALSE;#N/A;1;100;#N/A;#N/A;"&amp;A";"Page &amp;P"}</definedName>
    <definedName name="sa">{0;0;0;0;9;#N/A;0.75;0.75;1;1;1;FALSE;FALSE;FALSE;FALSE;FALSE;#N/A;1;100;#N/A;#N/A;"&amp;A";"Page &amp;P"}</definedName>
    <definedName name="SAPBEXhrIndnt" hidden="1">"Wide"</definedName>
    <definedName name="SAPsysID" hidden="1">"708C5W7SBKP804JT78WJ0JNKI"</definedName>
    <definedName name="SAPwbID" hidden="1">"ARS"</definedName>
    <definedName name="Seg_Data_Emprest">39142</definedName>
    <definedName name="Seg_Primeira_Parcela">39182</definedName>
    <definedName name="Seg_Producao">256.83</definedName>
    <definedName name="Seg_Qtd_Parcelar">36</definedName>
    <definedName name="Seg_Taxa_Captacao">0.144</definedName>
    <definedName name="Seg_Taxa_Emprest">0.0278</definedName>
    <definedName name="Seg_Taxa_Seguro_Prestamista">0.0011</definedName>
    <definedName name="Seg_Ultima_Parcela">40247</definedName>
    <definedName name="Seg_Valor_Parcela">11.56</definedName>
    <definedName name="sencount" hidden="1">2</definedName>
    <definedName name="Sim">[16]Principal!$AE$118</definedName>
    <definedName name="TableName">"Dummy"</definedName>
    <definedName name="target1">[17]Control!$B$12</definedName>
    <definedName name="tarmédia">'[2]ResGeral-NOV01'!$K$29</definedName>
    <definedName name="u" localSheetId="3" hidden="1">{#N/A,#N/A,FALSE,"Pag.01"}</definedName>
    <definedName name="u" localSheetId="5" hidden="1">{#N/A,#N/A,FALSE,"Pag.01"}</definedName>
    <definedName name="u" localSheetId="6" hidden="1">{#N/A,#N/A,FALSE,"Pag.01"}</definedName>
    <definedName name="u" localSheetId="2" hidden="1">{#N/A,#N/A,FALSE,"Pag.01"}</definedName>
    <definedName name="u" hidden="1">{#N/A,#N/A,FALSE,"Pag.01"}</definedName>
    <definedName name="val_2007">'[4]BNDES_Novos Negócios'!$C$15:$N$15</definedName>
    <definedName name="val_2008">[18]BNDES!$O$16:$Z$16</definedName>
    <definedName name="VTratio">'[6]SETTINGS (sec)'!$L$13/'[6]SETTINGS (sec)'!$L$14</definedName>
    <definedName name="wacc" localSheetId="3" hidden="1">{"'Sheet1'!$A$1:$G$85"}</definedName>
    <definedName name="wacc" localSheetId="5" hidden="1">{"'Sheet1'!$A$1:$G$85"}</definedName>
    <definedName name="wacc" localSheetId="6" hidden="1">{"'Sheet1'!$A$1:$G$85"}</definedName>
    <definedName name="wacc" localSheetId="2" hidden="1">{"'Sheet1'!$A$1:$G$85"}</definedName>
    <definedName name="wacc" hidden="1">{"'Sheet1'!$A$1:$G$85"}</definedName>
    <definedName name="wq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wq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wq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wq" localSheetId="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wq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wrn.pag.00" localSheetId="3" hidden="1">{#N/A,#N/A,FALSE,"Pag.01"}</definedName>
    <definedName name="wrn.pag.00" localSheetId="5" hidden="1">{#N/A,#N/A,FALSE,"Pag.01"}</definedName>
    <definedName name="wrn.pag.00" localSheetId="6" hidden="1">{#N/A,#N/A,FALSE,"Pag.01"}</definedName>
    <definedName name="wrn.pag.00" localSheetId="2" hidden="1">{#N/A,#N/A,FALSE,"Pag.01"}</definedName>
    <definedName name="wrn.pag.00" hidden="1">{#N/A,#N/A,FALSE,"Pag.01"}</definedName>
    <definedName name="wrn.pag.000" localSheetId="3" hidden="1">{#N/A,#N/A,FALSE,"Pag.01"}</definedName>
    <definedName name="wrn.pag.000" localSheetId="5" hidden="1">{#N/A,#N/A,FALSE,"Pag.01"}</definedName>
    <definedName name="wrn.pag.000" localSheetId="6" hidden="1">{#N/A,#N/A,FALSE,"Pag.01"}</definedName>
    <definedName name="wrn.pag.000" localSheetId="2" hidden="1">{#N/A,#N/A,FALSE,"Pag.01"}</definedName>
    <definedName name="wrn.pag.000" hidden="1">{#N/A,#N/A,FALSE,"Pag.01"}</definedName>
    <definedName name="wrn.pag.0000" localSheetId="3" hidden="1">{#N/A,#N/A,FALSE,"Pag.01"}</definedName>
    <definedName name="wrn.pag.0000" localSheetId="5" hidden="1">{#N/A,#N/A,FALSE,"Pag.01"}</definedName>
    <definedName name="wrn.pag.0000" localSheetId="6" hidden="1">{#N/A,#N/A,FALSE,"Pag.01"}</definedName>
    <definedName name="wrn.pag.0000" localSheetId="2" hidden="1">{#N/A,#N/A,FALSE,"Pag.01"}</definedName>
    <definedName name="wrn.pag.0000" hidden="1">{#N/A,#N/A,FALSE,"Pag.01"}</definedName>
    <definedName name="wrn.pag.00000" localSheetId="3" hidden="1">{#N/A,#N/A,FALSE,"Pag.01"}</definedName>
    <definedName name="wrn.pag.00000" localSheetId="5" hidden="1">{#N/A,#N/A,FALSE,"Pag.01"}</definedName>
    <definedName name="wrn.pag.00000" localSheetId="6" hidden="1">{#N/A,#N/A,FALSE,"Pag.01"}</definedName>
    <definedName name="wrn.pag.00000" localSheetId="2" hidden="1">{#N/A,#N/A,FALSE,"Pag.01"}</definedName>
    <definedName name="wrn.pag.00000" hidden="1">{#N/A,#N/A,FALSE,"Pag.01"}</definedName>
    <definedName name="wrn.pag.00001" localSheetId="3" hidden="1">{#N/A,#N/A,FALSE,"Pag.01"}</definedName>
    <definedName name="wrn.pag.00001" localSheetId="5" hidden="1">{#N/A,#N/A,FALSE,"Pag.01"}</definedName>
    <definedName name="wrn.pag.00001" localSheetId="6" hidden="1">{#N/A,#N/A,FALSE,"Pag.01"}</definedName>
    <definedName name="wrn.pag.00001" localSheetId="2" hidden="1">{#N/A,#N/A,FALSE,"Pag.01"}</definedName>
    <definedName name="wrn.pag.00001" hidden="1">{#N/A,#N/A,FALSE,"Pag.01"}</definedName>
    <definedName name="wrn.pag.000012" localSheetId="3" hidden="1">{#N/A,#N/A,FALSE,"Pag.01"}</definedName>
    <definedName name="wrn.pag.000012" localSheetId="5" hidden="1">{#N/A,#N/A,FALSE,"Pag.01"}</definedName>
    <definedName name="wrn.pag.000012" localSheetId="6" hidden="1">{#N/A,#N/A,FALSE,"Pag.01"}</definedName>
    <definedName name="wrn.pag.000012" localSheetId="2" hidden="1">{#N/A,#N/A,FALSE,"Pag.01"}</definedName>
    <definedName name="wrn.pag.000012" hidden="1">{#N/A,#N/A,FALSE,"Pag.01"}</definedName>
    <definedName name="WRN.PAG.01" localSheetId="3" hidden="1">{#N/A,#N/A,FALSE,"Pag.01"}</definedName>
    <definedName name="WRN.PAG.01" localSheetId="5" hidden="1">{#N/A,#N/A,FALSE,"Pag.01"}</definedName>
    <definedName name="WRN.PAG.01" localSheetId="6" hidden="1">{#N/A,#N/A,FALSE,"Pag.01"}</definedName>
    <definedName name="WRN.PAG.01" localSheetId="2" hidden="1">{#N/A,#N/A,FALSE,"Pag.01"}</definedName>
    <definedName name="WRN.PAG.01" hidden="1">{#N/A,#N/A,FALSE,"Pag.01"}</definedName>
    <definedName name="wrn.pag.01." localSheetId="3" hidden="1">{#N/A,#N/A,FALSE,"Pag.01"}</definedName>
    <definedName name="wrn.pag.01." localSheetId="5" hidden="1">{#N/A,#N/A,FALSE,"Pag.01"}</definedName>
    <definedName name="wrn.pag.01." localSheetId="6" hidden="1">{#N/A,#N/A,FALSE,"Pag.01"}</definedName>
    <definedName name="wrn.pag.01." localSheetId="2" hidden="1">{#N/A,#N/A,FALSE,"Pag.01"}</definedName>
    <definedName name="wrn.pag.01." hidden="1">{#N/A,#N/A,FALSE,"Pag.01"}</definedName>
    <definedName name="wrn.pag.010" localSheetId="3" hidden="1">{#N/A,#N/A,FALSE,"Pag.01"}</definedName>
    <definedName name="wrn.pag.010" localSheetId="5" hidden="1">{#N/A,#N/A,FALSE,"Pag.01"}</definedName>
    <definedName name="wrn.pag.010" localSheetId="6" hidden="1">{#N/A,#N/A,FALSE,"Pag.01"}</definedName>
    <definedName name="wrn.pag.010" localSheetId="2" hidden="1">{#N/A,#N/A,FALSE,"Pag.01"}</definedName>
    <definedName name="wrn.pag.010" hidden="1">{#N/A,#N/A,FALSE,"Pag.01"}</definedName>
    <definedName name="wrn.pag.01000" localSheetId="3" hidden="1">{#N/A,#N/A,FALSE,"Pag.01"}</definedName>
    <definedName name="wrn.pag.01000" localSheetId="5" hidden="1">{#N/A,#N/A,FALSE,"Pag.01"}</definedName>
    <definedName name="wrn.pag.01000" localSheetId="6" hidden="1">{#N/A,#N/A,FALSE,"Pag.01"}</definedName>
    <definedName name="wrn.pag.01000" localSheetId="2" hidden="1">{#N/A,#N/A,FALSE,"Pag.01"}</definedName>
    <definedName name="wrn.pag.01000" hidden="1">{#N/A,#N/A,FALSE,"Pag.01"}</definedName>
    <definedName name="wrn.pag.010000" localSheetId="3" hidden="1">{#N/A,#N/A,FALSE,"Pag.01"}</definedName>
    <definedName name="wrn.pag.010000" localSheetId="5" hidden="1">{#N/A,#N/A,FALSE,"Pag.01"}</definedName>
    <definedName name="wrn.pag.010000" localSheetId="6" hidden="1">{#N/A,#N/A,FALSE,"Pag.01"}</definedName>
    <definedName name="wrn.pag.010000" localSheetId="2" hidden="1">{#N/A,#N/A,FALSE,"Pag.01"}</definedName>
    <definedName name="wrn.pag.010000" hidden="1">{#N/A,#N/A,FALSE,"Pag.01"}</definedName>
    <definedName name="wrn.pag.0100000" localSheetId="3" hidden="1">{#N/A,#N/A,FALSE,"Pag.01"}</definedName>
    <definedName name="wrn.pag.0100000" localSheetId="5" hidden="1">{#N/A,#N/A,FALSE,"Pag.01"}</definedName>
    <definedName name="wrn.pag.0100000" localSheetId="6" hidden="1">{#N/A,#N/A,FALSE,"Pag.01"}</definedName>
    <definedName name="wrn.pag.0100000" localSheetId="2" hidden="1">{#N/A,#N/A,FALSE,"Pag.01"}</definedName>
    <definedName name="wrn.pag.0100000" hidden="1">{#N/A,#N/A,FALSE,"Pag.01"}</definedName>
    <definedName name="wrn.pag.011" localSheetId="3" hidden="1">{#N/A,#N/A,FALSE,"Pag.01"}</definedName>
    <definedName name="wrn.pag.011" localSheetId="5" hidden="1">{#N/A,#N/A,FALSE,"Pag.01"}</definedName>
    <definedName name="wrn.pag.011" localSheetId="6" hidden="1">{#N/A,#N/A,FALSE,"Pag.01"}</definedName>
    <definedName name="wrn.pag.011" localSheetId="2" hidden="1">{#N/A,#N/A,FALSE,"Pag.01"}</definedName>
    <definedName name="wrn.pag.011" hidden="1">{#N/A,#N/A,FALSE,"Pag.01"}</definedName>
    <definedName name="wrn.pag.0110" localSheetId="3" hidden="1">{#N/A,#N/A,FALSE,"Pag.01"}</definedName>
    <definedName name="wrn.pag.0110" localSheetId="5" hidden="1">{#N/A,#N/A,FALSE,"Pag.01"}</definedName>
    <definedName name="wrn.pag.0110" localSheetId="6" hidden="1">{#N/A,#N/A,FALSE,"Pag.01"}</definedName>
    <definedName name="wrn.pag.0110" localSheetId="2" hidden="1">{#N/A,#N/A,FALSE,"Pag.01"}</definedName>
    <definedName name="wrn.pag.0110" hidden="1">{#N/A,#N/A,FALSE,"Pag.01"}</definedName>
    <definedName name="wrn.pag.0110000" localSheetId="3" hidden="1">{#N/A,#N/A,FALSE,"Pag.01"}</definedName>
    <definedName name="wrn.pag.0110000" localSheetId="5" hidden="1">{#N/A,#N/A,FALSE,"Pag.01"}</definedName>
    <definedName name="wrn.pag.0110000" localSheetId="6" hidden="1">{#N/A,#N/A,FALSE,"Pag.01"}</definedName>
    <definedName name="wrn.pag.0110000" localSheetId="2" hidden="1">{#N/A,#N/A,FALSE,"Pag.01"}</definedName>
    <definedName name="wrn.pag.0110000" hidden="1">{#N/A,#N/A,FALSE,"Pag.01"}</definedName>
    <definedName name="wrn.pag.01200" localSheetId="3" hidden="1">{#N/A,#N/A,FALSE,"Pag.01"}</definedName>
    <definedName name="wrn.pag.01200" localSheetId="5" hidden="1">{#N/A,#N/A,FALSE,"Pag.01"}</definedName>
    <definedName name="wrn.pag.01200" localSheetId="6" hidden="1">{#N/A,#N/A,FALSE,"Pag.01"}</definedName>
    <definedName name="wrn.pag.01200" localSheetId="2" hidden="1">{#N/A,#N/A,FALSE,"Pag.01"}</definedName>
    <definedName name="wrn.pag.01200" hidden="1">{#N/A,#N/A,FALSE,"Pag.01"}</definedName>
    <definedName name="wrn.pag.012547" localSheetId="3" hidden="1">{#N/A,#N/A,FALSE,"Pag.01"}</definedName>
    <definedName name="wrn.pag.012547" localSheetId="5" hidden="1">{#N/A,#N/A,FALSE,"Pag.01"}</definedName>
    <definedName name="wrn.pag.012547" localSheetId="6" hidden="1">{#N/A,#N/A,FALSE,"Pag.01"}</definedName>
    <definedName name="wrn.pag.012547" localSheetId="2" hidden="1">{#N/A,#N/A,FALSE,"Pag.01"}</definedName>
    <definedName name="wrn.pag.012547" hidden="1">{#N/A,#N/A,FALSE,"Pag.01"}</definedName>
    <definedName name="wrn.pag.013" localSheetId="3" hidden="1">{#N/A,#N/A,FALSE,"Pag.01"}</definedName>
    <definedName name="wrn.pag.013" localSheetId="5" hidden="1">{#N/A,#N/A,FALSE,"Pag.01"}</definedName>
    <definedName name="wrn.pag.013" localSheetId="6" hidden="1">{#N/A,#N/A,FALSE,"Pag.01"}</definedName>
    <definedName name="wrn.pag.013" localSheetId="2" hidden="1">{#N/A,#N/A,FALSE,"Pag.01"}</definedName>
    <definedName name="wrn.pag.013" hidden="1">{#N/A,#N/A,FALSE,"Pag.01"}</definedName>
    <definedName name="wrn.pag.0130" localSheetId="3" hidden="1">{#N/A,#N/A,FALSE,"Pag.01"}</definedName>
    <definedName name="wrn.pag.0130" localSheetId="5" hidden="1">{#N/A,#N/A,FALSE,"Pag.01"}</definedName>
    <definedName name="wrn.pag.0130" localSheetId="6" hidden="1">{#N/A,#N/A,FALSE,"Pag.01"}</definedName>
    <definedName name="wrn.pag.0130" localSheetId="2" hidden="1">{#N/A,#N/A,FALSE,"Pag.01"}</definedName>
    <definedName name="wrn.pag.0130" hidden="1">{#N/A,#N/A,FALSE,"Pag.01"}</definedName>
    <definedName name="wrn.pag.0130000" localSheetId="3" hidden="1">{#N/A,#N/A,FALSE,"Pag.01"}</definedName>
    <definedName name="wrn.pag.0130000" localSheetId="5" hidden="1">{#N/A,#N/A,FALSE,"Pag.01"}</definedName>
    <definedName name="wrn.pag.0130000" localSheetId="6" hidden="1">{#N/A,#N/A,FALSE,"Pag.01"}</definedName>
    <definedName name="wrn.pag.0130000" localSheetId="2" hidden="1">{#N/A,#N/A,FALSE,"Pag.01"}</definedName>
    <definedName name="wrn.pag.0130000" hidden="1">{#N/A,#N/A,FALSE,"Pag.01"}</definedName>
    <definedName name="wrn.pag.014" localSheetId="3" hidden="1">{#N/A,#N/A,FALSE,"Pag.01"}</definedName>
    <definedName name="wrn.pag.014" localSheetId="5" hidden="1">{#N/A,#N/A,FALSE,"Pag.01"}</definedName>
    <definedName name="wrn.pag.014" localSheetId="6" hidden="1">{#N/A,#N/A,FALSE,"Pag.01"}</definedName>
    <definedName name="wrn.pag.014" localSheetId="2" hidden="1">{#N/A,#N/A,FALSE,"Pag.01"}</definedName>
    <definedName name="wrn.pag.014" hidden="1">{#N/A,#N/A,FALSE,"Pag.01"}</definedName>
    <definedName name="wrn.pag.0140" localSheetId="3" hidden="1">{#N/A,#N/A,FALSE,"Pag.01"}</definedName>
    <definedName name="wrn.pag.0140" localSheetId="5" hidden="1">{#N/A,#N/A,FALSE,"Pag.01"}</definedName>
    <definedName name="wrn.pag.0140" localSheetId="6" hidden="1">{#N/A,#N/A,FALSE,"Pag.01"}</definedName>
    <definedName name="wrn.pag.0140" localSheetId="2" hidden="1">{#N/A,#N/A,FALSE,"Pag.01"}</definedName>
    <definedName name="wrn.pag.0140" hidden="1">{#N/A,#N/A,FALSE,"Pag.01"}</definedName>
    <definedName name="wrn.pag.0140000" localSheetId="3" hidden="1">{#N/A,#N/A,FALSE,"Pag.01"}</definedName>
    <definedName name="wrn.pag.0140000" localSheetId="5" hidden="1">{#N/A,#N/A,FALSE,"Pag.01"}</definedName>
    <definedName name="wrn.pag.0140000" localSheetId="6" hidden="1">{#N/A,#N/A,FALSE,"Pag.01"}</definedName>
    <definedName name="wrn.pag.0140000" localSheetId="2" hidden="1">{#N/A,#N/A,FALSE,"Pag.01"}</definedName>
    <definedName name="wrn.pag.0140000" hidden="1">{#N/A,#N/A,FALSE,"Pag.01"}</definedName>
    <definedName name="wrn.pag.0140563" localSheetId="3" hidden="1">{#N/A,#N/A,FALSE,"Pag.01"}</definedName>
    <definedName name="wrn.pag.0140563" localSheetId="5" hidden="1">{#N/A,#N/A,FALSE,"Pag.01"}</definedName>
    <definedName name="wrn.pag.0140563" localSheetId="6" hidden="1">{#N/A,#N/A,FALSE,"Pag.01"}</definedName>
    <definedName name="wrn.pag.0140563" localSheetId="2" hidden="1">{#N/A,#N/A,FALSE,"Pag.01"}</definedName>
    <definedName name="wrn.pag.0140563" hidden="1">{#N/A,#N/A,FALSE,"Pag.01"}</definedName>
    <definedName name="wrn.pag.0147456" localSheetId="3" hidden="1">{#N/A,#N/A,FALSE,"Pag.01"}</definedName>
    <definedName name="wrn.pag.0147456" localSheetId="5" hidden="1">{#N/A,#N/A,FALSE,"Pag.01"}</definedName>
    <definedName name="wrn.pag.0147456" localSheetId="6" hidden="1">{#N/A,#N/A,FALSE,"Pag.01"}</definedName>
    <definedName name="wrn.pag.0147456" localSheetId="2" hidden="1">{#N/A,#N/A,FALSE,"Pag.01"}</definedName>
    <definedName name="wrn.pag.0147456" hidden="1">{#N/A,#N/A,FALSE,"Pag.01"}</definedName>
    <definedName name="wrn.pag.015" localSheetId="3" hidden="1">{#N/A,#N/A,FALSE,"Pag.01"}</definedName>
    <definedName name="wrn.pag.015" localSheetId="5" hidden="1">{#N/A,#N/A,FALSE,"Pag.01"}</definedName>
    <definedName name="wrn.pag.015" localSheetId="6" hidden="1">{#N/A,#N/A,FALSE,"Pag.01"}</definedName>
    <definedName name="wrn.pag.015" localSheetId="2" hidden="1">{#N/A,#N/A,FALSE,"Pag.01"}</definedName>
    <definedName name="wrn.pag.015" hidden="1">{#N/A,#N/A,FALSE,"Pag.01"}</definedName>
    <definedName name="wrn.pag.0150" localSheetId="3" hidden="1">{#N/A,#N/A,FALSE,"Pag.01"}</definedName>
    <definedName name="wrn.pag.0150" localSheetId="5" hidden="1">{#N/A,#N/A,FALSE,"Pag.01"}</definedName>
    <definedName name="wrn.pag.0150" localSheetId="6" hidden="1">{#N/A,#N/A,FALSE,"Pag.01"}</definedName>
    <definedName name="wrn.pag.0150" localSheetId="2" hidden="1">{#N/A,#N/A,FALSE,"Pag.01"}</definedName>
    <definedName name="wrn.pag.0150" hidden="1">{#N/A,#N/A,FALSE,"Pag.01"}</definedName>
    <definedName name="wrn.pag.01500000" localSheetId="3" hidden="1">{#N/A,#N/A,FALSE,"Pag.01"}</definedName>
    <definedName name="wrn.pag.01500000" localSheetId="5" hidden="1">{#N/A,#N/A,FALSE,"Pag.01"}</definedName>
    <definedName name="wrn.pag.01500000" localSheetId="6" hidden="1">{#N/A,#N/A,FALSE,"Pag.01"}</definedName>
    <definedName name="wrn.pag.01500000" localSheetId="2" hidden="1">{#N/A,#N/A,FALSE,"Pag.01"}</definedName>
    <definedName name="wrn.pag.01500000" hidden="1">{#N/A,#N/A,FALSE,"Pag.01"}</definedName>
    <definedName name="wrn.pag.015320" localSheetId="3" hidden="1">{#N/A,#N/A,FALSE,"Pag.01"}</definedName>
    <definedName name="wrn.pag.015320" localSheetId="5" hidden="1">{#N/A,#N/A,FALSE,"Pag.01"}</definedName>
    <definedName name="wrn.pag.015320" localSheetId="6" hidden="1">{#N/A,#N/A,FALSE,"Pag.01"}</definedName>
    <definedName name="wrn.pag.015320" localSheetId="2" hidden="1">{#N/A,#N/A,FALSE,"Pag.01"}</definedName>
    <definedName name="wrn.pag.015320" hidden="1">{#N/A,#N/A,FALSE,"Pag.01"}</definedName>
    <definedName name="wrn.pag.015468" localSheetId="3" hidden="1">{#N/A,#N/A,FALSE,"Pag.01"}</definedName>
    <definedName name="wrn.pag.015468" localSheetId="5" hidden="1">{#N/A,#N/A,FALSE,"Pag.01"}</definedName>
    <definedName name="wrn.pag.015468" localSheetId="6" hidden="1">{#N/A,#N/A,FALSE,"Pag.01"}</definedName>
    <definedName name="wrn.pag.015468" localSheetId="2" hidden="1">{#N/A,#N/A,FALSE,"Pag.01"}</definedName>
    <definedName name="wrn.pag.015468" hidden="1">{#N/A,#N/A,FALSE,"Pag.01"}</definedName>
    <definedName name="wrn.pag.016" localSheetId="3" hidden="1">{#N/A,#N/A,FALSE,"Pag.01"}</definedName>
    <definedName name="wrn.pag.016" localSheetId="5" hidden="1">{#N/A,#N/A,FALSE,"Pag.01"}</definedName>
    <definedName name="wrn.pag.016" localSheetId="6" hidden="1">{#N/A,#N/A,FALSE,"Pag.01"}</definedName>
    <definedName name="wrn.pag.016" localSheetId="2" hidden="1">{#N/A,#N/A,FALSE,"Pag.01"}</definedName>
    <definedName name="wrn.pag.016" hidden="1">{#N/A,#N/A,FALSE,"Pag.01"}</definedName>
    <definedName name="wrn.pag.0160" localSheetId="3" hidden="1">{#N/A,#N/A,FALSE,"Pag.01"}</definedName>
    <definedName name="wrn.pag.0160" localSheetId="5" hidden="1">{#N/A,#N/A,FALSE,"Pag.01"}</definedName>
    <definedName name="wrn.pag.0160" localSheetId="6" hidden="1">{#N/A,#N/A,FALSE,"Pag.01"}</definedName>
    <definedName name="wrn.pag.0160" localSheetId="2" hidden="1">{#N/A,#N/A,FALSE,"Pag.01"}</definedName>
    <definedName name="wrn.pag.0160" hidden="1">{#N/A,#N/A,FALSE,"Pag.01"}</definedName>
    <definedName name="wrn.pag.016000" localSheetId="3" hidden="1">{#N/A,#N/A,FALSE,"Pag.01"}</definedName>
    <definedName name="wrn.pag.016000" localSheetId="5" hidden="1">{#N/A,#N/A,FALSE,"Pag.01"}</definedName>
    <definedName name="wrn.pag.016000" localSheetId="6" hidden="1">{#N/A,#N/A,FALSE,"Pag.01"}</definedName>
    <definedName name="wrn.pag.016000" localSheetId="2" hidden="1">{#N/A,#N/A,FALSE,"Pag.01"}</definedName>
    <definedName name="wrn.pag.016000" hidden="1">{#N/A,#N/A,FALSE,"Pag.01"}</definedName>
    <definedName name="wrn.pag.01603254" localSheetId="3" hidden="1">{#N/A,#N/A,FALSE,"Pag.01"}</definedName>
    <definedName name="wrn.pag.01603254" localSheetId="5" hidden="1">{#N/A,#N/A,FALSE,"Pag.01"}</definedName>
    <definedName name="wrn.pag.01603254" localSheetId="6" hidden="1">{#N/A,#N/A,FALSE,"Pag.01"}</definedName>
    <definedName name="wrn.pag.01603254" localSheetId="2" hidden="1">{#N/A,#N/A,FALSE,"Pag.01"}</definedName>
    <definedName name="wrn.pag.01603254" hidden="1">{#N/A,#N/A,FALSE,"Pag.01"}</definedName>
    <definedName name="wrn.pag.0165487" localSheetId="3" hidden="1">{#N/A,#N/A,FALSE,"Pag.01"}</definedName>
    <definedName name="wrn.pag.0165487" localSheetId="5" hidden="1">{#N/A,#N/A,FALSE,"Pag.01"}</definedName>
    <definedName name="wrn.pag.0165487" localSheetId="6" hidden="1">{#N/A,#N/A,FALSE,"Pag.01"}</definedName>
    <definedName name="wrn.pag.0165487" localSheetId="2" hidden="1">{#N/A,#N/A,FALSE,"Pag.01"}</definedName>
    <definedName name="wrn.pag.0165487" hidden="1">{#N/A,#N/A,FALSE,"Pag.01"}</definedName>
    <definedName name="wrn.pag.017" localSheetId="3" hidden="1">{#N/A,#N/A,FALSE,"Pag.01"}</definedName>
    <definedName name="wrn.pag.017" localSheetId="5" hidden="1">{#N/A,#N/A,FALSE,"Pag.01"}</definedName>
    <definedName name="wrn.pag.017" localSheetId="6" hidden="1">{#N/A,#N/A,FALSE,"Pag.01"}</definedName>
    <definedName name="wrn.pag.017" localSheetId="2" hidden="1">{#N/A,#N/A,FALSE,"Pag.01"}</definedName>
    <definedName name="wrn.pag.017" hidden="1">{#N/A,#N/A,FALSE,"Pag.01"}</definedName>
    <definedName name="wrn.pag.0170" localSheetId="3" hidden="1">{#N/A,#N/A,FALSE,"Pag.01"}</definedName>
    <definedName name="wrn.pag.0170" localSheetId="5" hidden="1">{#N/A,#N/A,FALSE,"Pag.01"}</definedName>
    <definedName name="wrn.pag.0170" localSheetId="6" hidden="1">{#N/A,#N/A,FALSE,"Pag.01"}</definedName>
    <definedName name="wrn.pag.0170" localSheetId="2" hidden="1">{#N/A,#N/A,FALSE,"Pag.01"}</definedName>
    <definedName name="wrn.pag.0170" hidden="1">{#N/A,#N/A,FALSE,"Pag.01"}</definedName>
    <definedName name="wrn.pag.017000" localSheetId="3" hidden="1">{#N/A,#N/A,FALSE,"Pag.01"}</definedName>
    <definedName name="wrn.pag.017000" localSheetId="5" hidden="1">{#N/A,#N/A,FALSE,"Pag.01"}</definedName>
    <definedName name="wrn.pag.017000" localSheetId="6" hidden="1">{#N/A,#N/A,FALSE,"Pag.01"}</definedName>
    <definedName name="wrn.pag.017000" localSheetId="2" hidden="1">{#N/A,#N/A,FALSE,"Pag.01"}</definedName>
    <definedName name="wrn.pag.017000" hidden="1">{#N/A,#N/A,FALSE,"Pag.01"}</definedName>
    <definedName name="wrn.pag.018" localSheetId="3" hidden="1">{#N/A,#N/A,FALSE,"Pag.01"}</definedName>
    <definedName name="wrn.pag.018" localSheetId="5" hidden="1">{#N/A,#N/A,FALSE,"Pag.01"}</definedName>
    <definedName name="wrn.pag.018" localSheetId="6" hidden="1">{#N/A,#N/A,FALSE,"Pag.01"}</definedName>
    <definedName name="wrn.pag.018" localSheetId="2" hidden="1">{#N/A,#N/A,FALSE,"Pag.01"}</definedName>
    <definedName name="wrn.pag.018" hidden="1">{#N/A,#N/A,FALSE,"Pag.01"}</definedName>
    <definedName name="wrn.pag.018000" localSheetId="3" hidden="1">{#N/A,#N/A,FALSE,"Pag.01"}</definedName>
    <definedName name="wrn.pag.018000" localSheetId="5" hidden="1">{#N/A,#N/A,FALSE,"Pag.01"}</definedName>
    <definedName name="wrn.pag.018000" localSheetId="6" hidden="1">{#N/A,#N/A,FALSE,"Pag.01"}</definedName>
    <definedName name="wrn.pag.018000" localSheetId="2" hidden="1">{#N/A,#N/A,FALSE,"Pag.01"}</definedName>
    <definedName name="wrn.pag.018000" hidden="1">{#N/A,#N/A,FALSE,"Pag.01"}</definedName>
    <definedName name="wrn.pag.02" localSheetId="3" hidden="1">{#N/A,#N/A,FALSE,"Pag.01"}</definedName>
    <definedName name="wrn.pag.02" localSheetId="5" hidden="1">{#N/A,#N/A,FALSE,"Pag.01"}</definedName>
    <definedName name="wrn.pag.02" localSheetId="6" hidden="1">{#N/A,#N/A,FALSE,"Pag.01"}</definedName>
    <definedName name="wrn.pag.02" localSheetId="2" hidden="1">{#N/A,#N/A,FALSE,"Pag.01"}</definedName>
    <definedName name="wrn.pag.02" hidden="1">{#N/A,#N/A,FALSE,"Pag.01"}</definedName>
    <definedName name="wrn.pag.020" localSheetId="3" hidden="1">{#N/A,#N/A,FALSE,"Pag.01"}</definedName>
    <definedName name="wrn.pag.020" localSheetId="5" hidden="1">{#N/A,#N/A,FALSE,"Pag.01"}</definedName>
    <definedName name="wrn.pag.020" localSheetId="6" hidden="1">{#N/A,#N/A,FALSE,"Pag.01"}</definedName>
    <definedName name="wrn.pag.020" localSheetId="2" hidden="1">{#N/A,#N/A,FALSE,"Pag.01"}</definedName>
    <definedName name="wrn.pag.020" hidden="1">{#N/A,#N/A,FALSE,"Pag.01"}</definedName>
    <definedName name="wrn.pag.020000" localSheetId="3" hidden="1">{#N/A,#N/A,FALSE,"Pag.01"}</definedName>
    <definedName name="wrn.pag.020000" localSheetId="5" hidden="1">{#N/A,#N/A,FALSE,"Pag.01"}</definedName>
    <definedName name="wrn.pag.020000" localSheetId="6" hidden="1">{#N/A,#N/A,FALSE,"Pag.01"}</definedName>
    <definedName name="wrn.pag.020000" localSheetId="2" hidden="1">{#N/A,#N/A,FALSE,"Pag.01"}</definedName>
    <definedName name="wrn.pag.020000" hidden="1">{#N/A,#N/A,FALSE,"Pag.01"}</definedName>
    <definedName name="wrn.pag.02145" localSheetId="3" hidden="1">{#N/A,#N/A,FALSE,"Pag.01"}</definedName>
    <definedName name="wrn.pag.02145" localSheetId="5" hidden="1">{#N/A,#N/A,FALSE,"Pag.01"}</definedName>
    <definedName name="wrn.pag.02145" localSheetId="6" hidden="1">{#N/A,#N/A,FALSE,"Pag.01"}</definedName>
    <definedName name="wrn.pag.02145" localSheetId="2" hidden="1">{#N/A,#N/A,FALSE,"Pag.01"}</definedName>
    <definedName name="wrn.pag.02145" hidden="1">{#N/A,#N/A,FALSE,"Pag.01"}</definedName>
    <definedName name="wrn.pag.0214567" localSheetId="3" hidden="1">{#N/A,#N/A,FALSE,"Pag.01"}</definedName>
    <definedName name="wrn.pag.0214567" localSheetId="5" hidden="1">{#N/A,#N/A,FALSE,"Pag.01"}</definedName>
    <definedName name="wrn.pag.0214567" localSheetId="6" hidden="1">{#N/A,#N/A,FALSE,"Pag.01"}</definedName>
    <definedName name="wrn.pag.0214567" localSheetId="2" hidden="1">{#N/A,#N/A,FALSE,"Pag.01"}</definedName>
    <definedName name="wrn.pag.0214567" hidden="1">{#N/A,#N/A,FALSE,"Pag.01"}</definedName>
    <definedName name="wrn.pag.02145879" localSheetId="3" hidden="1">{#N/A,#N/A,FALSE,"Pag.01"}</definedName>
    <definedName name="wrn.pag.02145879" localSheetId="5" hidden="1">{#N/A,#N/A,FALSE,"Pag.01"}</definedName>
    <definedName name="wrn.pag.02145879" localSheetId="6" hidden="1">{#N/A,#N/A,FALSE,"Pag.01"}</definedName>
    <definedName name="wrn.pag.02145879" localSheetId="2" hidden="1">{#N/A,#N/A,FALSE,"Pag.01"}</definedName>
    <definedName name="wrn.pag.02145879" hidden="1">{#N/A,#N/A,FALSE,"Pag.01"}</definedName>
    <definedName name="wrn.pag.02325478" localSheetId="3" hidden="1">{#N/A,#N/A,FALSE,"Pag.01"}</definedName>
    <definedName name="wrn.pag.02325478" localSheetId="5" hidden="1">{#N/A,#N/A,FALSE,"Pag.01"}</definedName>
    <definedName name="wrn.pag.02325478" localSheetId="6" hidden="1">{#N/A,#N/A,FALSE,"Pag.01"}</definedName>
    <definedName name="wrn.pag.02325478" localSheetId="2" hidden="1">{#N/A,#N/A,FALSE,"Pag.01"}</definedName>
    <definedName name="wrn.pag.02325478" hidden="1">{#N/A,#N/A,FALSE,"Pag.01"}</definedName>
    <definedName name="wrn.pag.025" localSheetId="3" hidden="1">{#N/A,#N/A,FALSE,"Pag.01"}</definedName>
    <definedName name="wrn.pag.025" localSheetId="5" hidden="1">{#N/A,#N/A,FALSE,"Pag.01"}</definedName>
    <definedName name="wrn.pag.025" localSheetId="6" hidden="1">{#N/A,#N/A,FALSE,"Pag.01"}</definedName>
    <definedName name="wrn.pag.025" localSheetId="2" hidden="1">{#N/A,#N/A,FALSE,"Pag.01"}</definedName>
    <definedName name="wrn.pag.025" hidden="1">{#N/A,#N/A,FALSE,"Pag.01"}</definedName>
    <definedName name="wrn.pag.025000" localSheetId="3" hidden="1">{#N/A,#N/A,FALSE,"Pag.01"}</definedName>
    <definedName name="wrn.pag.025000" localSheetId="5" hidden="1">{#N/A,#N/A,FALSE,"Pag.01"}</definedName>
    <definedName name="wrn.pag.025000" localSheetId="6" hidden="1">{#N/A,#N/A,FALSE,"Pag.01"}</definedName>
    <definedName name="wrn.pag.025000" localSheetId="2" hidden="1">{#N/A,#N/A,FALSE,"Pag.01"}</definedName>
    <definedName name="wrn.pag.025000" hidden="1">{#N/A,#N/A,FALSE,"Pag.01"}</definedName>
    <definedName name="wrn.pag.025476" localSheetId="3" hidden="1">{#N/A,#N/A,FALSE,"Pag.01"}</definedName>
    <definedName name="wrn.pag.025476" localSheetId="5" hidden="1">{#N/A,#N/A,FALSE,"Pag.01"}</definedName>
    <definedName name="wrn.pag.025476" localSheetId="6" hidden="1">{#N/A,#N/A,FALSE,"Pag.01"}</definedName>
    <definedName name="wrn.pag.025476" localSheetId="2" hidden="1">{#N/A,#N/A,FALSE,"Pag.01"}</definedName>
    <definedName name="wrn.pag.025476" hidden="1">{#N/A,#N/A,FALSE,"Pag.01"}</definedName>
    <definedName name="wrn.pag.02564789" localSheetId="3" hidden="1">{#N/A,#N/A,FALSE,"Pag.01"}</definedName>
    <definedName name="wrn.pag.02564789" localSheetId="5" hidden="1">{#N/A,#N/A,FALSE,"Pag.01"}</definedName>
    <definedName name="wrn.pag.02564789" localSheetId="6" hidden="1">{#N/A,#N/A,FALSE,"Pag.01"}</definedName>
    <definedName name="wrn.pag.02564789" localSheetId="2" hidden="1">{#N/A,#N/A,FALSE,"Pag.01"}</definedName>
    <definedName name="wrn.pag.02564789" hidden="1">{#N/A,#N/A,FALSE,"Pag.01"}</definedName>
    <definedName name="wrn.pag.03" localSheetId="3" hidden="1">{#N/A,#N/A,FALSE,"Pag.01"}</definedName>
    <definedName name="wrn.pag.03" localSheetId="5" hidden="1">{#N/A,#N/A,FALSE,"Pag.01"}</definedName>
    <definedName name="wrn.pag.03" localSheetId="6" hidden="1">{#N/A,#N/A,FALSE,"Pag.01"}</definedName>
    <definedName name="wrn.pag.03" localSheetId="2" hidden="1">{#N/A,#N/A,FALSE,"Pag.01"}</definedName>
    <definedName name="wrn.pag.03" hidden="1">{#N/A,#N/A,FALSE,"Pag.01"}</definedName>
    <definedName name="wrn.pag.030" localSheetId="3" hidden="1">{#N/A,#N/A,FALSE,"Pag.01"}</definedName>
    <definedName name="wrn.pag.030" localSheetId="5" hidden="1">{#N/A,#N/A,FALSE,"Pag.01"}</definedName>
    <definedName name="wrn.pag.030" localSheetId="6" hidden="1">{#N/A,#N/A,FALSE,"Pag.01"}</definedName>
    <definedName name="wrn.pag.030" localSheetId="2" hidden="1">{#N/A,#N/A,FALSE,"Pag.01"}</definedName>
    <definedName name="wrn.pag.030" hidden="1">{#N/A,#N/A,FALSE,"Pag.01"}</definedName>
    <definedName name="wrn.pag.0300" localSheetId="3" hidden="1">{#N/A,#N/A,FALSE,"Pag.01"}</definedName>
    <definedName name="wrn.pag.0300" localSheetId="5" hidden="1">{#N/A,#N/A,FALSE,"Pag.01"}</definedName>
    <definedName name="wrn.pag.0300" localSheetId="6" hidden="1">{#N/A,#N/A,FALSE,"Pag.01"}</definedName>
    <definedName name="wrn.pag.0300" localSheetId="2" hidden="1">{#N/A,#N/A,FALSE,"Pag.01"}</definedName>
    <definedName name="wrn.pag.0300" hidden="1">{#N/A,#N/A,FALSE,"Pag.01"}</definedName>
    <definedName name="wrn.pag.03000000" localSheetId="3" hidden="1">{#N/A,#N/A,FALSE,"Pag.01"}</definedName>
    <definedName name="wrn.pag.03000000" localSheetId="5" hidden="1">{#N/A,#N/A,FALSE,"Pag.01"}</definedName>
    <definedName name="wrn.pag.03000000" localSheetId="6" hidden="1">{#N/A,#N/A,FALSE,"Pag.01"}</definedName>
    <definedName name="wrn.pag.03000000" localSheetId="2" hidden="1">{#N/A,#N/A,FALSE,"Pag.01"}</definedName>
    <definedName name="wrn.pag.03000000" hidden="1">{#N/A,#N/A,FALSE,"Pag.01"}</definedName>
    <definedName name="wrn.pag.030000000" localSheetId="3" hidden="1">{#N/A,#N/A,FALSE,"Pag.01"}</definedName>
    <definedName name="wrn.pag.030000000" localSheetId="5" hidden="1">{#N/A,#N/A,FALSE,"Pag.01"}</definedName>
    <definedName name="wrn.pag.030000000" localSheetId="6" hidden="1">{#N/A,#N/A,FALSE,"Pag.01"}</definedName>
    <definedName name="wrn.pag.030000000" localSheetId="2" hidden="1">{#N/A,#N/A,FALSE,"Pag.01"}</definedName>
    <definedName name="wrn.pag.030000000" hidden="1">{#N/A,#N/A,FALSE,"Pag.01"}</definedName>
    <definedName name="wrn.pag.0321475" localSheetId="3" hidden="1">{#N/A,#N/A,FALSE,"Pag.01"}</definedName>
    <definedName name="wrn.pag.0321475" localSheetId="5" hidden="1">{#N/A,#N/A,FALSE,"Pag.01"}</definedName>
    <definedName name="wrn.pag.0321475" localSheetId="6" hidden="1">{#N/A,#N/A,FALSE,"Pag.01"}</definedName>
    <definedName name="wrn.pag.0321475" localSheetId="2" hidden="1">{#N/A,#N/A,FALSE,"Pag.01"}</definedName>
    <definedName name="wrn.pag.0321475" hidden="1">{#N/A,#N/A,FALSE,"Pag.01"}</definedName>
    <definedName name="wrn.pag.032548" localSheetId="3" hidden="1">{#N/A,#N/A,FALSE,"Pag.01"}</definedName>
    <definedName name="wrn.pag.032548" localSheetId="5" hidden="1">{#N/A,#N/A,FALSE,"Pag.01"}</definedName>
    <definedName name="wrn.pag.032548" localSheetId="6" hidden="1">{#N/A,#N/A,FALSE,"Pag.01"}</definedName>
    <definedName name="wrn.pag.032548" localSheetId="2" hidden="1">{#N/A,#N/A,FALSE,"Pag.01"}</definedName>
    <definedName name="wrn.pag.032548" hidden="1">{#N/A,#N/A,FALSE,"Pag.01"}</definedName>
    <definedName name="wrn.pag.0345778" localSheetId="3" hidden="1">{#N/A,#N/A,FALSE,"Pag.01"}</definedName>
    <definedName name="wrn.pag.0345778" localSheetId="5" hidden="1">{#N/A,#N/A,FALSE,"Pag.01"}</definedName>
    <definedName name="wrn.pag.0345778" localSheetId="6" hidden="1">{#N/A,#N/A,FALSE,"Pag.01"}</definedName>
    <definedName name="wrn.pag.0345778" localSheetId="2" hidden="1">{#N/A,#N/A,FALSE,"Pag.01"}</definedName>
    <definedName name="wrn.pag.0345778" hidden="1">{#N/A,#N/A,FALSE,"Pag.01"}</definedName>
    <definedName name="wrn.pag.04" localSheetId="3" hidden="1">{#N/A,#N/A,FALSE,"Pag.01"}</definedName>
    <definedName name="wrn.pag.04" localSheetId="5" hidden="1">{#N/A,#N/A,FALSE,"Pag.01"}</definedName>
    <definedName name="wrn.pag.04" localSheetId="6" hidden="1">{#N/A,#N/A,FALSE,"Pag.01"}</definedName>
    <definedName name="wrn.pag.04" localSheetId="2" hidden="1">{#N/A,#N/A,FALSE,"Pag.01"}</definedName>
    <definedName name="wrn.pag.04" hidden="1">{#N/A,#N/A,FALSE,"Pag.01"}</definedName>
    <definedName name="wrn.pag.040" localSheetId="3" hidden="1">{#N/A,#N/A,FALSE,"Pag.01"}</definedName>
    <definedName name="wrn.pag.040" localSheetId="5" hidden="1">{#N/A,#N/A,FALSE,"Pag.01"}</definedName>
    <definedName name="wrn.pag.040" localSheetId="6" hidden="1">{#N/A,#N/A,FALSE,"Pag.01"}</definedName>
    <definedName name="wrn.pag.040" localSheetId="2" hidden="1">{#N/A,#N/A,FALSE,"Pag.01"}</definedName>
    <definedName name="wrn.pag.040" hidden="1">{#N/A,#N/A,FALSE,"Pag.01"}</definedName>
    <definedName name="wrn.pag.0400" localSheetId="3" hidden="1">{#N/A,#N/A,FALSE,"Pag.01"}</definedName>
    <definedName name="wrn.pag.0400" localSheetId="5" hidden="1">{#N/A,#N/A,FALSE,"Pag.01"}</definedName>
    <definedName name="wrn.pag.0400" localSheetId="6" hidden="1">{#N/A,#N/A,FALSE,"Pag.01"}</definedName>
    <definedName name="wrn.pag.0400" localSheetId="2" hidden="1">{#N/A,#N/A,FALSE,"Pag.01"}</definedName>
    <definedName name="wrn.pag.0400" hidden="1">{#N/A,#N/A,FALSE,"Pag.01"}</definedName>
    <definedName name="wrn.pag.040000000" localSheetId="3" hidden="1">{#N/A,#N/A,FALSE,"Pag.01"}</definedName>
    <definedName name="wrn.pag.040000000" localSheetId="5" hidden="1">{#N/A,#N/A,FALSE,"Pag.01"}</definedName>
    <definedName name="wrn.pag.040000000" localSheetId="6" hidden="1">{#N/A,#N/A,FALSE,"Pag.01"}</definedName>
    <definedName name="wrn.pag.040000000" localSheetId="2" hidden="1">{#N/A,#N/A,FALSE,"Pag.01"}</definedName>
    <definedName name="wrn.pag.040000000" hidden="1">{#N/A,#N/A,FALSE,"Pag.01"}</definedName>
    <definedName name="wrn.pag.040000000000" localSheetId="3" hidden="1">{#N/A,#N/A,FALSE,"Pag.01"}</definedName>
    <definedName name="wrn.pag.040000000000" localSheetId="5" hidden="1">{#N/A,#N/A,FALSE,"Pag.01"}</definedName>
    <definedName name="wrn.pag.040000000000" localSheetId="6" hidden="1">{#N/A,#N/A,FALSE,"Pag.01"}</definedName>
    <definedName name="wrn.pag.040000000000" localSheetId="2" hidden="1">{#N/A,#N/A,FALSE,"Pag.01"}</definedName>
    <definedName name="wrn.pag.040000000000" hidden="1">{#N/A,#N/A,FALSE,"Pag.01"}</definedName>
    <definedName name="wrn.pag.04254789" localSheetId="3" hidden="1">{#N/A,#N/A,FALSE,"Pag.01"}</definedName>
    <definedName name="wrn.pag.04254789" localSheetId="5" hidden="1">{#N/A,#N/A,FALSE,"Pag.01"}</definedName>
    <definedName name="wrn.pag.04254789" localSheetId="6" hidden="1">{#N/A,#N/A,FALSE,"Pag.01"}</definedName>
    <definedName name="wrn.pag.04254789" localSheetId="2" hidden="1">{#N/A,#N/A,FALSE,"Pag.01"}</definedName>
    <definedName name="wrn.pag.04254789" hidden="1">{#N/A,#N/A,FALSE,"Pag.01"}</definedName>
    <definedName name="wrn.pag.04875323" localSheetId="3" hidden="1">{#N/A,#N/A,FALSE,"Pag.01"}</definedName>
    <definedName name="wrn.pag.04875323" localSheetId="5" hidden="1">{#N/A,#N/A,FALSE,"Pag.01"}</definedName>
    <definedName name="wrn.pag.04875323" localSheetId="6" hidden="1">{#N/A,#N/A,FALSE,"Pag.01"}</definedName>
    <definedName name="wrn.pag.04875323" localSheetId="2" hidden="1">{#N/A,#N/A,FALSE,"Pag.01"}</definedName>
    <definedName name="wrn.pag.04875323" hidden="1">{#N/A,#N/A,FALSE,"Pag.01"}</definedName>
    <definedName name="wrn.pag.05" localSheetId="3" hidden="1">{#N/A,#N/A,FALSE,"Pag.01"}</definedName>
    <definedName name="wrn.pag.05" localSheetId="5" hidden="1">{#N/A,#N/A,FALSE,"Pag.01"}</definedName>
    <definedName name="wrn.pag.05" localSheetId="6" hidden="1">{#N/A,#N/A,FALSE,"Pag.01"}</definedName>
    <definedName name="wrn.pag.05" localSheetId="2" hidden="1">{#N/A,#N/A,FALSE,"Pag.01"}</definedName>
    <definedName name="wrn.pag.05" hidden="1">{#N/A,#N/A,FALSE,"Pag.01"}</definedName>
    <definedName name="wrn.pag.050" localSheetId="3" hidden="1">{#N/A,#N/A,FALSE,"Pag.01"}</definedName>
    <definedName name="wrn.pag.050" localSheetId="5" hidden="1">{#N/A,#N/A,FALSE,"Pag.01"}</definedName>
    <definedName name="wrn.pag.050" localSheetId="6" hidden="1">{#N/A,#N/A,FALSE,"Pag.01"}</definedName>
    <definedName name="wrn.pag.050" localSheetId="2" hidden="1">{#N/A,#N/A,FALSE,"Pag.01"}</definedName>
    <definedName name="wrn.pag.050" hidden="1">{#N/A,#N/A,FALSE,"Pag.01"}</definedName>
    <definedName name="wrn.pag.0500" localSheetId="3" hidden="1">{#N/A,#N/A,FALSE,"Pag.01"}</definedName>
    <definedName name="wrn.pag.0500" localSheetId="5" hidden="1">{#N/A,#N/A,FALSE,"Pag.01"}</definedName>
    <definedName name="wrn.pag.0500" localSheetId="6" hidden="1">{#N/A,#N/A,FALSE,"Pag.01"}</definedName>
    <definedName name="wrn.pag.0500" localSheetId="2" hidden="1">{#N/A,#N/A,FALSE,"Pag.01"}</definedName>
    <definedName name="wrn.pag.0500" hidden="1">{#N/A,#N/A,FALSE,"Pag.01"}</definedName>
    <definedName name="wrn.pag.0500000000" localSheetId="3" hidden="1">{#N/A,#N/A,FALSE,"Pag.01"}</definedName>
    <definedName name="wrn.pag.0500000000" localSheetId="5" hidden="1">{#N/A,#N/A,FALSE,"Pag.01"}</definedName>
    <definedName name="wrn.pag.0500000000" localSheetId="6" hidden="1">{#N/A,#N/A,FALSE,"Pag.01"}</definedName>
    <definedName name="wrn.pag.0500000000" localSheetId="2" hidden="1">{#N/A,#N/A,FALSE,"Pag.01"}</definedName>
    <definedName name="wrn.pag.0500000000" hidden="1">{#N/A,#N/A,FALSE,"Pag.01"}</definedName>
    <definedName name="wrn.pag.05000000000" localSheetId="3" hidden="1">{#N/A,#N/A,FALSE,"Pag.01"}</definedName>
    <definedName name="wrn.pag.05000000000" localSheetId="5" hidden="1">{#N/A,#N/A,FALSE,"Pag.01"}</definedName>
    <definedName name="wrn.pag.05000000000" localSheetId="6" hidden="1">{#N/A,#N/A,FALSE,"Pag.01"}</definedName>
    <definedName name="wrn.pag.05000000000" localSheetId="2" hidden="1">{#N/A,#N/A,FALSE,"Pag.01"}</definedName>
    <definedName name="wrn.pag.05000000000" hidden="1">{#N/A,#N/A,FALSE,"Pag.01"}</definedName>
    <definedName name="wrn.pag.05428" localSheetId="3" hidden="1">{#N/A,#N/A,FALSE,"Pag.01"}</definedName>
    <definedName name="wrn.pag.05428" localSheetId="5" hidden="1">{#N/A,#N/A,FALSE,"Pag.01"}</definedName>
    <definedName name="wrn.pag.05428" localSheetId="6" hidden="1">{#N/A,#N/A,FALSE,"Pag.01"}</definedName>
    <definedName name="wrn.pag.05428" localSheetId="2" hidden="1">{#N/A,#N/A,FALSE,"Pag.01"}</definedName>
    <definedName name="wrn.pag.05428" hidden="1">{#N/A,#N/A,FALSE,"Pag.01"}</definedName>
    <definedName name="wrn.pag.056874" localSheetId="3" hidden="1">{#N/A,#N/A,FALSE,"Pag.01"}</definedName>
    <definedName name="wrn.pag.056874" localSheetId="5" hidden="1">{#N/A,#N/A,FALSE,"Pag.01"}</definedName>
    <definedName name="wrn.pag.056874" localSheetId="6" hidden="1">{#N/A,#N/A,FALSE,"Pag.01"}</definedName>
    <definedName name="wrn.pag.056874" localSheetId="2" hidden="1">{#N/A,#N/A,FALSE,"Pag.01"}</definedName>
    <definedName name="wrn.pag.056874" hidden="1">{#N/A,#N/A,FALSE,"Pag.01"}</definedName>
    <definedName name="wrn.pag.06" localSheetId="3" hidden="1">{#N/A,#N/A,FALSE,"Pag.01"}</definedName>
    <definedName name="wrn.pag.06" localSheetId="5" hidden="1">{#N/A,#N/A,FALSE,"Pag.01"}</definedName>
    <definedName name="wrn.pag.06" localSheetId="6" hidden="1">{#N/A,#N/A,FALSE,"Pag.01"}</definedName>
    <definedName name="wrn.pag.06" localSheetId="2" hidden="1">{#N/A,#N/A,FALSE,"Pag.01"}</definedName>
    <definedName name="wrn.pag.06" hidden="1">{#N/A,#N/A,FALSE,"Pag.01"}</definedName>
    <definedName name="wrn.pag.060" localSheetId="3" hidden="1">{#N/A,#N/A,FALSE,"Pag.01"}</definedName>
    <definedName name="wrn.pag.060" localSheetId="5" hidden="1">{#N/A,#N/A,FALSE,"Pag.01"}</definedName>
    <definedName name="wrn.pag.060" localSheetId="6" hidden="1">{#N/A,#N/A,FALSE,"Pag.01"}</definedName>
    <definedName name="wrn.pag.060" localSheetId="2" hidden="1">{#N/A,#N/A,FALSE,"Pag.01"}</definedName>
    <definedName name="wrn.pag.060" hidden="1">{#N/A,#N/A,FALSE,"Pag.01"}</definedName>
    <definedName name="wrn.pag.0600" localSheetId="3" hidden="1">{#N/A,#N/A,FALSE,"Pag.01"}</definedName>
    <definedName name="wrn.pag.0600" localSheetId="5" hidden="1">{#N/A,#N/A,FALSE,"Pag.01"}</definedName>
    <definedName name="wrn.pag.0600" localSheetId="6" hidden="1">{#N/A,#N/A,FALSE,"Pag.01"}</definedName>
    <definedName name="wrn.pag.0600" localSheetId="2" hidden="1">{#N/A,#N/A,FALSE,"Pag.01"}</definedName>
    <definedName name="wrn.pag.0600" hidden="1">{#N/A,#N/A,FALSE,"Pag.01"}</definedName>
    <definedName name="wrn.pag.0600000000" localSheetId="3" hidden="1">{#N/A,#N/A,FALSE,"Pag.01"}</definedName>
    <definedName name="wrn.pag.0600000000" localSheetId="5" hidden="1">{#N/A,#N/A,FALSE,"Pag.01"}</definedName>
    <definedName name="wrn.pag.0600000000" localSheetId="6" hidden="1">{#N/A,#N/A,FALSE,"Pag.01"}</definedName>
    <definedName name="wrn.pag.0600000000" localSheetId="2" hidden="1">{#N/A,#N/A,FALSE,"Pag.01"}</definedName>
    <definedName name="wrn.pag.0600000000" hidden="1">{#N/A,#N/A,FALSE,"Pag.01"}</definedName>
    <definedName name="wrn.pag.06000000000000000" localSheetId="3" hidden="1">{#N/A,#N/A,FALSE,"Pag.01"}</definedName>
    <definedName name="wrn.pag.06000000000000000" localSheetId="5" hidden="1">{#N/A,#N/A,FALSE,"Pag.01"}</definedName>
    <definedName name="wrn.pag.06000000000000000" localSheetId="6" hidden="1">{#N/A,#N/A,FALSE,"Pag.01"}</definedName>
    <definedName name="wrn.pag.06000000000000000" localSheetId="2" hidden="1">{#N/A,#N/A,FALSE,"Pag.01"}</definedName>
    <definedName name="wrn.pag.06000000000000000" hidden="1">{#N/A,#N/A,FALSE,"Pag.01"}</definedName>
    <definedName name="wrn.pag.07" localSheetId="3" hidden="1">{#N/A,#N/A,FALSE,"Pag.01"}</definedName>
    <definedName name="wrn.pag.07" localSheetId="5" hidden="1">{#N/A,#N/A,FALSE,"Pag.01"}</definedName>
    <definedName name="wrn.pag.07" localSheetId="6" hidden="1">{#N/A,#N/A,FALSE,"Pag.01"}</definedName>
    <definedName name="wrn.pag.07" localSheetId="2" hidden="1">{#N/A,#N/A,FALSE,"Pag.01"}</definedName>
    <definedName name="wrn.pag.07" hidden="1">{#N/A,#N/A,FALSE,"Pag.01"}</definedName>
    <definedName name="wrn.pag.070" localSheetId="3" hidden="1">{#N/A,#N/A,FALSE,"Pag.01"}</definedName>
    <definedName name="wrn.pag.070" localSheetId="5" hidden="1">{#N/A,#N/A,FALSE,"Pag.01"}</definedName>
    <definedName name="wrn.pag.070" localSheetId="6" hidden="1">{#N/A,#N/A,FALSE,"Pag.01"}</definedName>
    <definedName name="wrn.pag.070" localSheetId="2" hidden="1">{#N/A,#N/A,FALSE,"Pag.01"}</definedName>
    <definedName name="wrn.pag.070" hidden="1">{#N/A,#N/A,FALSE,"Pag.01"}</definedName>
    <definedName name="wrn.pag.0700" localSheetId="3" hidden="1">{#N/A,#N/A,FALSE,"Pag.01"}</definedName>
    <definedName name="wrn.pag.0700" localSheetId="5" hidden="1">{#N/A,#N/A,FALSE,"Pag.01"}</definedName>
    <definedName name="wrn.pag.0700" localSheetId="6" hidden="1">{#N/A,#N/A,FALSE,"Pag.01"}</definedName>
    <definedName name="wrn.pag.0700" localSheetId="2" hidden="1">{#N/A,#N/A,FALSE,"Pag.01"}</definedName>
    <definedName name="wrn.pag.0700" hidden="1">{#N/A,#N/A,FALSE,"Pag.01"}</definedName>
    <definedName name="wrn.pag.070000000000" localSheetId="3" hidden="1">{#N/A,#N/A,FALSE,"Pag.01"}</definedName>
    <definedName name="wrn.pag.070000000000" localSheetId="5" hidden="1">{#N/A,#N/A,FALSE,"Pag.01"}</definedName>
    <definedName name="wrn.pag.070000000000" localSheetId="6" hidden="1">{#N/A,#N/A,FALSE,"Pag.01"}</definedName>
    <definedName name="wrn.pag.070000000000" localSheetId="2" hidden="1">{#N/A,#N/A,FALSE,"Pag.01"}</definedName>
    <definedName name="wrn.pag.070000000000" hidden="1">{#N/A,#N/A,FALSE,"Pag.01"}</definedName>
    <definedName name="wrn.pag.07000000000000" localSheetId="3" hidden="1">{#N/A,#N/A,FALSE,"Pag.01"}</definedName>
    <definedName name="wrn.pag.07000000000000" localSheetId="5" hidden="1">{#N/A,#N/A,FALSE,"Pag.01"}</definedName>
    <definedName name="wrn.pag.07000000000000" localSheetId="6" hidden="1">{#N/A,#N/A,FALSE,"Pag.01"}</definedName>
    <definedName name="wrn.pag.07000000000000" localSheetId="2" hidden="1">{#N/A,#N/A,FALSE,"Pag.01"}</definedName>
    <definedName name="wrn.pag.07000000000000" hidden="1">{#N/A,#N/A,FALSE,"Pag.01"}</definedName>
    <definedName name="wrn.pag.09" localSheetId="3" hidden="1">{#N/A,#N/A,FALSE,"Pag.01"}</definedName>
    <definedName name="wrn.pag.09" localSheetId="5" hidden="1">{#N/A,#N/A,FALSE,"Pag.01"}</definedName>
    <definedName name="wrn.pag.09" localSheetId="6" hidden="1">{#N/A,#N/A,FALSE,"Pag.01"}</definedName>
    <definedName name="wrn.pag.09" localSheetId="2" hidden="1">{#N/A,#N/A,FALSE,"Pag.01"}</definedName>
    <definedName name="wrn.pag.09" hidden="1">{#N/A,#N/A,FALSE,"Pag.01"}</definedName>
    <definedName name="wrn.pag.090" localSheetId="3" hidden="1">{#N/A,#N/A,FALSE,"Pag.01"}</definedName>
    <definedName name="wrn.pag.090" localSheetId="5" hidden="1">{#N/A,#N/A,FALSE,"Pag.01"}</definedName>
    <definedName name="wrn.pag.090" localSheetId="6" hidden="1">{#N/A,#N/A,FALSE,"Pag.01"}</definedName>
    <definedName name="wrn.pag.090" localSheetId="2" hidden="1">{#N/A,#N/A,FALSE,"Pag.01"}</definedName>
    <definedName name="wrn.pag.090" hidden="1">{#N/A,#N/A,FALSE,"Pag.01"}</definedName>
    <definedName name="wrn.pag.0900" localSheetId="3" hidden="1">{#N/A,#N/A,FALSE,"Pag.01"}</definedName>
    <definedName name="wrn.pag.0900" localSheetId="5" hidden="1">{#N/A,#N/A,FALSE,"Pag.01"}</definedName>
    <definedName name="wrn.pag.0900" localSheetId="6" hidden="1">{#N/A,#N/A,FALSE,"Pag.01"}</definedName>
    <definedName name="wrn.pag.0900" localSheetId="2" hidden="1">{#N/A,#N/A,FALSE,"Pag.01"}</definedName>
    <definedName name="wrn.pag.0900" hidden="1">{#N/A,#N/A,FALSE,"Pag.01"}</definedName>
    <definedName name="wrn.pag.090000000000" localSheetId="3" hidden="1">{#N/A,#N/A,FALSE,"Pag.01"}</definedName>
    <definedName name="wrn.pag.090000000000" localSheetId="5" hidden="1">{#N/A,#N/A,FALSE,"Pag.01"}</definedName>
    <definedName name="wrn.pag.090000000000" localSheetId="6" hidden="1">{#N/A,#N/A,FALSE,"Pag.01"}</definedName>
    <definedName name="wrn.pag.090000000000" localSheetId="2" hidden="1">{#N/A,#N/A,FALSE,"Pag.01"}</definedName>
    <definedName name="wrn.pag.090000000000" hidden="1">{#N/A,#N/A,FALSE,"Pag.01"}</definedName>
    <definedName name="wrn.pag.09000000000000000000" localSheetId="3" hidden="1">{#N/A,#N/A,FALSE,"Pag.01"}</definedName>
    <definedName name="wrn.pag.09000000000000000000" localSheetId="5" hidden="1">{#N/A,#N/A,FALSE,"Pag.01"}</definedName>
    <definedName name="wrn.pag.09000000000000000000" localSheetId="6" hidden="1">{#N/A,#N/A,FALSE,"Pag.01"}</definedName>
    <definedName name="wrn.pag.09000000000000000000" localSheetId="2" hidden="1">{#N/A,#N/A,FALSE,"Pag.01"}</definedName>
    <definedName name="wrn.pag.09000000000000000000" hidden="1">{#N/A,#N/A,FALSE,"Pag.01"}</definedName>
    <definedName name="wrn.pag.100" localSheetId="3" hidden="1">{#N/A,#N/A,FALSE,"Pag.01"}</definedName>
    <definedName name="wrn.pag.100" localSheetId="5" hidden="1">{#N/A,#N/A,FALSE,"Pag.01"}</definedName>
    <definedName name="wrn.pag.100" localSheetId="6" hidden="1">{#N/A,#N/A,FALSE,"Pag.01"}</definedName>
    <definedName name="wrn.pag.100" localSheetId="2" hidden="1">{#N/A,#N/A,FALSE,"Pag.01"}</definedName>
    <definedName name="wrn.pag.100" hidden="1">{#N/A,#N/A,FALSE,"Pag.01"}</definedName>
    <definedName name="wrn.pag.102145" localSheetId="3" hidden="1">{#N/A,#N/A,FALSE,"Pag.01"}</definedName>
    <definedName name="wrn.pag.102145" localSheetId="5" hidden="1">{#N/A,#N/A,FALSE,"Pag.01"}</definedName>
    <definedName name="wrn.pag.102145" localSheetId="6" hidden="1">{#N/A,#N/A,FALSE,"Pag.01"}</definedName>
    <definedName name="wrn.pag.102145" localSheetId="2" hidden="1">{#N/A,#N/A,FALSE,"Pag.01"}</definedName>
    <definedName name="wrn.pag.102145" hidden="1">{#N/A,#N/A,FALSE,"Pag.01"}</definedName>
    <definedName name="wrn.pag.12" localSheetId="3" hidden="1">{#N/A,#N/A,FALSE,"Pag.01"}</definedName>
    <definedName name="wrn.pag.12" localSheetId="5" hidden="1">{#N/A,#N/A,FALSE,"Pag.01"}</definedName>
    <definedName name="wrn.pag.12" localSheetId="6" hidden="1">{#N/A,#N/A,FALSE,"Pag.01"}</definedName>
    <definedName name="wrn.pag.12" localSheetId="2" hidden="1">{#N/A,#N/A,FALSE,"Pag.01"}</definedName>
    <definedName name="wrn.pag.12" hidden="1">{#N/A,#N/A,FALSE,"Pag.01"}</definedName>
    <definedName name="wrn.pag.120" localSheetId="3" hidden="1">{#N/A,#N/A,FALSE,"Pag.01"}</definedName>
    <definedName name="wrn.pag.120" localSheetId="5" hidden="1">{#N/A,#N/A,FALSE,"Pag.01"}</definedName>
    <definedName name="wrn.pag.120" localSheetId="6" hidden="1">{#N/A,#N/A,FALSE,"Pag.01"}</definedName>
    <definedName name="wrn.pag.120" localSheetId="2" hidden="1">{#N/A,#N/A,FALSE,"Pag.01"}</definedName>
    <definedName name="wrn.pag.120" hidden="1">{#N/A,#N/A,FALSE,"Pag.01"}</definedName>
    <definedName name="wrn.pag.12000000000" localSheetId="3" hidden="1">{#N/A,#N/A,FALSE,"Pag.01"}</definedName>
    <definedName name="wrn.pag.12000000000" localSheetId="5" hidden="1">{#N/A,#N/A,FALSE,"Pag.01"}</definedName>
    <definedName name="wrn.pag.12000000000" localSheetId="6" hidden="1">{#N/A,#N/A,FALSE,"Pag.01"}</definedName>
    <definedName name="wrn.pag.12000000000" localSheetId="2" hidden="1">{#N/A,#N/A,FALSE,"Pag.01"}</definedName>
    <definedName name="wrn.pag.12000000000" hidden="1">{#N/A,#N/A,FALSE,"Pag.01"}</definedName>
    <definedName name="wrn.pag.1200000000000000" localSheetId="3" hidden="1">{#N/A,#N/A,FALSE,"Pag.01"}</definedName>
    <definedName name="wrn.pag.1200000000000000" localSheetId="5" hidden="1">{#N/A,#N/A,FALSE,"Pag.01"}</definedName>
    <definedName name="wrn.pag.1200000000000000" localSheetId="6" hidden="1">{#N/A,#N/A,FALSE,"Pag.01"}</definedName>
    <definedName name="wrn.pag.1200000000000000" localSheetId="2" hidden="1">{#N/A,#N/A,FALSE,"Pag.01"}</definedName>
    <definedName name="wrn.pag.1200000000000000" hidden="1">{#N/A,#N/A,FALSE,"Pag.01"}</definedName>
    <definedName name="wrn.pag.1254789" localSheetId="3" hidden="1">{#N/A,#N/A,FALSE,"Pag.01"}</definedName>
    <definedName name="wrn.pag.1254789" localSheetId="5" hidden="1">{#N/A,#N/A,FALSE,"Pag.01"}</definedName>
    <definedName name="wrn.pag.1254789" localSheetId="6" hidden="1">{#N/A,#N/A,FALSE,"Pag.01"}</definedName>
    <definedName name="wrn.pag.1254789" localSheetId="2" hidden="1">{#N/A,#N/A,FALSE,"Pag.01"}</definedName>
    <definedName name="wrn.pag.1254789" hidden="1">{#N/A,#N/A,FALSE,"Pag.01"}</definedName>
    <definedName name="wrn.pag.214578" localSheetId="3" hidden="1">{#N/A,#N/A,FALSE,"Pag.01"}</definedName>
    <definedName name="wrn.pag.214578" localSheetId="5" hidden="1">{#N/A,#N/A,FALSE,"Pag.01"}</definedName>
    <definedName name="wrn.pag.214578" localSheetId="6" hidden="1">{#N/A,#N/A,FALSE,"Pag.01"}</definedName>
    <definedName name="wrn.pag.214578" localSheetId="2" hidden="1">{#N/A,#N/A,FALSE,"Pag.01"}</definedName>
    <definedName name="wrn.pag.214578" hidden="1">{#N/A,#N/A,FALSE,"Pag.01"}</definedName>
    <definedName name="wrn.pag.214789" localSheetId="3" hidden="1">{#N/A,#N/A,FALSE,"Pag.01"}</definedName>
    <definedName name="wrn.pag.214789" localSheetId="5" hidden="1">{#N/A,#N/A,FALSE,"Pag.01"}</definedName>
    <definedName name="wrn.pag.214789" localSheetId="6" hidden="1">{#N/A,#N/A,FALSE,"Pag.01"}</definedName>
    <definedName name="wrn.pag.214789" localSheetId="2" hidden="1">{#N/A,#N/A,FALSE,"Pag.01"}</definedName>
    <definedName name="wrn.pag.214789" hidden="1">{#N/A,#N/A,FALSE,"Pag.01"}</definedName>
    <definedName name="wrn.pag.23654789" localSheetId="3" hidden="1">{#N/A,#N/A,FALSE,"Pag.01"}</definedName>
    <definedName name="wrn.pag.23654789" localSheetId="5" hidden="1">{#N/A,#N/A,FALSE,"Pag.01"}</definedName>
    <definedName name="wrn.pag.23654789" localSheetId="6" hidden="1">{#N/A,#N/A,FALSE,"Pag.01"}</definedName>
    <definedName name="wrn.pag.23654789" localSheetId="2" hidden="1">{#N/A,#N/A,FALSE,"Pag.01"}</definedName>
    <definedName name="wrn.pag.23654789" hidden="1">{#N/A,#N/A,FALSE,"Pag.01"}</definedName>
    <definedName name="wrn.pag.2547257" localSheetId="3" hidden="1">{#N/A,#N/A,FALSE,"Pag.01"}</definedName>
    <definedName name="wrn.pag.2547257" localSheetId="5" hidden="1">{#N/A,#N/A,FALSE,"Pag.01"}</definedName>
    <definedName name="wrn.pag.2547257" localSheetId="6" hidden="1">{#N/A,#N/A,FALSE,"Pag.01"}</definedName>
    <definedName name="wrn.pag.2547257" localSheetId="2" hidden="1">{#N/A,#N/A,FALSE,"Pag.01"}</definedName>
    <definedName name="wrn.pag.2547257" hidden="1">{#N/A,#N/A,FALSE,"Pag.01"}</definedName>
    <definedName name="wrn.pag.254789" localSheetId="3" hidden="1">{#N/A,#N/A,FALSE,"Pag.01"}</definedName>
    <definedName name="wrn.pag.254789" localSheetId="5" hidden="1">{#N/A,#N/A,FALSE,"Pag.01"}</definedName>
    <definedName name="wrn.pag.254789" localSheetId="6" hidden="1">{#N/A,#N/A,FALSE,"Pag.01"}</definedName>
    <definedName name="wrn.pag.254789" localSheetId="2" hidden="1">{#N/A,#N/A,FALSE,"Pag.01"}</definedName>
    <definedName name="wrn.pag.254789" hidden="1">{#N/A,#N/A,FALSE,"Pag.01"}</definedName>
    <definedName name="wrn.pag.2564789" localSheetId="3" hidden="1">{#N/A,#N/A,FALSE,"Pag.01"}</definedName>
    <definedName name="wrn.pag.2564789" localSheetId="5" hidden="1">{#N/A,#N/A,FALSE,"Pag.01"}</definedName>
    <definedName name="wrn.pag.2564789" localSheetId="6" hidden="1">{#N/A,#N/A,FALSE,"Pag.01"}</definedName>
    <definedName name="wrn.pag.2564789" localSheetId="2" hidden="1">{#N/A,#N/A,FALSE,"Pag.01"}</definedName>
    <definedName name="wrn.pag.2564789" hidden="1">{#N/A,#N/A,FALSE,"Pag.01"}</definedName>
    <definedName name="wrn.pag.458796" localSheetId="3" hidden="1">{#N/A,#N/A,FALSE,"Pag.01"}</definedName>
    <definedName name="wrn.pag.458796" localSheetId="5" hidden="1">{#N/A,#N/A,FALSE,"Pag.01"}</definedName>
    <definedName name="wrn.pag.458796" localSheetId="6" hidden="1">{#N/A,#N/A,FALSE,"Pag.01"}</definedName>
    <definedName name="wrn.pag.458796" localSheetId="2" hidden="1">{#N/A,#N/A,FALSE,"Pag.01"}</definedName>
    <definedName name="wrn.pag.458796" hidden="1">{#N/A,#N/A,FALSE,"Pag.01"}</definedName>
    <definedName name="wrn.pag.500" localSheetId="3" hidden="1">{#N/A,#N/A,FALSE,"Pag.01"}</definedName>
    <definedName name="wrn.pag.500" localSheetId="5" hidden="1">{#N/A,#N/A,FALSE,"Pag.01"}</definedName>
    <definedName name="wrn.pag.500" localSheetId="6" hidden="1">{#N/A,#N/A,FALSE,"Pag.01"}</definedName>
    <definedName name="wrn.pag.500" localSheetId="2" hidden="1">{#N/A,#N/A,FALSE,"Pag.01"}</definedName>
    <definedName name="wrn.pag.500" hidden="1">{#N/A,#N/A,FALSE,"Pag.01"}</definedName>
    <definedName name="wrn.pag.5000" localSheetId="3" hidden="1">{#N/A,#N/A,FALSE,"Pag.01"}</definedName>
    <definedName name="wrn.pag.5000" localSheetId="5" hidden="1">{#N/A,#N/A,FALSE,"Pag.01"}</definedName>
    <definedName name="wrn.pag.5000" localSheetId="6" hidden="1">{#N/A,#N/A,FALSE,"Pag.01"}</definedName>
    <definedName name="wrn.pag.5000" localSheetId="2" hidden="1">{#N/A,#N/A,FALSE,"Pag.01"}</definedName>
    <definedName name="wrn.pag.5000" hidden="1">{#N/A,#N/A,FALSE,"Pag.01"}</definedName>
    <definedName name="wrn.pag.501000" localSheetId="3" hidden="1">{#N/A,#N/A,FALSE,"Pag.01"}</definedName>
    <definedName name="wrn.pag.501000" localSheetId="5" hidden="1">{#N/A,#N/A,FALSE,"Pag.01"}</definedName>
    <definedName name="wrn.pag.501000" localSheetId="6" hidden="1">{#N/A,#N/A,FALSE,"Pag.01"}</definedName>
    <definedName name="wrn.pag.501000" localSheetId="2" hidden="1">{#N/A,#N/A,FALSE,"Pag.01"}</definedName>
    <definedName name="wrn.pag.501000" hidden="1">{#N/A,#N/A,FALSE,"Pag.01"}</definedName>
    <definedName name="wrn.pag.5010000" localSheetId="3" hidden="1">{#N/A,#N/A,FALSE,"Pag.01"}</definedName>
    <definedName name="wrn.pag.5010000" localSheetId="5" hidden="1">{#N/A,#N/A,FALSE,"Pag.01"}</definedName>
    <definedName name="wrn.pag.5010000" localSheetId="6" hidden="1">{#N/A,#N/A,FALSE,"Pag.01"}</definedName>
    <definedName name="wrn.pag.5010000" localSheetId="2" hidden="1">{#N/A,#N/A,FALSE,"Pag.01"}</definedName>
    <definedName name="wrn.pag.5010000" hidden="1">{#N/A,#N/A,FALSE,"Pag.01"}</definedName>
    <definedName name="wrn.pag.50100000000000" localSheetId="3" hidden="1">{#N/A,#N/A,FALSE,"Pag.01"}</definedName>
    <definedName name="wrn.pag.50100000000000" localSheetId="5" hidden="1">{#N/A,#N/A,FALSE,"Pag.01"}</definedName>
    <definedName name="wrn.pag.50100000000000" localSheetId="6" hidden="1">{#N/A,#N/A,FALSE,"Pag.01"}</definedName>
    <definedName name="wrn.pag.50100000000000" localSheetId="2" hidden="1">{#N/A,#N/A,FALSE,"Pag.01"}</definedName>
    <definedName name="wrn.pag.50100000000000" hidden="1">{#N/A,#N/A,FALSE,"Pag.01"}</definedName>
    <definedName name="wrn.pag.5011" localSheetId="3" hidden="1">{#N/A,#N/A,FALSE,"Pag.01"}</definedName>
    <definedName name="wrn.pag.5011" localSheetId="5" hidden="1">{#N/A,#N/A,FALSE,"Pag.01"}</definedName>
    <definedName name="wrn.pag.5011" localSheetId="6" hidden="1">{#N/A,#N/A,FALSE,"Pag.01"}</definedName>
    <definedName name="wrn.pag.5011" localSheetId="2" hidden="1">{#N/A,#N/A,FALSE,"Pag.01"}</definedName>
    <definedName name="wrn.pag.5011" hidden="1">{#N/A,#N/A,FALSE,"Pag.01"}</definedName>
    <definedName name="wrn.pag.501110" localSheetId="3" hidden="1">{#N/A,#N/A,FALSE,"Pag.01"}</definedName>
    <definedName name="wrn.pag.501110" localSheetId="5" hidden="1">{#N/A,#N/A,FALSE,"Pag.01"}</definedName>
    <definedName name="wrn.pag.501110" localSheetId="6" hidden="1">{#N/A,#N/A,FALSE,"Pag.01"}</definedName>
    <definedName name="wrn.pag.501110" localSheetId="2" hidden="1">{#N/A,#N/A,FALSE,"Pag.01"}</definedName>
    <definedName name="wrn.pag.501110" hidden="1">{#N/A,#N/A,FALSE,"Pag.01"}</definedName>
    <definedName name="wrn.pag.5012000" localSheetId="3" hidden="1">{#N/A,#N/A,FALSE,"Pag.01"}</definedName>
    <definedName name="wrn.pag.5012000" localSheetId="5" hidden="1">{#N/A,#N/A,FALSE,"Pag.01"}</definedName>
    <definedName name="wrn.pag.5012000" localSheetId="6" hidden="1">{#N/A,#N/A,FALSE,"Pag.01"}</definedName>
    <definedName name="wrn.pag.5012000" localSheetId="2" hidden="1">{#N/A,#N/A,FALSE,"Pag.01"}</definedName>
    <definedName name="wrn.pag.5012000" hidden="1">{#N/A,#N/A,FALSE,"Pag.01"}</definedName>
    <definedName name="wrn.pag.50123" localSheetId="3" hidden="1">{#N/A,#N/A,FALSE,"Pag.01"}</definedName>
    <definedName name="wrn.pag.50123" localSheetId="5" hidden="1">{#N/A,#N/A,FALSE,"Pag.01"}</definedName>
    <definedName name="wrn.pag.50123" localSheetId="6" hidden="1">{#N/A,#N/A,FALSE,"Pag.01"}</definedName>
    <definedName name="wrn.pag.50123" localSheetId="2" hidden="1">{#N/A,#N/A,FALSE,"Pag.01"}</definedName>
    <definedName name="wrn.pag.50123" hidden="1">{#N/A,#N/A,FALSE,"Pag.01"}</definedName>
    <definedName name="wrn.pag.5013000" localSheetId="3" hidden="1">{#N/A,#N/A,FALSE,"Pag.01"}</definedName>
    <definedName name="wrn.pag.5013000" localSheetId="5" hidden="1">{#N/A,#N/A,FALSE,"Pag.01"}</definedName>
    <definedName name="wrn.pag.5013000" localSheetId="6" hidden="1">{#N/A,#N/A,FALSE,"Pag.01"}</definedName>
    <definedName name="wrn.pag.5013000" localSheetId="2" hidden="1">{#N/A,#N/A,FALSE,"Pag.01"}</definedName>
    <definedName name="wrn.pag.5013000" hidden="1">{#N/A,#N/A,FALSE,"Pag.01"}</definedName>
    <definedName name="wrn.pag.5017" localSheetId="3" hidden="1">{#N/A,#N/A,FALSE,"Pag.01"}</definedName>
    <definedName name="wrn.pag.5017" localSheetId="5" hidden="1">{#N/A,#N/A,FALSE,"Pag.01"}</definedName>
    <definedName name="wrn.pag.5017" localSheetId="6" hidden="1">{#N/A,#N/A,FALSE,"Pag.01"}</definedName>
    <definedName name="wrn.pag.5017" localSheetId="2" hidden="1">{#N/A,#N/A,FALSE,"Pag.01"}</definedName>
    <definedName name="wrn.pag.5017" hidden="1">{#N/A,#N/A,FALSE,"Pag.01"}</definedName>
    <definedName name="wrn.pag.5018" localSheetId="3" hidden="1">{#N/A,#N/A,FALSE,"Pag.01"}</definedName>
    <definedName name="wrn.pag.5018" localSheetId="5" hidden="1">{#N/A,#N/A,FALSE,"Pag.01"}</definedName>
    <definedName name="wrn.pag.5018" localSheetId="6" hidden="1">{#N/A,#N/A,FALSE,"Pag.01"}</definedName>
    <definedName name="wrn.pag.5018" localSheetId="2" hidden="1">{#N/A,#N/A,FALSE,"Pag.01"}</definedName>
    <definedName name="wrn.pag.5018" hidden="1">{#N/A,#N/A,FALSE,"Pag.01"}</definedName>
    <definedName name="wrn.pag.514000" localSheetId="3" hidden="1">{#N/A,#N/A,FALSE,"Pag.01"}</definedName>
    <definedName name="wrn.pag.514000" localSheetId="5" hidden="1">{#N/A,#N/A,FALSE,"Pag.01"}</definedName>
    <definedName name="wrn.pag.514000" localSheetId="6" hidden="1">{#N/A,#N/A,FALSE,"Pag.01"}</definedName>
    <definedName name="wrn.pag.514000" localSheetId="2" hidden="1">{#N/A,#N/A,FALSE,"Pag.01"}</definedName>
    <definedName name="wrn.pag.514000" hidden="1">{#N/A,#N/A,FALSE,"Pag.01"}</definedName>
    <definedName name="wrn.pag.658742" localSheetId="3" hidden="1">{#N/A,#N/A,FALSE,"Pag.01"}</definedName>
    <definedName name="wrn.pag.658742" localSheetId="5" hidden="1">{#N/A,#N/A,FALSE,"Pag.01"}</definedName>
    <definedName name="wrn.pag.658742" localSheetId="6" hidden="1">{#N/A,#N/A,FALSE,"Pag.01"}</definedName>
    <definedName name="wrn.pag.658742" localSheetId="2" hidden="1">{#N/A,#N/A,FALSE,"Pag.01"}</definedName>
    <definedName name="wrn.pag.658742" hidden="1">{#N/A,#N/A,FALSE,"Pag.01"}</definedName>
    <definedName name="XXX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XXX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XXX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XXX" localSheetId="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XXX">{0;0;0;0;1;#N/A;0.5;0.5;0.75;0.75;2;TRUE;TRUE;FALSE;FALSE;FALSE;#N/A;1;#N/A;1;1;"&amp;L&amp;7 RAMIBD05\GROUPS\EMG\DESOUSA\BRAZIL\MACHADIB\MODEL\MODEL_12.XLS -- &amp;D, &amp;T -- Page &amp;P of &amp;N
&amp;7";"&amp;L&amp;F&amp;A&amp;RPage&amp;P"}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81" i="16" l="1"/>
  <c r="E81" i="16"/>
  <c r="F81" i="16"/>
  <c r="G81" i="16"/>
  <c r="H81" i="16"/>
  <c r="I81" i="16"/>
  <c r="J81" i="16"/>
  <c r="J82" i="16" s="1"/>
  <c r="K81" i="16"/>
  <c r="K82" i="16" s="1"/>
  <c r="L81" i="16"/>
  <c r="L82" i="16" s="1"/>
  <c r="M81" i="16"/>
  <c r="M82" i="16" s="1"/>
  <c r="N81" i="16"/>
  <c r="N82" i="16" s="1"/>
  <c r="C81" i="16" l="1"/>
  <c r="D34" i="17" l="1"/>
  <c r="D35" i="17" s="1"/>
  <c r="D9" i="17"/>
  <c r="D10" i="17" s="1"/>
  <c r="D7" i="11"/>
  <c r="D6" i="11"/>
  <c r="C6" i="11"/>
  <c r="D5" i="11"/>
  <c r="C5" i="11"/>
  <c r="D4" i="11"/>
  <c r="D8" i="11" s="1"/>
  <c r="C4" i="11"/>
  <c r="C8" i="11" s="1"/>
  <c r="N41" i="9"/>
  <c r="J41" i="9"/>
  <c r="F41" i="9"/>
  <c r="B41" i="9"/>
  <c r="A41" i="9"/>
  <c r="P39" i="9"/>
  <c r="O39" i="9"/>
  <c r="N39" i="9"/>
  <c r="M39" i="9"/>
  <c r="L39" i="9"/>
  <c r="K39" i="9"/>
  <c r="J39" i="9"/>
  <c r="I39" i="9"/>
  <c r="H39" i="9"/>
  <c r="G39" i="9"/>
  <c r="F39" i="9"/>
  <c r="E39" i="9"/>
  <c r="D39" i="9"/>
  <c r="C39" i="9"/>
  <c r="B39" i="9"/>
  <c r="A36" i="9"/>
  <c r="A35" i="9"/>
  <c r="A34" i="9"/>
  <c r="A31" i="9"/>
  <c r="A30" i="9"/>
  <c r="A29" i="9"/>
  <c r="A28" i="9"/>
  <c r="A27" i="9"/>
  <c r="N18" i="9"/>
  <c r="J18" i="9"/>
  <c r="F18" i="9"/>
  <c r="B18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16" i="9"/>
  <c r="B16" i="9"/>
  <c r="M26" i="13"/>
  <c r="I26" i="13"/>
  <c r="M25" i="13"/>
  <c r="J25" i="13"/>
  <c r="I25" i="13"/>
  <c r="K25" i="13" s="1"/>
  <c r="F25" i="13"/>
  <c r="J24" i="13"/>
  <c r="F24" i="13"/>
  <c r="M22" i="13"/>
  <c r="I22" i="13"/>
  <c r="M21" i="13"/>
  <c r="L21" i="13"/>
  <c r="J21" i="13"/>
  <c r="I21" i="13"/>
  <c r="I20" i="13"/>
  <c r="C20" i="13"/>
  <c r="M12" i="13"/>
  <c r="N12" i="13" s="1"/>
  <c r="L12" i="13"/>
  <c r="L27" i="13" s="1"/>
  <c r="J12" i="13"/>
  <c r="J27" i="13" s="1"/>
  <c r="I12" i="13"/>
  <c r="P12" i="13" s="1"/>
  <c r="G12" i="13"/>
  <c r="G27" i="13" s="1"/>
  <c r="F12" i="13"/>
  <c r="H12" i="13" s="1"/>
  <c r="E12" i="13"/>
  <c r="D12" i="13"/>
  <c r="D27" i="13" s="1"/>
  <c r="C12" i="13"/>
  <c r="C27" i="13" s="1"/>
  <c r="E27" i="13" s="1"/>
  <c r="N11" i="13"/>
  <c r="M11" i="13"/>
  <c r="L11" i="13"/>
  <c r="L26" i="13" s="1"/>
  <c r="N26" i="13" s="1"/>
  <c r="J11" i="13"/>
  <c r="J26" i="13" s="1"/>
  <c r="I11" i="13"/>
  <c r="G11" i="13"/>
  <c r="G26" i="13" s="1"/>
  <c r="F11" i="13"/>
  <c r="H11" i="13" s="1"/>
  <c r="D11" i="13"/>
  <c r="D26" i="13" s="1"/>
  <c r="C11" i="13"/>
  <c r="E11" i="13" s="1"/>
  <c r="P10" i="13"/>
  <c r="M10" i="13"/>
  <c r="L10" i="13"/>
  <c r="L25" i="13" s="1"/>
  <c r="N25" i="13" s="1"/>
  <c r="K10" i="13"/>
  <c r="J10" i="13"/>
  <c r="I10" i="13"/>
  <c r="G10" i="13"/>
  <c r="G25" i="13" s="1"/>
  <c r="F10" i="13"/>
  <c r="D10" i="13"/>
  <c r="D25" i="13" s="1"/>
  <c r="C10" i="13"/>
  <c r="C25" i="13" s="1"/>
  <c r="E25" i="13" s="1"/>
  <c r="M9" i="13"/>
  <c r="M24" i="13" s="1"/>
  <c r="L9" i="13"/>
  <c r="L24" i="13" s="1"/>
  <c r="J9" i="13"/>
  <c r="I9" i="13"/>
  <c r="P9" i="13" s="1"/>
  <c r="H9" i="13"/>
  <c r="G9" i="13"/>
  <c r="G24" i="13" s="1"/>
  <c r="F9" i="13"/>
  <c r="D9" i="13"/>
  <c r="D24" i="13" s="1"/>
  <c r="C9" i="13"/>
  <c r="C24" i="13" s="1"/>
  <c r="E24" i="13" s="1"/>
  <c r="M8" i="13"/>
  <c r="M13" i="13" s="1"/>
  <c r="M15" i="13" s="1"/>
  <c r="L8" i="13"/>
  <c r="L23" i="13" s="1"/>
  <c r="J8" i="13"/>
  <c r="J23" i="13" s="1"/>
  <c r="I8" i="13"/>
  <c r="P8" i="13" s="1"/>
  <c r="G8" i="13"/>
  <c r="G23" i="13" s="1"/>
  <c r="F8" i="13"/>
  <c r="H8" i="13" s="1"/>
  <c r="E8" i="13"/>
  <c r="D8" i="13"/>
  <c r="D23" i="13" s="1"/>
  <c r="C8" i="13"/>
  <c r="C23" i="13" s="1"/>
  <c r="N7" i="13"/>
  <c r="M7" i="13"/>
  <c r="L7" i="13"/>
  <c r="L22" i="13" s="1"/>
  <c r="J7" i="13"/>
  <c r="J13" i="13" s="1"/>
  <c r="J15" i="13" s="1"/>
  <c r="I7" i="13"/>
  <c r="G7" i="13"/>
  <c r="G13" i="13" s="1"/>
  <c r="G15" i="13" s="1"/>
  <c r="F7" i="13"/>
  <c r="F13" i="13" s="1"/>
  <c r="D7" i="13"/>
  <c r="D22" i="13" s="1"/>
  <c r="D28" i="13" s="1"/>
  <c r="C7" i="13"/>
  <c r="C13" i="13" s="1"/>
  <c r="M6" i="13"/>
  <c r="L6" i="13"/>
  <c r="J6" i="13"/>
  <c r="I6" i="13"/>
  <c r="N68" i="16"/>
  <c r="M68" i="16"/>
  <c r="L68" i="16"/>
  <c r="K68" i="16"/>
  <c r="J68" i="16"/>
  <c r="I68" i="16"/>
  <c r="I82" i="16" s="1"/>
  <c r="H68" i="16"/>
  <c r="H82" i="16" s="1"/>
  <c r="G68" i="16"/>
  <c r="G82" i="16" s="1"/>
  <c r="F68" i="16"/>
  <c r="F82" i="16" s="1"/>
  <c r="E68" i="16"/>
  <c r="E82" i="16" s="1"/>
  <c r="D68" i="16"/>
  <c r="D82" i="16" s="1"/>
  <c r="C68" i="16"/>
  <c r="N52" i="16"/>
  <c r="M52" i="16"/>
  <c r="L52" i="16"/>
  <c r="K52" i="16"/>
  <c r="J52" i="16"/>
  <c r="I52" i="16"/>
  <c r="H52" i="16"/>
  <c r="G52" i="16"/>
  <c r="F52" i="16"/>
  <c r="E52" i="16"/>
  <c r="D52" i="16"/>
  <c r="C52" i="16"/>
  <c r="C82" i="16" s="1"/>
  <c r="N34" i="16"/>
  <c r="M34" i="16"/>
  <c r="L34" i="16"/>
  <c r="K34" i="16"/>
  <c r="J34" i="16"/>
  <c r="I34" i="16"/>
  <c r="H34" i="16"/>
  <c r="G34" i="16"/>
  <c r="F34" i="16"/>
  <c r="E34" i="16"/>
  <c r="D34" i="16"/>
  <c r="C34" i="16"/>
  <c r="N30" i="16"/>
  <c r="M30" i="16"/>
  <c r="L30" i="16"/>
  <c r="K30" i="16"/>
  <c r="J30" i="16"/>
  <c r="I30" i="16"/>
  <c r="H30" i="16"/>
  <c r="G30" i="16"/>
  <c r="F30" i="16"/>
  <c r="E30" i="16"/>
  <c r="D30" i="16"/>
  <c r="C30" i="16"/>
  <c r="N17" i="16"/>
  <c r="M17" i="16"/>
  <c r="L17" i="16"/>
  <c r="K17" i="16"/>
  <c r="J17" i="16"/>
  <c r="I17" i="16"/>
  <c r="H17" i="16"/>
  <c r="G17" i="16"/>
  <c r="F17" i="16"/>
  <c r="E17" i="16"/>
  <c r="D17" i="16"/>
  <c r="C17" i="16"/>
  <c r="H33" i="12"/>
  <c r="G33" i="12"/>
  <c r="F33" i="12"/>
  <c r="D33" i="12"/>
  <c r="H31" i="12"/>
  <c r="G31" i="12"/>
  <c r="F31" i="12"/>
  <c r="D31" i="12"/>
  <c r="B31" i="12"/>
  <c r="H30" i="12"/>
  <c r="G30" i="12"/>
  <c r="F30" i="12"/>
  <c r="E30" i="12"/>
  <c r="D30" i="12"/>
  <c r="B30" i="12"/>
  <c r="H29" i="12"/>
  <c r="G29" i="12"/>
  <c r="F29" i="12"/>
  <c r="E29" i="12"/>
  <c r="D29" i="12"/>
  <c r="C29" i="12"/>
  <c r="B29" i="12"/>
  <c r="B28" i="12"/>
  <c r="F27" i="12"/>
  <c r="B27" i="12"/>
  <c r="H26" i="12"/>
  <c r="G26" i="12"/>
  <c r="F26" i="12"/>
  <c r="E26" i="12"/>
  <c r="D26" i="12"/>
  <c r="C26" i="12"/>
  <c r="B26" i="12"/>
  <c r="H25" i="12"/>
  <c r="G25" i="12"/>
  <c r="F25" i="12"/>
  <c r="E25" i="12"/>
  <c r="D25" i="12"/>
  <c r="C25" i="12"/>
  <c r="B25" i="12"/>
  <c r="B24" i="12"/>
  <c r="F23" i="12"/>
  <c r="B23" i="12"/>
  <c r="H22" i="12"/>
  <c r="G22" i="12"/>
  <c r="F22" i="12"/>
  <c r="E22" i="12"/>
  <c r="D22" i="12"/>
  <c r="C22" i="12"/>
  <c r="H21" i="12"/>
  <c r="G21" i="12"/>
  <c r="F21" i="12"/>
  <c r="E21" i="12"/>
  <c r="D21" i="12"/>
  <c r="C21" i="12"/>
  <c r="D20" i="12"/>
  <c r="B20" i="12"/>
  <c r="G19" i="12"/>
  <c r="C19" i="12"/>
  <c r="B19" i="12"/>
  <c r="H18" i="12"/>
  <c r="G18" i="12"/>
  <c r="F18" i="12"/>
  <c r="E18" i="12"/>
  <c r="D18" i="12"/>
  <c r="C18" i="12"/>
  <c r="B18" i="12"/>
  <c r="H17" i="12"/>
  <c r="G17" i="12"/>
  <c r="F17" i="12"/>
  <c r="E17" i="12"/>
  <c r="D17" i="12"/>
  <c r="C17" i="12"/>
  <c r="B17" i="12"/>
  <c r="H16" i="12"/>
  <c r="G16" i="12"/>
  <c r="F16" i="12"/>
  <c r="E16" i="12"/>
  <c r="D16" i="12"/>
  <c r="C16" i="12"/>
  <c r="B16" i="12"/>
  <c r="H15" i="12"/>
  <c r="G15" i="12"/>
  <c r="F15" i="12"/>
  <c r="E15" i="12"/>
  <c r="D15" i="12"/>
  <c r="C15" i="12"/>
  <c r="B15" i="12"/>
  <c r="H14" i="12"/>
  <c r="G14" i="12"/>
  <c r="F14" i="12"/>
  <c r="E14" i="12"/>
  <c r="D14" i="12"/>
  <c r="C14" i="12"/>
  <c r="B14" i="12"/>
  <c r="F13" i="12"/>
  <c r="B13" i="12"/>
  <c r="D12" i="12"/>
  <c r="B12" i="12"/>
  <c r="G11" i="12"/>
  <c r="C11" i="12"/>
  <c r="B11" i="12"/>
  <c r="B10" i="12"/>
  <c r="H9" i="12"/>
  <c r="G9" i="12"/>
  <c r="F9" i="12"/>
  <c r="E9" i="12"/>
  <c r="D9" i="12"/>
  <c r="C9" i="12"/>
  <c r="B9" i="12"/>
  <c r="H8" i="12"/>
  <c r="G8" i="12"/>
  <c r="F8" i="12"/>
  <c r="E8" i="12"/>
  <c r="D8" i="12"/>
  <c r="C8" i="12"/>
  <c r="B8" i="12"/>
  <c r="H7" i="12"/>
  <c r="G7" i="12"/>
  <c r="F7" i="12"/>
  <c r="E7" i="12"/>
  <c r="D7" i="12"/>
  <c r="C7" i="12"/>
  <c r="B7" i="12"/>
  <c r="G6" i="12"/>
  <c r="F6" i="12"/>
  <c r="H6" i="12" s="1"/>
  <c r="D6" i="12"/>
  <c r="C6" i="12"/>
  <c r="E6" i="12" s="1"/>
  <c r="B6" i="12"/>
  <c r="G5" i="12"/>
  <c r="F5" i="12"/>
  <c r="H5" i="12" s="1"/>
  <c r="E5" i="12"/>
  <c r="D5" i="12"/>
  <c r="C5" i="12"/>
  <c r="H4" i="12"/>
  <c r="G4" i="12"/>
  <c r="F4" i="12"/>
  <c r="E4" i="12"/>
  <c r="D4" i="12"/>
  <c r="C4" i="12"/>
  <c r="B4" i="12"/>
  <c r="G3" i="12"/>
  <c r="F3" i="12"/>
  <c r="H33" i="1"/>
  <c r="G33" i="1"/>
  <c r="F33" i="1"/>
  <c r="D33" i="1"/>
  <c r="H31" i="1"/>
  <c r="G31" i="1"/>
  <c r="F31" i="1"/>
  <c r="D31" i="1"/>
  <c r="C31" i="1"/>
  <c r="C31" i="12" s="1"/>
  <c r="C33" i="12" s="1"/>
  <c r="E33" i="12" s="1"/>
  <c r="G30" i="1"/>
  <c r="F30" i="1"/>
  <c r="C30" i="1"/>
  <c r="C30" i="12" s="1"/>
  <c r="H29" i="1"/>
  <c r="G29" i="1"/>
  <c r="F29" i="1"/>
  <c r="E29" i="1"/>
  <c r="D29" i="1"/>
  <c r="C29" i="1"/>
  <c r="G28" i="1"/>
  <c r="G28" i="12" s="1"/>
  <c r="F28" i="1"/>
  <c r="H28" i="1" s="1"/>
  <c r="H28" i="12" s="1"/>
  <c r="D28" i="1"/>
  <c r="D28" i="12" s="1"/>
  <c r="C28" i="1"/>
  <c r="E28" i="1" s="1"/>
  <c r="E28" i="12" s="1"/>
  <c r="H27" i="1"/>
  <c r="H27" i="12" s="1"/>
  <c r="G27" i="1"/>
  <c r="G27" i="12" s="1"/>
  <c r="F27" i="1"/>
  <c r="D27" i="1"/>
  <c r="D27" i="12" s="1"/>
  <c r="C27" i="1"/>
  <c r="C27" i="12" s="1"/>
  <c r="H26" i="1"/>
  <c r="G26" i="1"/>
  <c r="F26" i="1"/>
  <c r="E26" i="1"/>
  <c r="D26" i="1"/>
  <c r="C26" i="1"/>
  <c r="H25" i="1"/>
  <c r="G25" i="1"/>
  <c r="F25" i="1"/>
  <c r="E25" i="1"/>
  <c r="D25" i="1"/>
  <c r="C25" i="1"/>
  <c r="G24" i="1"/>
  <c r="G24" i="12" s="1"/>
  <c r="F24" i="1"/>
  <c r="H24" i="1" s="1"/>
  <c r="H24" i="12" s="1"/>
  <c r="D24" i="1"/>
  <c r="D24" i="12" s="1"/>
  <c r="C24" i="1"/>
  <c r="E24" i="1" s="1"/>
  <c r="E24" i="12" s="1"/>
  <c r="H23" i="1"/>
  <c r="H23" i="12" s="1"/>
  <c r="G23" i="1"/>
  <c r="G23" i="12" s="1"/>
  <c r="F23" i="1"/>
  <c r="D23" i="1"/>
  <c r="D23" i="12" s="1"/>
  <c r="C23" i="1"/>
  <c r="C23" i="12" s="1"/>
  <c r="H22" i="1"/>
  <c r="E22" i="1"/>
  <c r="H21" i="1"/>
  <c r="E21" i="1"/>
  <c r="G20" i="1"/>
  <c r="G20" i="12" s="1"/>
  <c r="F20" i="1"/>
  <c r="F20" i="12" s="1"/>
  <c r="D20" i="1"/>
  <c r="C20" i="1"/>
  <c r="C20" i="12" s="1"/>
  <c r="H19" i="1"/>
  <c r="H19" i="12" s="1"/>
  <c r="G19" i="1"/>
  <c r="F19" i="1"/>
  <c r="F19" i="12" s="1"/>
  <c r="D19" i="1"/>
  <c r="E19" i="1" s="1"/>
  <c r="E19" i="12" s="1"/>
  <c r="C19" i="1"/>
  <c r="H18" i="1"/>
  <c r="G18" i="1"/>
  <c r="F18" i="1"/>
  <c r="E18" i="1"/>
  <c r="D18" i="1"/>
  <c r="C18" i="1"/>
  <c r="H17" i="1"/>
  <c r="G17" i="1"/>
  <c r="F17" i="1"/>
  <c r="E17" i="1"/>
  <c r="D17" i="1"/>
  <c r="C17" i="1"/>
  <c r="H16" i="1"/>
  <c r="G16" i="1"/>
  <c r="F16" i="1"/>
  <c r="E16" i="1"/>
  <c r="D16" i="1"/>
  <c r="C16" i="1"/>
  <c r="H15" i="1"/>
  <c r="G15" i="1"/>
  <c r="F15" i="1"/>
  <c r="E15" i="1"/>
  <c r="D15" i="1"/>
  <c r="C15" i="1"/>
  <c r="H14" i="1"/>
  <c r="G14" i="1"/>
  <c r="F14" i="1"/>
  <c r="E14" i="1"/>
  <c r="D14" i="1"/>
  <c r="C14" i="1"/>
  <c r="H13" i="1"/>
  <c r="H13" i="12" s="1"/>
  <c r="G13" i="1"/>
  <c r="G13" i="12" s="1"/>
  <c r="F13" i="1"/>
  <c r="D13" i="1"/>
  <c r="D13" i="12" s="1"/>
  <c r="C13" i="1"/>
  <c r="C13" i="12" s="1"/>
  <c r="G12" i="1"/>
  <c r="G12" i="12" s="1"/>
  <c r="F12" i="1"/>
  <c r="F12" i="12" s="1"/>
  <c r="D12" i="1"/>
  <c r="C12" i="1"/>
  <c r="C12" i="12" s="1"/>
  <c r="H11" i="1"/>
  <c r="H11" i="12" s="1"/>
  <c r="G11" i="1"/>
  <c r="F11" i="1"/>
  <c r="F11" i="12" s="1"/>
  <c r="D11" i="1"/>
  <c r="D11" i="12" s="1"/>
  <c r="C11" i="1"/>
  <c r="G10" i="1"/>
  <c r="G10" i="12" s="1"/>
  <c r="F10" i="1"/>
  <c r="H10" i="1" s="1"/>
  <c r="H10" i="12" s="1"/>
  <c r="D10" i="1"/>
  <c r="D10" i="12" s="1"/>
  <c r="C10" i="1"/>
  <c r="E10" i="1" s="1"/>
  <c r="E10" i="12" s="1"/>
  <c r="H9" i="1"/>
  <c r="G9" i="1"/>
  <c r="F9" i="1"/>
  <c r="E9" i="1"/>
  <c r="D9" i="1"/>
  <c r="C9" i="1"/>
  <c r="H8" i="1"/>
  <c r="G8" i="1"/>
  <c r="F8" i="1"/>
  <c r="E8" i="1"/>
  <c r="D8" i="1"/>
  <c r="C8" i="1"/>
  <c r="H7" i="1"/>
  <c r="G7" i="1"/>
  <c r="F7" i="1"/>
  <c r="E7" i="1"/>
  <c r="D7" i="1"/>
  <c r="C7" i="1"/>
  <c r="H6" i="1"/>
  <c r="D6" i="1"/>
  <c r="E6" i="1" s="1"/>
  <c r="H5" i="1"/>
  <c r="D5" i="1"/>
  <c r="E5" i="1" s="1"/>
  <c r="B5" i="1"/>
  <c r="H4" i="1"/>
  <c r="G4" i="1"/>
  <c r="F4" i="1"/>
  <c r="E4" i="1"/>
  <c r="D4" i="1"/>
  <c r="C4" i="1"/>
  <c r="H3" i="1"/>
  <c r="H3" i="12" s="1"/>
  <c r="E3" i="12" s="1"/>
  <c r="G3" i="1"/>
  <c r="F3" i="1"/>
  <c r="E3" i="1"/>
  <c r="H24" i="13" l="1"/>
  <c r="C15" i="13"/>
  <c r="E23" i="13"/>
  <c r="N24" i="13"/>
  <c r="H25" i="13"/>
  <c r="K26" i="13"/>
  <c r="F15" i="13"/>
  <c r="H13" i="13"/>
  <c r="L28" i="13"/>
  <c r="N22" i="13"/>
  <c r="F10" i="12"/>
  <c r="F24" i="12"/>
  <c r="F28" i="12"/>
  <c r="D13" i="13"/>
  <c r="D15" i="13" s="1"/>
  <c r="L13" i="13"/>
  <c r="I23" i="13"/>
  <c r="K23" i="13" s="1"/>
  <c r="M23" i="13"/>
  <c r="M28" i="13" s="1"/>
  <c r="I24" i="13"/>
  <c r="K24" i="13" s="1"/>
  <c r="I27" i="13"/>
  <c r="K27" i="13" s="1"/>
  <c r="M27" i="13"/>
  <c r="N27" i="13" s="1"/>
  <c r="I28" i="13"/>
  <c r="E23" i="1"/>
  <c r="E23" i="12" s="1"/>
  <c r="D19" i="12"/>
  <c r="C24" i="12"/>
  <c r="C28" i="12"/>
  <c r="K7" i="13"/>
  <c r="P7" i="13"/>
  <c r="N8" i="13"/>
  <c r="E9" i="13"/>
  <c r="H10" i="13"/>
  <c r="K11" i="13"/>
  <c r="P11" i="13"/>
  <c r="I13" i="13"/>
  <c r="F22" i="13"/>
  <c r="J22" i="13"/>
  <c r="J28" i="13" s="1"/>
  <c r="F23" i="13"/>
  <c r="H23" i="13" s="1"/>
  <c r="F26" i="13"/>
  <c r="H26" i="13" s="1"/>
  <c r="F27" i="13"/>
  <c r="H27" i="13" s="1"/>
  <c r="E11" i="1"/>
  <c r="E11" i="12" s="1"/>
  <c r="E13" i="1"/>
  <c r="E13" i="12" s="1"/>
  <c r="E27" i="1"/>
  <c r="E27" i="12" s="1"/>
  <c r="H12" i="1"/>
  <c r="H12" i="12" s="1"/>
  <c r="H20" i="1"/>
  <c r="H20" i="12" s="1"/>
  <c r="E31" i="1"/>
  <c r="E31" i="12" s="1"/>
  <c r="C33" i="1"/>
  <c r="E33" i="1" s="1"/>
  <c r="H7" i="13"/>
  <c r="K8" i="13"/>
  <c r="N9" i="13"/>
  <c r="E10" i="13"/>
  <c r="K12" i="13"/>
  <c r="C22" i="13"/>
  <c r="G22" i="13"/>
  <c r="G28" i="13" s="1"/>
  <c r="C26" i="13"/>
  <c r="E26" i="13" s="1"/>
  <c r="C10" i="12"/>
  <c r="E12" i="1"/>
  <c r="E12" i="12" s="1"/>
  <c r="E20" i="1"/>
  <c r="E20" i="12" s="1"/>
  <c r="E7" i="13"/>
  <c r="K9" i="13"/>
  <c r="N10" i="13"/>
  <c r="I35" i="16"/>
  <c r="F35" i="16"/>
  <c r="J35" i="16"/>
  <c r="N35" i="16"/>
  <c r="E35" i="16"/>
  <c r="M35" i="16"/>
  <c r="C35" i="16"/>
  <c r="G35" i="16"/>
  <c r="K35" i="16"/>
  <c r="D35" i="16"/>
  <c r="H35" i="16"/>
  <c r="L35" i="16"/>
  <c r="C28" i="13" l="1"/>
  <c r="E28" i="13" s="1"/>
  <c r="E22" i="13"/>
  <c r="L15" i="13"/>
  <c r="N13" i="13"/>
  <c r="K22" i="13"/>
  <c r="N23" i="13"/>
  <c r="H22" i="13"/>
  <c r="F28" i="13"/>
  <c r="H28" i="13" s="1"/>
  <c r="P13" i="13"/>
  <c r="K13" i="13"/>
  <c r="I15" i="13"/>
  <c r="K28" i="13"/>
  <c r="E13" i="13"/>
  <c r="N28" i="13"/>
</calcChain>
</file>

<file path=xl/sharedStrings.xml><?xml version="1.0" encoding="utf-8"?>
<sst xmlns="http://schemas.openxmlformats.org/spreadsheetml/2006/main" count="332" uniqueCount="182">
  <si>
    <t>Controladora</t>
  </si>
  <si>
    <t>Consolidado</t>
  </si>
  <si>
    <t>2T15</t>
  </si>
  <si>
    <t>2T14</t>
  </si>
  <si>
    <t>1S15</t>
  </si>
  <si>
    <t>1S14</t>
  </si>
  <si>
    <t>Receita Operacional Bruta</t>
  </si>
  <si>
    <t>Outras</t>
  </si>
  <si>
    <t>Deduções à Receita Operacional</t>
  </si>
  <si>
    <t>Receita Operacional Líquida</t>
  </si>
  <si>
    <t>Custos e Despesas Operacionais</t>
  </si>
  <si>
    <t>Pessoal</t>
  </si>
  <si>
    <t>Material</t>
  </si>
  <si>
    <t>Serviços</t>
  </si>
  <si>
    <t>Outros</t>
  </si>
  <si>
    <t>Resultado Bruto</t>
  </si>
  <si>
    <t>Equivalência Patrimonial</t>
  </si>
  <si>
    <t>Outras Receitas/Despesas Operacionais</t>
  </si>
  <si>
    <t>Resultado Anterior ao Resultado Financeiro e dos Tributos</t>
  </si>
  <si>
    <t>Resultado Financeiro</t>
  </si>
  <si>
    <t>Rendimento de Aplicação financeira/Juros Ativos</t>
  </si>
  <si>
    <t>Receita de Variação monetária líquida</t>
  </si>
  <si>
    <t>Variação Cambial</t>
  </si>
  <si>
    <t>Resultado de Hedge</t>
  </si>
  <si>
    <t>Juros/Encargos sobre empréstimos</t>
  </si>
  <si>
    <t>Lucro operacional</t>
  </si>
  <si>
    <t>Imposto de Renda e Contribuição Social sobre o Lucro</t>
  </si>
  <si>
    <t>Corrente</t>
  </si>
  <si>
    <t>Diferido</t>
  </si>
  <si>
    <t>Lucro/Prejuízo Consolidado do Período Antes
da Participação do Acionista não Controlador</t>
  </si>
  <si>
    <t>Participação do Acionista não Controlador</t>
  </si>
  <si>
    <t>Lucro/Prejuízo Consolidado do Período</t>
  </si>
  <si>
    <t>Lucro por  Ação - (Reais / Ação)</t>
  </si>
  <si>
    <t>Quantidade de Ações (unidades mil)</t>
  </si>
  <si>
    <t>Uso da Rede Elétrica</t>
  </si>
  <si>
    <t>Total</t>
  </si>
  <si>
    <t>Company</t>
  </si>
  <si>
    <t>Consolidated</t>
  </si>
  <si>
    <t>2Q14</t>
  </si>
  <si>
    <t>1H15</t>
  </si>
  <si>
    <t>1H14</t>
  </si>
  <si>
    <t>Others</t>
  </si>
  <si>
    <t>2Q15</t>
  </si>
  <si>
    <t>Δ%</t>
  </si>
  <si>
    <t>Custos e Despesas de O&amp;M                           
(R$ milhões)</t>
  </si>
  <si>
    <t xml:space="preserve">Serviços </t>
  </si>
  <si>
    <t>Materiais</t>
  </si>
  <si>
    <t>Depreciação</t>
  </si>
  <si>
    <t>Contingências</t>
  </si>
  <si>
    <t>-</t>
  </si>
  <si>
    <t>Net Income</t>
  </si>
  <si>
    <t>Cost and Expenses                              
(R$ millions)</t>
  </si>
  <si>
    <t>Demonstração do Resultado
(R$ milhões)</t>
  </si>
  <si>
    <t>IENNE</t>
  </si>
  <si>
    <t>IESUL</t>
  </si>
  <si>
    <t>MADEIRA</t>
  </si>
  <si>
    <t>GARANHUNS</t>
  </si>
  <si>
    <t>Deduções à receita operacional</t>
  </si>
  <si>
    <t>Receita operacional líquida</t>
  </si>
  <si>
    <t>Custos dos serviços de operação</t>
  </si>
  <si>
    <t>Lucro Bruto</t>
  </si>
  <si>
    <t>Despesas Gerais e Administrativas</t>
  </si>
  <si>
    <t>Outras receitas/despesas líquidas</t>
  </si>
  <si>
    <t>Lucro antes do IR &amp; CSLL</t>
  </si>
  <si>
    <t>IR &amp; CSLL</t>
  </si>
  <si>
    <t xml:space="preserve">Lucro líquido </t>
  </si>
  <si>
    <t>.</t>
  </si>
  <si>
    <t>Participação CTEEP</t>
  </si>
  <si>
    <t>CTEEP Participation</t>
  </si>
  <si>
    <t>Operating Expenses</t>
  </si>
  <si>
    <t>CONSOLIDADO</t>
  </si>
  <si>
    <t>IEMadeira</t>
  </si>
  <si>
    <t>Total da receita bruta</t>
  </si>
  <si>
    <t>Demonstração de Resultado
(R$ milhões)</t>
  </si>
  <si>
    <t>Result
(R$' million)</t>
  </si>
  <si>
    <t>Personnel</t>
  </si>
  <si>
    <t>Services</t>
  </si>
  <si>
    <t>Depreciation</t>
  </si>
  <si>
    <t>Contingencies</t>
  </si>
  <si>
    <t>3T14</t>
  </si>
  <si>
    <t>3T15</t>
  </si>
  <si>
    <t>9M14</t>
  </si>
  <si>
    <t>9M15</t>
  </si>
  <si>
    <t>3Q15</t>
  </si>
  <si>
    <t>3Q14</t>
  </si>
  <si>
    <t>IEGaranhuns</t>
  </si>
  <si>
    <t xml:space="preserve">
2014</t>
  </si>
  <si>
    <t xml:space="preserve">
2015</t>
  </si>
  <si>
    <t>1T16</t>
  </si>
  <si>
    <t>1T15</t>
  </si>
  <si>
    <t>Reserva de Reavaliação</t>
  </si>
  <si>
    <t>PREMISSAS
(R$ mil)</t>
  </si>
  <si>
    <t>Nota Técnica nº 336/16  
base Jul/2017</t>
  </si>
  <si>
    <t>Estimativa CTEEP
base Set/2016</t>
  </si>
  <si>
    <t>Base de Remuneração líquida em 31 de dezembro de 2012</t>
  </si>
  <si>
    <t>Incorporação à Base de Remuneração Regulatória (BRR)</t>
  </si>
  <si>
    <t>Julho de 2017</t>
  </si>
  <si>
    <t>Prazo de pagamento da parcela de receita de janeiro de 2013 a junho de 2017</t>
  </si>
  <si>
    <t>08 anos</t>
  </si>
  <si>
    <t>Prazo de pagamento da parcela remanescente</t>
  </si>
  <si>
    <t>6,3 anos</t>
  </si>
  <si>
    <t xml:space="preserve">*CAAE - Custo Anual dos Ativos Elétricos </t>
  </si>
  <si>
    <t>IMPACTOS
(R$ mil)</t>
  </si>
  <si>
    <t>Saldo inicial do Ativo Imobilizado Líquido</t>
  </si>
  <si>
    <t>Saldo do Imobilizado Líquido à VNR (jan/2013 à set/2016)</t>
  </si>
  <si>
    <t>Net Asset Base on December 31st, 2012</t>
  </si>
  <si>
    <t>Assumptions                                                                      (R$ thousand)</t>
  </si>
  <si>
    <t>Incorporation of the Regulatory Asset Base (RAB)</t>
  </si>
  <si>
    <t>6,3 years</t>
  </si>
  <si>
    <t>8 years</t>
  </si>
  <si>
    <t>Deadline for payment of the installment January revenue from 2013 to June 2017</t>
  </si>
  <si>
    <t>Remaining portion of the payment deadline</t>
  </si>
  <si>
    <t>IMPACTS
(R$ thousand)</t>
  </si>
  <si>
    <t>Opening balance of Fixed Assets Net</t>
  </si>
  <si>
    <t>Balance of Fixed Assets to the VNR                                 (Jan / 2013 to Sep / 2016)</t>
  </si>
  <si>
    <t>Revaluation Reserve</t>
  </si>
  <si>
    <t>July 2017</t>
  </si>
  <si>
    <t>Accumulated profits and losses</t>
  </si>
  <si>
    <t>Income taxes and social contribution</t>
  </si>
  <si>
    <t>1Q18</t>
  </si>
  <si>
    <t>2Q18</t>
  </si>
  <si>
    <t>3Q18</t>
  </si>
  <si>
    <t>4Q19</t>
  </si>
  <si>
    <t>1Q19</t>
  </si>
  <si>
    <t>2Q19</t>
  </si>
  <si>
    <t>3Q19</t>
  </si>
  <si>
    <t>1Q20</t>
  </si>
  <si>
    <t>2Q20</t>
  </si>
  <si>
    <t>4Q18</t>
  </si>
  <si>
    <t>Assets (BRL thousand)</t>
  </si>
  <si>
    <t>Financial Investments</t>
  </si>
  <si>
    <t>Inventory</t>
  </si>
  <si>
    <t>Prepaid Expenses</t>
  </si>
  <si>
    <t>Long-Term Assets</t>
  </si>
  <si>
    <t>Pledges and Escrow</t>
  </si>
  <si>
    <t>NON-CURRENT ASSETS</t>
  </si>
  <si>
    <t>Investments</t>
  </si>
  <si>
    <t>Intangible Assets</t>
  </si>
  <si>
    <t>CURRENT ASSETS</t>
  </si>
  <si>
    <t>TOTAL ASSETS</t>
  </si>
  <si>
    <t>Liabilities and Shareholders' Equity</t>
  </si>
  <si>
    <t>CURRENT LIABILITIES</t>
  </si>
  <si>
    <t>Loans and Financing</t>
  </si>
  <si>
    <t>Bonds</t>
  </si>
  <si>
    <t>Suppliers</t>
  </si>
  <si>
    <t>Taxes, Fees and Contributions</t>
  </si>
  <si>
    <t>Taxes installments - Law 11,941</t>
  </si>
  <si>
    <t>Regulatory Charges</t>
  </si>
  <si>
    <t>Interest on Shareholders' Equity</t>
  </si>
  <si>
    <t>Provisions</t>
  </si>
  <si>
    <t>Amounts Payable - Fundação CESP</t>
  </si>
  <si>
    <t>NON-CURRENT LIABILITIES</t>
  </si>
  <si>
    <t>Long-Term Liabilities</t>
  </si>
  <si>
    <t>Especial Liabilities - Reversal/Amortization</t>
  </si>
  <si>
    <t>Monority Interest</t>
  </si>
  <si>
    <t>SHAREHOLDERS' EQUITY</t>
  </si>
  <si>
    <t>Capital Reserves</t>
  </si>
  <si>
    <t>Advance for future capital increases</t>
  </si>
  <si>
    <t xml:space="preserve">TOTAL LIABILITIES AND SHAREHOLDERS' EQUITY </t>
  </si>
  <si>
    <t>Recoverable taxes and contributions</t>
  </si>
  <si>
    <t>Accounts Receivable</t>
  </si>
  <si>
    <t>Accounts Receivable from the State Finance Secretariat</t>
  </si>
  <si>
    <t>Cash and Cash Equivalents</t>
  </si>
  <si>
    <t>Credit with controlled</t>
  </si>
  <si>
    <t>Imobilized Assets</t>
  </si>
  <si>
    <t>Restricted cash</t>
  </si>
  <si>
    <t xml:space="preserve">Services in course </t>
  </si>
  <si>
    <t>Derivative instruments</t>
  </si>
  <si>
    <t>Special obligations - Reversal/Amortization</t>
  </si>
  <si>
    <t>Employee benefits - actuarial surplus</t>
  </si>
  <si>
    <t>Reavaluation Reserves</t>
  </si>
  <si>
    <t>Share Capital</t>
  </si>
  <si>
    <t>Income Reserves</t>
  </si>
  <si>
    <t>Additional Dividends Proposed</t>
  </si>
  <si>
    <t>Other Comprehensive Results</t>
  </si>
  <si>
    <t>Leasing</t>
  </si>
  <si>
    <t>Ongoing service</t>
  </si>
  <si>
    <t>Global Reversal Reserve - RGR</t>
  </si>
  <si>
    <t>Obligations connected to concession service</t>
  </si>
  <si>
    <t>Diferred PIS and COFINS</t>
  </si>
  <si>
    <t>Defered taxes</t>
  </si>
  <si>
    <t>Defered income taxes and social contribution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</si>
</sst>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1">
    <numFmt numFmtId="5" formatCode="&quot;R$&quot;\ #,##0;\-&quot;R$&quot;\ #,##0"/>
    <numFmt numFmtId="6" formatCode="&quot;R$&quot;\ #,##0;[Red]\-&quot;R$&quot;\ #,##0"/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#,##0;\(#,##0\)"/>
    <numFmt numFmtId="165" formatCode="0.0%_);\(0.0%\)"/>
    <numFmt numFmtId="166" formatCode="_-* #,##0.0000_-;\-* #,##0.0000_-;_-* &quot;-&quot;??_-;_-@_-"/>
    <numFmt numFmtId="167" formatCode="_(* &quot;R$&quot;#,##0_);_(* \(&quot;R$&quot;#,##0\);_(* &quot;-&quot;??_);_(@_)"/>
    <numFmt numFmtId="168" formatCode="_(* &quot;R$&quot;#,##0.00_);_(* \(&quot;R$&quot;#,##0.00\);_(* &quot;-&quot;??_);_(@_)"/>
    <numFmt numFmtId="169" formatCode="* 0%;* \-0%;* 0%"/>
    <numFmt numFmtId="170" formatCode="* 0.0%;* \-0.0%;* 0.0%"/>
    <numFmt numFmtId="171" formatCode="#,##0.00_);\(#,##0.00\);0.00_);@_)"/>
    <numFmt numFmtId="172" formatCode="0.0%"/>
    <numFmt numFmtId="173" formatCode="General_)"/>
    <numFmt numFmtId="174" formatCode="m\-d\-yy"/>
    <numFmt numFmtId="175" formatCode="0.0000"/>
    <numFmt numFmtId="176" formatCode="_(* #,##0.0\ &quot;bp&quot;;_(* \(#,##0.0\ &quot;bp&quot;\);_(* &quot;-&quot;_);_(@_)"/>
    <numFmt numFmtId="177" formatCode="#\ ###\ ###\ ##0\ "/>
    <numFmt numFmtId="178" formatCode="#,##0.0"/>
    <numFmt numFmtId="179" formatCode="#,##0.0_);\(#,##0.0\)"/>
    <numFmt numFmtId="180" formatCode="&quot;R$&quot;#.00"/>
    <numFmt numFmtId="181" formatCode="_-&quot;R$&quot;* #,##0.00_-;\-&quot;R$&quot;* #,##0.00_-;_-&quot;R$&quot;* &quot;-&quot;??_-;_-@_-"/>
    <numFmt numFmtId="182" formatCode="&quot;S/&quot;#,##0;&quot;S/&quot;\-#,##0"/>
    <numFmt numFmtId="183" formatCode="_(* #,##0_);_(* \(#,##0\);_(* &quot;-&quot;??_);_(@_)"/>
    <numFmt numFmtId="184" formatCode="_([$€-2]* #,##0.00_);_([$€-2]* \(#,##0.00\);_([$€-2]* \-??_)"/>
    <numFmt numFmtId="185" formatCode="_([$€-2]* #,##0.00_);_([$€-2]* \(#,##0.00\);_([$€-2]* &quot;-&quot;??_)"/>
    <numFmt numFmtId="186" formatCode="_ [$€-2]\ * #,##0.00_ ;_ [$€-2]\ * \-#,##0.00_ ;_ [$€-2]\ * &quot;-&quot;??_ "/>
    <numFmt numFmtId="187" formatCode="_(* #,##0.0%_);_(* \(#,##0.0%\);_(* &quot; - &quot;\%_);_(@_)"/>
    <numFmt numFmtId="188" formatCode="_(* #,##0.0_);_(* \(#,##0.0\);_(* &quot; - &quot;_);_(@_)"/>
    <numFmt numFmtId="189" formatCode="#,##0."/>
    <numFmt numFmtId="190" formatCode="#,##0.00&quot; $&quot;;\-#,##0.00&quot; $&quot;"/>
    <numFmt numFmtId="191" formatCode="#."/>
    <numFmt numFmtId="192" formatCode=";;;"/>
    <numFmt numFmtId="193" formatCode="_ * #,##0.00_ ;_ * \-#,##0.00_ ;_ * &quot;-&quot;??_ ;_ @_ "/>
    <numFmt numFmtId="194" formatCode="_(&quot;R$&quot;* #,##0_);_(&quot;R$&quot;* \(#,##0\);_(&quot;R$&quot;* \-_);_(@_)"/>
    <numFmt numFmtId="195" formatCode="_(&quot;R$ &quot;* #,##0.00_);_(&quot;R$ &quot;* \(#,##0.00\);_(&quot;R$ &quot;* &quot;-&quot;??_);_(@_)"/>
    <numFmt numFmtId="196" formatCode="_(* #,##0\x_);_(* \(#,##0\x\);_(* &quot;0x&quot;_);_(@_)"/>
    <numFmt numFmtId="197" formatCode="_(* #,##0.0\x_);_(* \(#,##0.0\x\);_(* &quot;0,0x&quot;_);_(@_)"/>
    <numFmt numFmtId="198" formatCode="_(* #,##0.00\x_);_(* \(#,##0.00\x\);_(* &quot;0,00x&quot;_);_(@_)"/>
    <numFmt numFmtId="199" formatCode="0.00_)"/>
    <numFmt numFmtId="200" formatCode="0.00%;\(0.00%\)"/>
    <numFmt numFmtId="201" formatCode="#,##0.000000_);[Red]\(#,##0.000000\)"/>
    <numFmt numFmtId="202" formatCode="#,##0.00;\(#,##0.00\)"/>
    <numFmt numFmtId="203" formatCode="#,##0.000"/>
    <numFmt numFmtId="204" formatCode="_(* #,##0_);_(* \(#,##0\);_(* &quot;0&quot;_);_(@_)"/>
    <numFmt numFmtId="205" formatCode="_(* #,##0.0_);_(* \(#,##0.0\);_(* &quot;0,0&quot;_);_(@_)"/>
    <numFmt numFmtId="206" formatCode="_(* #,##0.00_);_(* \(#,##0.00\);_(* &quot;0,00&quot;_);_(@_)"/>
    <numFmt numFmtId="207" formatCode="%#.00"/>
    <numFmt numFmtId="208" formatCode="_(* #,##0%_);_(* \(#,##0%\);_(* &quot;0%&quot;??_);_(@_)"/>
    <numFmt numFmtId="209" formatCode="_(* #,##0.0%_);_(* \(#,##0.0%\);_(* &quot;0,0%&quot;_);_(@_)"/>
    <numFmt numFmtId="210" formatCode="_(* #,##0.00%_);_(* \(#,##0.00%\);_(* &quot;0,00%&quot;??_);_(@_)"/>
    <numFmt numFmtId="211" formatCode="@\ *."/>
    <numFmt numFmtId="212" formatCode="0.0000%"/>
    <numFmt numFmtId="213" formatCode="m/d/yy\ h:mm:ss"/>
    <numFmt numFmtId="214" formatCode="_(* #,##0_);_(* \(#,##0\);_(* \-_);_(@_)"/>
    <numFmt numFmtId="215" formatCode="0.0&quot;x&quot;"/>
    <numFmt numFmtId="216" formatCode="#,##0.0;\(#,##0.0\)"/>
    <numFmt numFmtId="217" formatCode="#,##0.0000;\-#,##0.0000"/>
    <numFmt numFmtId="218" formatCode="0.0"/>
    <numFmt numFmtId="219" formatCode="_-* #,##0_-;\-* #,##0_-;_-* &quot;-&quot;??_-;_-@_-"/>
  </numFmts>
  <fonts count="175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616365"/>
      <name val="Arial"/>
      <family val="2"/>
    </font>
    <font>
      <b/>
      <sz val="13"/>
      <color theme="0"/>
      <name val="Arial"/>
      <family val="2"/>
    </font>
    <font>
      <sz val="13"/>
      <color rgb="FF616365"/>
      <name val="Arial"/>
      <family val="2"/>
    </font>
    <font>
      <b/>
      <sz val="16"/>
      <color theme="0"/>
      <name val="Arial"/>
      <family val="2"/>
    </font>
    <font>
      <sz val="13"/>
      <color theme="0"/>
      <name val="Arial"/>
      <family val="2"/>
    </font>
    <font>
      <b/>
      <sz val="14"/>
      <color theme="0"/>
      <name val="Arial"/>
      <family val="2"/>
    </font>
    <font>
      <sz val="10"/>
      <name val="Arial"/>
      <family val="2"/>
    </font>
    <font>
      <b/>
      <sz val="14"/>
      <color rgb="FF616365"/>
      <name val="Arial"/>
      <family val="2"/>
    </font>
    <font>
      <sz val="14"/>
      <color rgb="FF616365"/>
      <name val="Arial"/>
      <family val="2"/>
    </font>
    <font>
      <sz val="12"/>
      <color rgb="FF616365"/>
      <name val="Arial"/>
      <family val="2"/>
    </font>
    <font>
      <b/>
      <sz val="14"/>
      <color rgb="FFFF0000"/>
      <name val="Arial"/>
      <family val="2"/>
    </font>
    <font>
      <sz val="12"/>
      <name val="Times New Roman"/>
      <family val="1"/>
    </font>
    <font>
      <u val="singleAccounting"/>
      <sz val="10"/>
      <name val="Arial"/>
      <family val="2"/>
    </font>
    <font>
      <sz val="10"/>
      <name val="Courier"/>
      <family val="3"/>
    </font>
    <font>
      <sz val="11"/>
      <color indexed="8"/>
      <name val="Calibri"/>
      <family val="2"/>
    </font>
    <font>
      <sz val="11"/>
      <color indexed="63"/>
      <name val="Calibri"/>
      <family val="2"/>
    </font>
    <font>
      <sz val="10"/>
      <color theme="1"/>
      <name val="Arial"/>
      <family val="2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2"/>
      <name val="Helv"/>
    </font>
    <font>
      <u/>
      <sz val="7"/>
      <name val="Helv"/>
    </font>
    <font>
      <b/>
      <sz val="10"/>
      <name val="Arial"/>
      <family val="2"/>
    </font>
    <font>
      <b/>
      <sz val="9"/>
      <name val="Times New Roman"/>
      <family val="1"/>
    </font>
    <font>
      <sz val="11"/>
      <color indexed="20"/>
      <name val="Calibri"/>
      <family val="2"/>
    </font>
    <font>
      <sz val="7"/>
      <name val="Helv"/>
    </font>
    <font>
      <sz val="10"/>
      <color indexed="12"/>
      <name val="Arial"/>
      <family val="2"/>
    </font>
    <font>
      <b/>
      <sz val="12"/>
      <color indexed="12"/>
      <name val="Times New Roman"/>
      <family val="1"/>
      <charset val="177"/>
    </font>
    <font>
      <sz val="7"/>
      <name val="SwitzerlandLight"/>
    </font>
    <font>
      <sz val="11"/>
      <color indexed="38"/>
      <name val="Calibri"/>
      <family val="2"/>
    </font>
    <font>
      <b/>
      <sz val="10"/>
      <color indexed="18"/>
      <name val="Arial"/>
      <family val="2"/>
    </font>
    <font>
      <b/>
      <sz val="11"/>
      <color indexed="52"/>
      <name val="Calibri"/>
      <family val="2"/>
    </font>
    <font>
      <b/>
      <sz val="11"/>
      <color indexed="41"/>
      <name val="Calibri"/>
      <family val="2"/>
    </font>
    <font>
      <b/>
      <sz val="10"/>
      <color rgb="FFFA7D00"/>
      <name val="Arial"/>
      <family val="2"/>
    </font>
    <font>
      <sz val="9"/>
      <color indexed="10"/>
      <name val="Geneva"/>
      <family val="2"/>
    </font>
    <font>
      <b/>
      <sz val="11"/>
      <color indexed="9"/>
      <name val="Calibri"/>
      <family val="2"/>
    </font>
    <font>
      <b/>
      <sz val="10"/>
      <color theme="0"/>
      <name val="Arial"/>
      <family val="2"/>
    </font>
    <font>
      <sz val="11"/>
      <color indexed="41"/>
      <name val="Calibri"/>
      <family val="2"/>
    </font>
    <font>
      <b/>
      <sz val="8"/>
      <name val="Arial"/>
      <family val="2"/>
    </font>
    <font>
      <sz val="8"/>
      <name val="Arial"/>
      <family val="2"/>
    </font>
    <font>
      <b/>
      <sz val="9.75"/>
      <name val="Abadi MT Condensed"/>
    </font>
    <font>
      <sz val="10"/>
      <color indexed="24"/>
      <name val="Arial"/>
      <family val="2"/>
    </font>
    <font>
      <sz val="1"/>
      <color indexed="8"/>
      <name val="Courier"/>
      <family val="3"/>
    </font>
    <font>
      <sz val="10"/>
      <name val="MS Sans Serif"/>
      <family val="2"/>
    </font>
    <font>
      <sz val="10"/>
      <name val="Helv"/>
    </font>
    <font>
      <b/>
      <sz val="12"/>
      <name val="Times New Roman"/>
      <family val="1"/>
    </font>
    <font>
      <b/>
      <sz val="11"/>
      <color indexed="8"/>
      <name val="Calibri"/>
      <family val="2"/>
    </font>
    <font>
      <sz val="10"/>
      <color theme="0"/>
      <name val="Arial"/>
      <family val="2"/>
    </font>
    <font>
      <sz val="11"/>
      <color indexed="62"/>
      <name val="Calibri"/>
      <family val="2"/>
    </font>
    <font>
      <sz val="11"/>
      <color indexed="45"/>
      <name val="Calibri"/>
      <family val="2"/>
    </font>
    <font>
      <sz val="10"/>
      <color theme="3" tint="-0.249977111117893"/>
      <name val="Arial"/>
      <family val="2"/>
    </font>
    <font>
      <i/>
      <sz val="11"/>
      <color indexed="23"/>
      <name val="Calibri"/>
      <family val="2"/>
    </font>
    <font>
      <sz val="9"/>
      <name val="Times New Roman"/>
      <family val="1"/>
    </font>
    <font>
      <sz val="10"/>
      <name val="Times New Roman"/>
      <family val="1"/>
    </font>
    <font>
      <i/>
      <sz val="1"/>
      <color indexed="8"/>
      <name val="Courier"/>
      <family val="3"/>
    </font>
    <font>
      <b/>
      <sz val="12"/>
      <color indexed="24"/>
      <name val="Arial"/>
      <family val="2"/>
    </font>
    <font>
      <b/>
      <sz val="14"/>
      <color indexed="24"/>
      <name val="Arial"/>
      <family val="2"/>
    </font>
    <font>
      <b/>
      <sz val="48"/>
      <color indexed="12"/>
      <name val="Lucida Console"/>
      <family val="3"/>
    </font>
    <font>
      <sz val="10"/>
      <color indexed="18"/>
      <name val="Arial"/>
      <family val="2"/>
    </font>
    <font>
      <sz val="11"/>
      <color indexed="17"/>
      <name val="Calibri"/>
      <family val="2"/>
    </font>
    <font>
      <sz val="10"/>
      <color indexed="17"/>
      <name val="Arial"/>
      <family val="2"/>
    </font>
    <font>
      <b/>
      <u/>
      <sz val="11"/>
      <color indexed="37"/>
      <name val="Arial"/>
      <family val="2"/>
    </font>
    <font>
      <b/>
      <sz val="12"/>
      <name val="Arial"/>
      <family val="2"/>
    </font>
    <font>
      <sz val="18"/>
      <name val="Arial"/>
      <family val="2"/>
    </font>
    <font>
      <sz val="12"/>
      <name val="Arial"/>
      <family val="2"/>
    </font>
    <font>
      <b/>
      <sz val="11"/>
      <color indexed="62"/>
      <name val="Calibri"/>
      <family val="2"/>
    </font>
    <font>
      <b/>
      <sz val="1"/>
      <color indexed="8"/>
      <name val="Courier"/>
      <family val="3"/>
    </font>
    <font>
      <sz val="13"/>
      <name val="Arial"/>
      <family val="2"/>
    </font>
    <font>
      <i/>
      <sz val="9"/>
      <color indexed="54"/>
      <name val="Arial Narrow"/>
      <family val="2"/>
    </font>
    <font>
      <sz val="11"/>
      <color indexed="36"/>
      <name val="Calibri"/>
      <family val="2"/>
    </font>
    <font>
      <sz val="10"/>
      <name val="Courier New"/>
      <family val="3"/>
    </font>
    <font>
      <b/>
      <sz val="12"/>
      <color indexed="55"/>
      <name val="Arial"/>
      <family val="2"/>
    </font>
    <font>
      <b/>
      <sz val="12"/>
      <color indexed="22"/>
      <name val="Arial"/>
      <family val="2"/>
    </font>
    <font>
      <sz val="11"/>
      <color indexed="52"/>
      <name val="Calibri"/>
      <family val="2"/>
    </font>
    <font>
      <sz val="10"/>
      <name val="Verdana"/>
      <family val="2"/>
    </font>
    <font>
      <sz val="11"/>
      <color indexed="37"/>
      <name val="Calibri"/>
      <family val="2"/>
    </font>
    <font>
      <sz val="11"/>
      <color indexed="60"/>
      <name val="Calibri"/>
      <family val="2"/>
    </font>
    <font>
      <sz val="7"/>
      <name val="Small Fonts"/>
      <family val="2"/>
    </font>
    <font>
      <b/>
      <i/>
      <sz val="16"/>
      <name val="Helv"/>
    </font>
    <font>
      <sz val="10"/>
      <name val="Palatino"/>
    </font>
    <font>
      <sz val="10"/>
      <name val="Palatino"/>
      <family val="1"/>
    </font>
    <font>
      <sz val="8"/>
      <color theme="1"/>
      <name val="Arial"/>
      <family val="2"/>
    </font>
    <font>
      <b/>
      <sz val="11"/>
      <color indexed="63"/>
      <name val="Calibri"/>
      <family val="2"/>
    </font>
    <font>
      <b/>
      <sz val="10"/>
      <name val="System"/>
      <family val="2"/>
    </font>
    <font>
      <sz val="10"/>
      <color indexed="10"/>
      <name val="Arial"/>
      <family val="2"/>
    </font>
    <font>
      <b/>
      <sz val="12"/>
      <color indexed="10"/>
      <name val="Times New Roman"/>
      <family val="1"/>
      <charset val="177"/>
    </font>
    <font>
      <b/>
      <sz val="10"/>
      <color indexed="24"/>
      <name val="Arial"/>
      <family val="2"/>
    </font>
    <font>
      <b/>
      <sz val="11"/>
      <color indexed="12"/>
      <name val="Times New Roman"/>
      <family val="1"/>
      <charset val="177"/>
    </font>
    <font>
      <sz val="14"/>
      <name val="Arial"/>
      <family val="2"/>
    </font>
    <font>
      <i/>
      <sz val="10"/>
      <name val="Arial"/>
      <family val="2"/>
    </font>
    <font>
      <b/>
      <sz val="9"/>
      <name val="Arial"/>
      <family val="2"/>
    </font>
    <font>
      <b/>
      <sz val="10"/>
      <name val="MS Sans Serif"/>
      <family val="2"/>
    </font>
    <font>
      <b/>
      <sz val="11"/>
      <color indexed="45"/>
      <name val="Calibri"/>
      <family val="2"/>
    </font>
    <font>
      <b/>
      <sz val="10"/>
      <color rgb="FF3F3F3F"/>
      <name val="Arial"/>
      <family val="2"/>
    </font>
    <font>
      <b/>
      <sz val="14"/>
      <color indexed="18"/>
      <name val="Times New Roman"/>
      <family val="1"/>
    </font>
    <font>
      <b/>
      <sz val="10"/>
      <color indexed="8"/>
      <name val="Arial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b/>
      <i/>
      <sz val="14"/>
      <name val="Arial"/>
      <family val="2"/>
    </font>
    <font>
      <b/>
      <u/>
      <sz val="11"/>
      <name val="TIMES"/>
    </font>
    <font>
      <b/>
      <u/>
      <sz val="11"/>
      <name val="Times"/>
      <family val="1"/>
    </font>
    <font>
      <sz val="12"/>
      <name val="Abadi MT Condensed Extra Bold"/>
    </font>
    <font>
      <b/>
      <u/>
      <sz val="11"/>
      <name val="Times New Roman"/>
      <family val="1"/>
    </font>
    <font>
      <b/>
      <sz val="12"/>
      <name val="Arial Narrow"/>
      <family val="2"/>
    </font>
    <font>
      <sz val="11"/>
      <color indexed="42"/>
      <name val="Calibri"/>
      <family val="2"/>
    </font>
    <font>
      <i/>
      <sz val="11"/>
      <color indexed="14"/>
      <name val="Calibri"/>
      <family val="2"/>
    </font>
    <font>
      <sz val="22"/>
      <color indexed="18"/>
      <name val="Abadi MT Condensed Extra Bold"/>
    </font>
    <font>
      <b/>
      <sz val="15"/>
      <color indexed="56"/>
      <name val="Calibri"/>
      <family val="2"/>
    </font>
    <font>
      <b/>
      <sz val="15"/>
      <color indexed="1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3"/>
      <color indexed="13"/>
      <name val="Calibri"/>
      <family val="2"/>
    </font>
    <font>
      <b/>
      <sz val="11"/>
      <color indexed="56"/>
      <name val="Calibri"/>
      <family val="2"/>
    </font>
    <font>
      <b/>
      <sz val="11"/>
      <color indexed="13"/>
      <name val="Calibri"/>
      <family val="2"/>
    </font>
    <font>
      <b/>
      <sz val="18"/>
      <color indexed="13"/>
      <name val="Cambria"/>
      <family val="2"/>
    </font>
    <font>
      <sz val="6"/>
      <name val="MS Serif"/>
      <family val="1"/>
    </font>
    <font>
      <sz val="8"/>
      <color indexed="12"/>
      <name val="Arial"/>
      <family val="2"/>
    </font>
    <font>
      <sz val="11"/>
      <color indexed="10"/>
      <name val="Calibri"/>
      <family val="2"/>
    </font>
    <font>
      <sz val="14"/>
      <color theme="0"/>
      <name val="Arial"/>
      <family val="2"/>
    </font>
    <font>
      <b/>
      <i/>
      <sz val="16"/>
      <color theme="0"/>
      <name val="Arial"/>
      <family val="2"/>
    </font>
    <font>
      <sz val="16"/>
      <color rgb="FF6C6F65"/>
      <name val="Arial"/>
      <family val="2"/>
    </font>
    <font>
      <i/>
      <sz val="16"/>
      <color rgb="FF616365"/>
      <name val="Arial"/>
      <family val="2"/>
    </font>
    <font>
      <sz val="15"/>
      <color theme="1" tint="0.249977111117893"/>
      <name val="Arial"/>
      <family val="2"/>
    </font>
    <font>
      <b/>
      <sz val="15"/>
      <color theme="1" tint="0.249977111117893"/>
      <name val="Arial"/>
      <family val="2"/>
    </font>
    <font>
      <b/>
      <sz val="12"/>
      <color theme="1" tint="0.249977111117893"/>
      <name val="Arial"/>
      <family val="2"/>
    </font>
    <font>
      <sz val="12"/>
      <color theme="1" tint="0.249977111117893"/>
      <name val="Arial"/>
      <family val="2"/>
    </font>
    <font>
      <b/>
      <sz val="12"/>
      <color theme="0"/>
      <name val="Arial"/>
      <family val="2"/>
    </font>
    <font>
      <b/>
      <sz val="14"/>
      <color theme="0"/>
      <name val="Calibri"/>
      <family val="2"/>
      <scheme val="minor"/>
    </font>
    <font>
      <b/>
      <sz val="14"/>
      <color rgb="FF000000"/>
      <name val="Arial"/>
      <family val="2"/>
    </font>
    <font>
      <sz val="14"/>
      <color theme="1"/>
      <name val="Arial"/>
      <family val="2"/>
    </font>
    <font>
      <b/>
      <sz val="14"/>
      <color theme="1"/>
      <name val="Arial"/>
      <family val="2"/>
    </font>
    <font>
      <sz val="12"/>
      <color theme="0"/>
      <name val="Arial"/>
      <family val="2"/>
    </font>
    <font>
      <b/>
      <sz val="12"/>
      <color rgb="FFFF0000"/>
      <name val="Arial"/>
      <family val="2"/>
    </font>
    <font>
      <b/>
      <sz val="12"/>
      <color rgb="FF616365"/>
      <name val="Arial"/>
      <family val="2"/>
    </font>
    <font>
      <b/>
      <sz val="12"/>
      <color theme="0"/>
      <name val="Arial Narrow"/>
      <family val="2"/>
    </font>
    <font>
      <sz val="12"/>
      <color rgb="FF616365"/>
      <name val="Arial Narrow"/>
      <family val="2"/>
    </font>
    <font>
      <sz val="14"/>
      <color rgb="FF616365"/>
      <name val="Arial Narrow"/>
      <family val="2"/>
    </font>
    <font>
      <sz val="10"/>
      <name val="Arial Narrow"/>
      <family val="2"/>
    </font>
    <font>
      <sz val="12"/>
      <name val="Arial Narrow"/>
      <family val="2"/>
    </font>
    <font>
      <b/>
      <sz val="12"/>
      <color rgb="FF616365"/>
      <name val="Arial Narrow"/>
      <family val="2"/>
    </font>
    <font>
      <sz val="11"/>
      <color rgb="FF616365"/>
      <name val="Arial Narrow"/>
      <family val="2"/>
    </font>
    <font>
      <sz val="10"/>
      <name val="Tahoma"/>
      <family val="2"/>
    </font>
    <font>
      <b/>
      <sz val="10"/>
      <color theme="0"/>
      <name val="Tahoma"/>
      <family val="2"/>
    </font>
    <font>
      <sz val="10"/>
      <color rgb="FF616365"/>
      <name val="Tahoma"/>
      <family val="2"/>
    </font>
    <font>
      <sz val="10"/>
      <color theme="0"/>
      <name val="Tahoma"/>
      <family val="2"/>
    </font>
    <font>
      <b/>
      <sz val="10"/>
      <color rgb="FF616365"/>
      <name val="Tahoma"/>
      <family val="2"/>
    </font>
    <font>
      <sz val="10"/>
      <name val="Arial"/>
    </font>
    <font>
      <sz val="10"/>
      <color rgb="FFFF0000"/>
      <name val="Tahoma"/>
      <family val="2"/>
    </font>
    <font>
      <b/>
      <sz val="10"/>
      <color rgb="FF00B050"/>
      <name val="Tahoma"/>
      <family val="2"/>
    </font>
    <font>
      <b/>
      <sz val="10"/>
      <name val="Tahoma"/>
      <family val="2"/>
    </font>
  </fonts>
  <fills count="12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D5D6D2"/>
        <bgColor indexed="64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59"/>
      </patternFill>
    </fill>
    <fill>
      <patternFill patternType="solid">
        <fgColor indexed="58"/>
      </patternFill>
    </fill>
    <fill>
      <patternFill patternType="solid">
        <fgColor indexed="18"/>
      </patternFill>
    </fill>
    <fill>
      <patternFill patternType="solid">
        <fgColor indexed="8"/>
      </patternFill>
    </fill>
    <fill>
      <patternFill patternType="solid">
        <fgColor indexed="60"/>
      </patternFill>
    </fill>
    <fill>
      <patternFill patternType="solid">
        <fgColor indexed="48"/>
      </patternFill>
    </fill>
    <fill>
      <patternFill patternType="solid">
        <fgColor indexed="31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19"/>
      </patternFill>
    </fill>
    <fill>
      <patternFill patternType="solid">
        <fgColor indexed="56"/>
      </patternFill>
    </fill>
    <fill>
      <patternFill patternType="solid">
        <fgColor indexed="16"/>
      </patternFill>
    </fill>
    <fill>
      <patternFill patternType="solid">
        <fgColor indexed="52"/>
      </patternFill>
    </fill>
    <fill>
      <patternFill patternType="solid">
        <fgColor indexed="21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57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4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</patternFill>
    </fill>
    <fill>
      <patternFill patternType="solid">
        <fgColor indexed="5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4"/>
      </patternFill>
    </fill>
    <fill>
      <patternFill patternType="solid">
        <fgColor indexed="55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gray0625"/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50"/>
      </patternFill>
    </fill>
    <fill>
      <patternFill patternType="solid">
        <fgColor indexed="42"/>
      </patternFill>
    </fill>
    <fill>
      <patternFill patternType="solid">
        <fgColor indexed="34"/>
      </patternFill>
    </fill>
    <fill>
      <patternFill patternType="solid">
        <fgColor indexed="15"/>
      </patternFill>
    </fill>
    <fill>
      <patternFill patternType="solid">
        <fgColor indexed="40"/>
      </patternFill>
    </fill>
    <fill>
      <patternFill patternType="solid">
        <fgColor theme="7" tint="0.59999389629810485"/>
        <bgColor theme="7" tint="0.59999389629810485"/>
      </patternFill>
    </fill>
    <fill>
      <patternFill patternType="solid">
        <fgColor theme="7" tint="0.79998168889431442"/>
        <bgColor theme="7" tint="0.79998168889431442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18414C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3"/>
      </patternFill>
    </fill>
    <fill>
      <patternFill patternType="solid">
        <fgColor indexed="47"/>
        <bgColor indexed="64"/>
      </patternFill>
    </fill>
    <fill>
      <patternFill patternType="gray0625">
        <fgColor indexed="11"/>
      </patternFill>
    </fill>
    <fill>
      <patternFill patternType="solid">
        <fgColor indexed="20"/>
      </patternFill>
    </fill>
    <fill>
      <patternFill patternType="solid">
        <fgColor indexed="53"/>
        <bgColor indexed="64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12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23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18"/>
      </patternFill>
    </fill>
    <fill>
      <patternFill patternType="solid">
        <fgColor rgb="FF003C69"/>
        <bgColor indexed="64"/>
      </patternFill>
    </fill>
    <fill>
      <patternFill patternType="solid">
        <fgColor theme="9" tint="-0.249977111117893"/>
        <bgColor indexed="39"/>
      </patternFill>
    </fill>
    <fill>
      <patternFill patternType="solid">
        <fgColor rgb="FFFFBC3D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E46C0A"/>
        <bgColor indexed="64"/>
      </patternFill>
    </fill>
    <fill>
      <patternFill patternType="solid">
        <fgColor rgb="FFFFBC3D"/>
        <bgColor indexed="3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68B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3C69"/>
        <bgColor indexed="39"/>
      </patternFill>
    </fill>
    <fill>
      <patternFill patternType="solid">
        <fgColor rgb="FF002060"/>
        <bgColor indexed="39"/>
      </patternFill>
    </fill>
  </fills>
  <borders count="1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double">
        <color theme="0"/>
      </right>
      <top style="thin">
        <color theme="0"/>
      </top>
      <bottom style="thin">
        <color theme="0"/>
      </bottom>
      <diagonal/>
    </border>
    <border>
      <left style="double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 style="double">
        <color theme="0"/>
      </right>
      <top style="thin">
        <color theme="0"/>
      </top>
      <bottom/>
      <diagonal/>
    </border>
    <border>
      <left style="double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4"/>
      </left>
      <right style="thin">
        <color indexed="14"/>
      </right>
      <top style="thin">
        <color indexed="14"/>
      </top>
      <bottom style="thin">
        <color indexed="14"/>
      </bottom>
      <diagonal/>
    </border>
    <border>
      <left style="double">
        <color indexed="45"/>
      </left>
      <right style="double">
        <color indexed="45"/>
      </right>
      <top style="double">
        <color indexed="45"/>
      </top>
      <bottom style="double">
        <color indexed="45"/>
      </bottom>
      <diagonal/>
    </border>
    <border>
      <left/>
      <right/>
      <top/>
      <bottom style="double">
        <color indexed="41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49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8"/>
      </bottom>
      <diagonal/>
    </border>
    <border>
      <left/>
      <right style="thick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45"/>
      </left>
      <right style="thin">
        <color indexed="45"/>
      </right>
      <top style="thin">
        <color indexed="45"/>
      </top>
      <bottom style="thin">
        <color indexed="45"/>
      </bottom>
      <diagonal/>
    </border>
    <border>
      <left style="thick">
        <color indexed="18"/>
      </left>
      <right/>
      <top style="thick">
        <color indexed="1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medium">
        <color indexed="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0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19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19"/>
      </bottom>
      <diagonal/>
    </border>
    <border>
      <left/>
      <right/>
      <top style="double">
        <color indexed="24"/>
      </top>
      <bottom/>
      <diagonal/>
    </border>
    <border>
      <left/>
      <right/>
      <top style="thin">
        <color indexed="50"/>
      </top>
      <bottom style="double">
        <color indexed="50"/>
      </bottom>
      <diagonal/>
    </border>
    <border>
      <left/>
      <right/>
      <top/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50"/>
      </top>
      <bottom style="double">
        <color indexed="5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4"/>
      </left>
      <right style="thin">
        <color indexed="14"/>
      </right>
      <top style="thin">
        <color indexed="14"/>
      </top>
      <bottom style="thin">
        <color indexed="14"/>
      </bottom>
      <diagonal/>
    </border>
    <border>
      <left style="double">
        <color indexed="64"/>
      </left>
      <right style="double">
        <color indexed="64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45"/>
      </left>
      <right style="thin">
        <color indexed="45"/>
      </right>
      <top style="thin">
        <color indexed="45"/>
      </top>
      <bottom style="thin">
        <color indexed="45"/>
      </bottom>
      <diagonal/>
    </border>
  </borders>
  <cellStyleXfs count="50026">
    <xf numFmtId="0" fontId="0" fillId="0" borderId="0"/>
    <xf numFmtId="0" fontId="28" fillId="0" borderId="0"/>
    <xf numFmtId="43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167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9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6" fillId="36" borderId="0" applyNumberFormat="0" applyBorder="0" applyAlignment="0" applyProtection="0"/>
    <xf numFmtId="0" fontId="36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6" borderId="0" applyNumberFormat="0" applyBorder="0" applyAlignment="0" applyProtection="0"/>
    <xf numFmtId="0" fontId="36" fillId="39" borderId="0" applyNumberFormat="0" applyBorder="0" applyAlignment="0" applyProtection="0"/>
    <xf numFmtId="0" fontId="36" fillId="37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37" fillId="4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37" fillId="4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37" fillId="43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37" fillId="4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37" fillId="45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9" fillId="46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9" fillId="46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9" fillId="46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36" fillId="47" borderId="0" applyNumberFormat="0" applyBorder="0" applyAlignment="0" applyProtection="0"/>
    <xf numFmtId="0" fontId="36" fillId="48" borderId="0" applyNumberFormat="0" applyBorder="0" applyAlignment="0" applyProtection="0"/>
    <xf numFmtId="0" fontId="36" fillId="49" borderId="0" applyNumberFormat="0" applyBorder="0" applyAlignment="0" applyProtection="0"/>
    <xf numFmtId="0" fontId="36" fillId="47" borderId="0" applyNumberFormat="0" applyBorder="0" applyAlignment="0" applyProtection="0"/>
    <xf numFmtId="0" fontId="36" fillId="50" borderId="0" applyNumberFormat="0" applyBorder="0" applyAlignment="0" applyProtection="0"/>
    <xf numFmtId="0" fontId="36" fillId="37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37" fillId="4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38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40" fillId="56" borderId="0" applyNumberFormat="0" applyBorder="0" applyAlignment="0" applyProtection="0"/>
    <xf numFmtId="0" fontId="40" fillId="48" borderId="0" applyNumberFormat="0" applyBorder="0" applyAlignment="0" applyProtection="0"/>
    <xf numFmtId="0" fontId="40" fillId="49" borderId="0" applyNumberFormat="0" applyBorder="0" applyAlignment="0" applyProtection="0"/>
    <xf numFmtId="0" fontId="40" fillId="47" borderId="0" applyNumberFormat="0" applyBorder="0" applyAlignment="0" applyProtection="0"/>
    <xf numFmtId="0" fontId="40" fillId="56" borderId="0" applyNumberFormat="0" applyBorder="0" applyAlignment="0" applyProtection="0"/>
    <xf numFmtId="0" fontId="40" fillId="37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40" fillId="51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40" fillId="47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21" fillId="12" borderId="0" applyNumberFormat="0" applyBorder="0" applyAlignment="0" applyProtection="0"/>
    <xf numFmtId="0" fontId="21" fillId="20" borderId="0" applyNumberFormat="0" applyBorder="0" applyAlignment="0" applyProtection="0"/>
    <xf numFmtId="37" fontId="41" fillId="0" borderId="0"/>
    <xf numFmtId="173" fontId="42" fillId="0" borderId="0" applyNumberFormat="0" applyFill="0" applyBorder="0" applyAlignment="0"/>
    <xf numFmtId="0" fontId="40" fillId="56" borderId="0" applyNumberFormat="0" applyBorder="0" applyAlignment="0" applyProtection="0"/>
    <xf numFmtId="0" fontId="36" fillId="59" borderId="0" applyNumberFormat="0" applyBorder="0" applyAlignment="0" applyProtection="0"/>
    <xf numFmtId="0" fontId="36" fillId="60" borderId="0" applyNumberFormat="0" applyBorder="0" applyAlignment="0" applyProtection="0"/>
    <xf numFmtId="0" fontId="40" fillId="61" borderId="0" applyNumberFormat="0" applyBorder="0" applyAlignment="0" applyProtection="0"/>
    <xf numFmtId="0" fontId="40" fillId="57" borderId="0" applyNumberFormat="0" applyBorder="0" applyAlignment="0" applyProtection="0"/>
    <xf numFmtId="0" fontId="36" fillId="62" borderId="0" applyNumberFormat="0" applyBorder="0" applyAlignment="0" applyProtection="0"/>
    <xf numFmtId="0" fontId="36" fillId="63" borderId="0" applyNumberFormat="0" applyBorder="0" applyAlignment="0" applyProtection="0"/>
    <xf numFmtId="0" fontId="40" fillId="64" borderId="0" applyNumberFormat="0" applyBorder="0" applyAlignment="0" applyProtection="0"/>
    <xf numFmtId="0" fontId="40" fillId="65" borderId="0" applyNumberFormat="0" applyBorder="0" applyAlignment="0" applyProtection="0"/>
    <xf numFmtId="0" fontId="36" fillId="66" borderId="0" applyNumberFormat="0" applyBorder="0" applyAlignment="0" applyProtection="0"/>
    <xf numFmtId="0" fontId="36" fillId="67" borderId="0" applyNumberFormat="0" applyBorder="0" applyAlignment="0" applyProtection="0"/>
    <xf numFmtId="0" fontId="40" fillId="68" borderId="0" applyNumberFormat="0" applyBorder="0" applyAlignment="0" applyProtection="0"/>
    <xf numFmtId="0" fontId="40" fillId="69" borderId="0" applyNumberFormat="0" applyBorder="0" applyAlignment="0" applyProtection="0"/>
    <xf numFmtId="0" fontId="36" fillId="62" borderId="0" applyNumberFormat="0" applyBorder="0" applyAlignment="0" applyProtection="0"/>
    <xf numFmtId="0" fontId="36" fillId="70" borderId="0" applyNumberFormat="0" applyBorder="0" applyAlignment="0" applyProtection="0"/>
    <xf numFmtId="0" fontId="40" fillId="63" borderId="0" applyNumberFormat="0" applyBorder="0" applyAlignment="0" applyProtection="0"/>
    <xf numFmtId="0" fontId="40" fillId="56" borderId="0" applyNumberFormat="0" applyBorder="0" applyAlignment="0" applyProtection="0"/>
    <xf numFmtId="0" fontId="36" fillId="71" borderId="0" applyNumberFormat="0" applyBorder="0" applyAlignment="0" applyProtection="0"/>
    <xf numFmtId="0" fontId="36" fillId="72" borderId="0" applyNumberFormat="0" applyBorder="0" applyAlignment="0" applyProtection="0"/>
    <xf numFmtId="0" fontId="40" fillId="61" borderId="0" applyNumberFormat="0" applyBorder="0" applyAlignment="0" applyProtection="0"/>
    <xf numFmtId="0" fontId="40" fillId="73" borderId="0" applyNumberFormat="0" applyBorder="0" applyAlignment="0" applyProtection="0"/>
    <xf numFmtId="0" fontId="36" fillId="74" borderId="0" applyNumberFormat="0" applyBorder="0" applyAlignment="0" applyProtection="0"/>
    <xf numFmtId="0" fontId="36" fillId="75" borderId="0" applyNumberFormat="0" applyBorder="0" applyAlignment="0" applyProtection="0"/>
    <xf numFmtId="0" fontId="40" fillId="76" borderId="0" applyNumberFormat="0" applyBorder="0" applyAlignment="0" applyProtection="0"/>
    <xf numFmtId="174" fontId="43" fillId="77" borderId="28">
      <alignment horizontal="center" vertical="center"/>
    </xf>
    <xf numFmtId="174" fontId="43" fillId="77" borderId="28">
      <alignment horizontal="center" vertical="center"/>
    </xf>
    <xf numFmtId="174" fontId="43" fillId="77" borderId="28">
      <alignment horizontal="center" vertical="center"/>
    </xf>
    <xf numFmtId="174" fontId="43" fillId="77" borderId="28">
      <alignment horizontal="center" vertical="center"/>
    </xf>
    <xf numFmtId="174" fontId="43" fillId="77" borderId="28">
      <alignment horizontal="center" vertical="center"/>
    </xf>
    <xf numFmtId="174" fontId="43" fillId="77" borderId="28">
      <alignment horizontal="center" vertical="center"/>
    </xf>
    <xf numFmtId="174" fontId="43" fillId="77" borderId="28">
      <alignment horizontal="center" vertical="center"/>
    </xf>
    <xf numFmtId="174" fontId="43" fillId="77" borderId="28">
      <alignment horizontal="center" vertical="center"/>
    </xf>
    <xf numFmtId="174" fontId="43" fillId="77" borderId="28">
      <alignment horizontal="center" vertical="center"/>
    </xf>
    <xf numFmtId="174" fontId="43" fillId="77" borderId="28">
      <alignment horizontal="center" vertical="center"/>
    </xf>
    <xf numFmtId="174" fontId="43" fillId="77" borderId="28">
      <alignment horizontal="center" vertical="center"/>
    </xf>
    <xf numFmtId="174" fontId="43" fillId="77" borderId="28">
      <alignment horizontal="center" vertical="center"/>
    </xf>
    <xf numFmtId="174" fontId="43" fillId="77" borderId="28">
      <alignment horizontal="center" vertical="center"/>
    </xf>
    <xf numFmtId="174" fontId="43" fillId="77" borderId="28">
      <alignment horizontal="center" vertical="center"/>
    </xf>
    <xf numFmtId="174" fontId="43" fillId="77" borderId="28">
      <alignment horizontal="center" vertical="center"/>
    </xf>
    <xf numFmtId="174" fontId="43" fillId="77" borderId="28">
      <alignment horizontal="center" vertical="center"/>
    </xf>
    <xf numFmtId="174" fontId="43" fillId="77" borderId="28">
      <alignment horizontal="center" vertical="center"/>
    </xf>
    <xf numFmtId="174" fontId="43" fillId="77" borderId="28">
      <alignment horizontal="center" vertical="center"/>
    </xf>
    <xf numFmtId="174" fontId="43" fillId="77" borderId="28">
      <alignment horizontal="center" vertical="center"/>
    </xf>
    <xf numFmtId="174" fontId="43" fillId="77" borderId="28">
      <alignment horizontal="center" vertical="center"/>
    </xf>
    <xf numFmtId="174" fontId="43" fillId="77" borderId="28">
      <alignment horizontal="center" vertical="center"/>
    </xf>
    <xf numFmtId="174" fontId="43" fillId="77" borderId="28">
      <alignment horizontal="center" vertical="center"/>
    </xf>
    <xf numFmtId="174" fontId="43" fillId="77" borderId="28">
      <alignment horizontal="center" vertical="center"/>
    </xf>
    <xf numFmtId="174" fontId="43" fillId="77" borderId="28">
      <alignment horizontal="center" vertical="center"/>
    </xf>
    <xf numFmtId="174" fontId="43" fillId="77" borderId="28">
      <alignment horizontal="center" vertical="center"/>
    </xf>
    <xf numFmtId="174" fontId="43" fillId="77" borderId="28">
      <alignment horizontal="center" vertical="center"/>
    </xf>
    <xf numFmtId="174" fontId="43" fillId="77" borderId="28">
      <alignment horizontal="center" vertical="center"/>
    </xf>
    <xf numFmtId="174" fontId="43" fillId="77" borderId="28">
      <alignment horizontal="center" vertical="center"/>
    </xf>
    <xf numFmtId="174" fontId="43" fillId="77" borderId="28">
      <alignment horizontal="center" vertical="center"/>
    </xf>
    <xf numFmtId="174" fontId="43" fillId="77" borderId="28">
      <alignment horizontal="center" vertical="center"/>
    </xf>
    <xf numFmtId="174" fontId="43" fillId="77" borderId="28">
      <alignment horizontal="center" vertical="center"/>
    </xf>
    <xf numFmtId="174" fontId="43" fillId="77" borderId="28">
      <alignment horizontal="center" vertical="center"/>
    </xf>
    <xf numFmtId="174" fontId="43" fillId="77" borderId="28">
      <alignment horizontal="center" vertical="center"/>
    </xf>
    <xf numFmtId="174" fontId="43" fillId="77" borderId="28">
      <alignment horizontal="center" vertical="center"/>
    </xf>
    <xf numFmtId="174" fontId="43" fillId="77" borderId="28">
      <alignment horizontal="center" vertical="center"/>
    </xf>
    <xf numFmtId="174" fontId="43" fillId="77" borderId="28">
      <alignment horizontal="center" vertical="center"/>
    </xf>
    <xf numFmtId="174" fontId="43" fillId="77" borderId="28">
      <alignment horizontal="center" vertical="center"/>
    </xf>
    <xf numFmtId="174" fontId="43" fillId="77" borderId="28">
      <alignment horizontal="center" vertical="center"/>
    </xf>
    <xf numFmtId="174" fontId="43" fillId="77" borderId="28">
      <alignment horizontal="center" vertical="center"/>
    </xf>
    <xf numFmtId="174" fontId="43" fillId="77" borderId="28">
      <alignment horizontal="center" vertical="center"/>
    </xf>
    <xf numFmtId="174" fontId="43" fillId="77" borderId="28">
      <alignment horizontal="center" vertical="center"/>
    </xf>
    <xf numFmtId="0" fontId="28" fillId="0" borderId="0"/>
    <xf numFmtId="0" fontId="28" fillId="0" borderId="0"/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0" fontId="28" fillId="78" borderId="0" applyFont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175" fontId="28" fillId="78" borderId="0" applyBorder="0" applyAlignment="0">
      <protection locked="0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37" fontId="44" fillId="0" borderId="29">
      <alignment horizontal="center"/>
    </xf>
    <xf numFmtId="0" fontId="45" fillId="79" borderId="0" applyNumberFormat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39" fontId="46" fillId="0" borderId="30" applyFill="0" applyBorder="0" applyAlignment="0">
      <alignment horizontal="center"/>
    </xf>
    <xf numFmtId="39" fontId="46" fillId="0" borderId="30" applyFill="0" applyBorder="0" applyAlignment="0">
      <alignment horizontal="center"/>
    </xf>
    <xf numFmtId="0" fontId="39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2" fontId="48" fillId="0" borderId="0"/>
    <xf numFmtId="177" fontId="49" fillId="0" borderId="31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14" fontId="51" fillId="80" borderId="32" applyBorder="0" applyAlignment="0">
      <alignment horizontal="center" vertical="center"/>
    </xf>
    <xf numFmtId="0" fontId="51" fillId="81" borderId="32" applyNumberFormat="0" applyBorder="0" applyAlignment="0">
      <alignment horizontal="center" vertical="center"/>
    </xf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82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3" fillId="43" borderId="34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4" fillId="6" borderId="4" applyNumberFormat="0" applyAlignment="0" applyProtection="0"/>
    <xf numFmtId="0" fontId="15" fillId="6" borderId="4" applyNumberFormat="0" applyAlignment="0" applyProtection="0"/>
    <xf numFmtId="0" fontId="15" fillId="6" borderId="4" applyNumberFormat="0" applyAlignment="0" applyProtection="0"/>
    <xf numFmtId="0" fontId="15" fillId="6" borderId="4" applyNumberFormat="0" applyAlignment="0" applyProtection="0"/>
    <xf numFmtId="0" fontId="15" fillId="6" borderId="4" applyNumberFormat="0" applyAlignment="0" applyProtection="0"/>
    <xf numFmtId="0" fontId="15" fillId="6" borderId="4" applyNumberFormat="0" applyAlignment="0" applyProtection="0"/>
    <xf numFmtId="0" fontId="15" fillId="6" borderId="4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3" fillId="43" borderId="34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3" fillId="43" borderId="34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3" fillId="43" borderId="34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3" fillId="43" borderId="34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3" fillId="43" borderId="34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3" fillId="43" borderId="34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3" fillId="43" borderId="34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3" fillId="43" borderId="34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3" fillId="43" borderId="34" applyNumberFormat="0" applyAlignment="0" applyProtection="0"/>
    <xf numFmtId="0" fontId="53" fillId="43" borderId="34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3" fillId="43" borderId="34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3" fillId="43" borderId="34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3" fillId="43" borderId="34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3" fillId="43" borderId="34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3" fillId="43" borderId="34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3" fillId="43" borderId="34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3" fillId="43" borderId="34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3" fillId="43" borderId="34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3" fillId="43" borderId="34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3" fillId="43" borderId="34" applyNumberFormat="0" applyAlignment="0" applyProtection="0"/>
    <xf numFmtId="0" fontId="53" fillId="43" borderId="34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3" fillId="43" borderId="34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3" fillId="43" borderId="34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3" fillId="43" borderId="34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3" fillId="43" borderId="34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3" fillId="43" borderId="34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3" fillId="43" borderId="34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3" fillId="43" borderId="34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15" fillId="6" borderId="4" applyNumberFormat="0" applyAlignment="0" applyProtection="0"/>
    <xf numFmtId="0" fontId="53" fillId="43" borderId="34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3" fillId="43" borderId="34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3" fillId="43" borderId="34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3" fillId="43" borderId="34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3" fillId="43" borderId="34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3" fillId="43" borderId="34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2" fillId="47" borderId="33" applyNumberFormat="0" applyAlignment="0" applyProtection="0"/>
    <xf numFmtId="0" fontId="55" fillId="0" borderId="0"/>
    <xf numFmtId="15" fontId="46" fillId="0" borderId="0">
      <alignment horizontal="center"/>
    </xf>
    <xf numFmtId="0" fontId="17" fillId="7" borderId="7" applyNumberFormat="0" applyAlignment="0" applyProtection="0"/>
    <xf numFmtId="0" fontId="56" fillId="57" borderId="35" applyNumberFormat="0" applyAlignment="0" applyProtection="0"/>
    <xf numFmtId="0" fontId="56" fillId="57" borderId="35" applyNumberFormat="0" applyAlignment="0" applyProtection="0"/>
    <xf numFmtId="0" fontId="56" fillId="57" borderId="35" applyNumberFormat="0" applyAlignment="0" applyProtection="0"/>
    <xf numFmtId="0" fontId="56" fillId="57" borderId="35" applyNumberFormat="0" applyAlignment="0" applyProtection="0"/>
    <xf numFmtId="0" fontId="56" fillId="57" borderId="35" applyNumberFormat="0" applyAlignment="0" applyProtection="0"/>
    <xf numFmtId="0" fontId="56" fillId="57" borderId="35" applyNumberFormat="0" applyAlignment="0" applyProtection="0"/>
    <xf numFmtId="0" fontId="56" fillId="57" borderId="35" applyNumberFormat="0" applyAlignment="0" applyProtection="0"/>
    <xf numFmtId="0" fontId="56" fillId="57" borderId="35" applyNumberFormat="0" applyAlignment="0" applyProtection="0"/>
    <xf numFmtId="0" fontId="56" fillId="57" borderId="35" applyNumberFormat="0" applyAlignment="0" applyProtection="0"/>
    <xf numFmtId="0" fontId="56" fillId="57" borderId="35" applyNumberFormat="0" applyAlignment="0" applyProtection="0"/>
    <xf numFmtId="0" fontId="56" fillId="57" borderId="35" applyNumberFormat="0" applyAlignment="0" applyProtection="0"/>
    <xf numFmtId="0" fontId="56" fillId="57" borderId="35" applyNumberFormat="0" applyAlignment="0" applyProtection="0"/>
    <xf numFmtId="0" fontId="56" fillId="57" borderId="35" applyNumberFormat="0" applyAlignment="0" applyProtection="0"/>
    <xf numFmtId="0" fontId="56" fillId="57" borderId="35" applyNumberFormat="0" applyAlignment="0" applyProtection="0"/>
    <xf numFmtId="0" fontId="56" fillId="57" borderId="35" applyNumberFormat="0" applyAlignment="0" applyProtection="0"/>
    <xf numFmtId="0" fontId="56" fillId="57" borderId="35" applyNumberFormat="0" applyAlignment="0" applyProtection="0"/>
    <xf numFmtId="0" fontId="56" fillId="57" borderId="35" applyNumberFormat="0" applyAlignment="0" applyProtection="0"/>
    <xf numFmtId="0" fontId="56" fillId="57" borderId="35" applyNumberFormat="0" applyAlignment="0" applyProtection="0"/>
    <xf numFmtId="0" fontId="56" fillId="57" borderId="35" applyNumberFormat="0" applyAlignment="0" applyProtection="0"/>
    <xf numFmtId="0" fontId="56" fillId="57" borderId="35" applyNumberFormat="0" applyAlignment="0" applyProtection="0"/>
    <xf numFmtId="0" fontId="56" fillId="57" borderId="35" applyNumberFormat="0" applyAlignment="0" applyProtection="0"/>
    <xf numFmtId="0" fontId="56" fillId="57" borderId="35" applyNumberFormat="0" applyAlignment="0" applyProtection="0"/>
    <xf numFmtId="0" fontId="56" fillId="57" borderId="35" applyNumberFormat="0" applyAlignment="0" applyProtection="0"/>
    <xf numFmtId="0" fontId="56" fillId="57" borderId="35" applyNumberFormat="0" applyAlignment="0" applyProtection="0"/>
    <xf numFmtId="0" fontId="56" fillId="57" borderId="35" applyNumberFormat="0" applyAlignment="0" applyProtection="0"/>
    <xf numFmtId="0" fontId="56" fillId="57" borderId="35" applyNumberFormat="0" applyAlignment="0" applyProtection="0"/>
    <xf numFmtId="0" fontId="56" fillId="57" borderId="35" applyNumberFormat="0" applyAlignment="0" applyProtection="0"/>
    <xf numFmtId="0" fontId="56" fillId="57" borderId="35" applyNumberFormat="0" applyAlignment="0" applyProtection="0"/>
    <xf numFmtId="0" fontId="17" fillId="7" borderId="7" applyNumberFormat="0" applyAlignment="0" applyProtection="0"/>
    <xf numFmtId="0" fontId="17" fillId="7" borderId="7" applyNumberFormat="0" applyAlignment="0" applyProtection="0"/>
    <xf numFmtId="0" fontId="17" fillId="7" borderId="7" applyNumberFormat="0" applyAlignment="0" applyProtection="0"/>
    <xf numFmtId="0" fontId="17" fillId="7" borderId="7" applyNumberFormat="0" applyAlignment="0" applyProtection="0"/>
    <xf numFmtId="0" fontId="57" fillId="7" borderId="7" applyNumberFormat="0" applyAlignment="0" applyProtection="0"/>
    <xf numFmtId="0" fontId="17" fillId="7" borderId="7" applyNumberFormat="0" applyAlignment="0" applyProtection="0"/>
    <xf numFmtId="0" fontId="17" fillId="7" borderId="7" applyNumberFormat="0" applyAlignment="0" applyProtection="0"/>
    <xf numFmtId="0" fontId="17" fillId="7" borderId="7" applyNumberFormat="0" applyAlignment="0" applyProtection="0"/>
    <xf numFmtId="0" fontId="17" fillId="7" borderId="7" applyNumberFormat="0" applyAlignment="0" applyProtection="0"/>
    <xf numFmtId="0" fontId="17" fillId="7" borderId="7" applyNumberFormat="0" applyAlignment="0" applyProtection="0"/>
    <xf numFmtId="0" fontId="56" fillId="57" borderId="35" applyNumberFormat="0" applyAlignment="0" applyProtection="0"/>
    <xf numFmtId="0" fontId="56" fillId="57" borderId="35" applyNumberFormat="0" applyAlignment="0" applyProtection="0"/>
    <xf numFmtId="0" fontId="56" fillId="57" borderId="35" applyNumberFormat="0" applyAlignment="0" applyProtection="0"/>
    <xf numFmtId="0" fontId="56" fillId="57" borderId="35" applyNumberFormat="0" applyAlignment="0" applyProtection="0"/>
    <xf numFmtId="0" fontId="56" fillId="57" borderId="35" applyNumberFormat="0" applyAlignment="0" applyProtection="0"/>
    <xf numFmtId="0" fontId="58" fillId="0" borderId="36" applyNumberFormat="0" applyFill="0" applyAlignment="0" applyProtection="0"/>
    <xf numFmtId="0" fontId="58" fillId="0" borderId="36" applyNumberFormat="0" applyFill="0" applyAlignment="0" applyProtection="0"/>
    <xf numFmtId="0" fontId="58" fillId="0" borderId="36" applyNumberFormat="0" applyFill="0" applyAlignment="0" applyProtection="0"/>
    <xf numFmtId="0" fontId="58" fillId="0" borderId="36" applyNumberFormat="0" applyFill="0" applyAlignment="0" applyProtection="0"/>
    <xf numFmtId="0" fontId="58" fillId="0" borderId="36" applyNumberFormat="0" applyFill="0" applyAlignment="0" applyProtection="0"/>
    <xf numFmtId="0" fontId="58" fillId="0" borderId="36" applyNumberFormat="0" applyFill="0" applyAlignment="0" applyProtection="0"/>
    <xf numFmtId="0" fontId="58" fillId="0" borderId="36" applyNumberFormat="0" applyFill="0" applyAlignment="0" applyProtection="0"/>
    <xf numFmtId="0" fontId="58" fillId="0" borderId="36" applyNumberFormat="0" applyFill="0" applyAlignment="0" applyProtection="0"/>
    <xf numFmtId="0" fontId="58" fillId="0" borderId="36" applyNumberFormat="0" applyFill="0" applyAlignment="0" applyProtection="0"/>
    <xf numFmtId="0" fontId="58" fillId="0" borderId="36" applyNumberFormat="0" applyFill="0" applyAlignment="0" applyProtection="0"/>
    <xf numFmtId="0" fontId="58" fillId="0" borderId="36" applyNumberFormat="0" applyFill="0" applyAlignment="0" applyProtection="0"/>
    <xf numFmtId="0" fontId="58" fillId="0" borderId="36" applyNumberFormat="0" applyFill="0" applyAlignment="0" applyProtection="0"/>
    <xf numFmtId="0" fontId="58" fillId="0" borderId="36" applyNumberFormat="0" applyFill="0" applyAlignment="0" applyProtection="0"/>
    <xf numFmtId="0" fontId="58" fillId="0" borderId="36" applyNumberFormat="0" applyFill="0" applyAlignment="0" applyProtection="0"/>
    <xf numFmtId="0" fontId="58" fillId="0" borderId="36" applyNumberFormat="0" applyFill="0" applyAlignment="0" applyProtection="0"/>
    <xf numFmtId="0" fontId="58" fillId="0" borderId="36" applyNumberFormat="0" applyFill="0" applyAlignment="0" applyProtection="0"/>
    <xf numFmtId="0" fontId="58" fillId="0" borderId="36" applyNumberFormat="0" applyFill="0" applyAlignment="0" applyProtection="0"/>
    <xf numFmtId="0" fontId="58" fillId="0" borderId="36" applyNumberFormat="0" applyFill="0" applyAlignment="0" applyProtection="0"/>
    <xf numFmtId="0" fontId="58" fillId="0" borderId="36" applyNumberFormat="0" applyFill="0" applyAlignment="0" applyProtection="0"/>
    <xf numFmtId="0" fontId="58" fillId="0" borderId="36" applyNumberFormat="0" applyFill="0" applyAlignment="0" applyProtection="0"/>
    <xf numFmtId="0" fontId="58" fillId="0" borderId="36" applyNumberFormat="0" applyFill="0" applyAlignment="0" applyProtection="0"/>
    <xf numFmtId="0" fontId="58" fillId="0" borderId="36" applyNumberFormat="0" applyFill="0" applyAlignment="0" applyProtection="0"/>
    <xf numFmtId="0" fontId="58" fillId="0" borderId="36" applyNumberFormat="0" applyFill="0" applyAlignment="0" applyProtection="0"/>
    <xf numFmtId="0" fontId="58" fillId="0" borderId="36" applyNumberFormat="0" applyFill="0" applyAlignment="0" applyProtection="0"/>
    <xf numFmtId="0" fontId="58" fillId="0" borderId="36" applyNumberFormat="0" applyFill="0" applyAlignment="0" applyProtection="0"/>
    <xf numFmtId="0" fontId="58" fillId="0" borderId="36" applyNumberFormat="0" applyFill="0" applyAlignment="0" applyProtection="0"/>
    <xf numFmtId="0" fontId="58" fillId="0" borderId="36" applyNumberFormat="0" applyFill="0" applyAlignment="0" applyProtection="0"/>
    <xf numFmtId="0" fontId="58" fillId="0" borderId="36" applyNumberFormat="0" applyFill="0" applyAlignment="0" applyProtection="0"/>
    <xf numFmtId="0" fontId="58" fillId="0" borderId="36" applyNumberFormat="0" applyFill="0" applyAlignment="0" applyProtection="0"/>
    <xf numFmtId="0" fontId="16" fillId="0" borderId="6" applyNumberFormat="0" applyFill="0" applyAlignment="0" applyProtection="0"/>
    <xf numFmtId="0" fontId="16" fillId="0" borderId="6" applyNumberFormat="0" applyFill="0" applyAlignment="0" applyProtection="0"/>
    <xf numFmtId="0" fontId="16" fillId="0" borderId="6" applyNumberFormat="0" applyFill="0" applyAlignment="0" applyProtection="0"/>
    <xf numFmtId="0" fontId="58" fillId="0" borderId="36" applyNumberFormat="0" applyFill="0" applyAlignment="0" applyProtection="0"/>
    <xf numFmtId="0" fontId="58" fillId="0" borderId="36" applyNumberFormat="0" applyFill="0" applyAlignment="0" applyProtection="0"/>
    <xf numFmtId="0" fontId="58" fillId="0" borderId="36" applyNumberFormat="0" applyFill="0" applyAlignment="0" applyProtection="0"/>
    <xf numFmtId="0" fontId="58" fillId="0" borderId="36" applyNumberFormat="0" applyFill="0" applyAlignment="0" applyProtection="0"/>
    <xf numFmtId="0" fontId="58" fillId="0" borderId="36" applyNumberFormat="0" applyFill="0" applyAlignment="0" applyProtection="0"/>
    <xf numFmtId="0" fontId="56" fillId="83" borderId="37" applyNumberFormat="0" applyAlignment="0" applyProtection="0"/>
    <xf numFmtId="0" fontId="59" fillId="84" borderId="38" applyFont="0" applyFill="0" applyBorder="0"/>
    <xf numFmtId="0" fontId="60" fillId="0" borderId="39"/>
    <xf numFmtId="0" fontId="61" fillId="0" borderId="40">
      <alignment horizontal="center"/>
    </xf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4" fontId="63" fillId="0" borderId="0">
      <protection locked="0"/>
    </xf>
    <xf numFmtId="38" fontId="64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4" fontId="63" fillId="0" borderId="0">
      <protection locked="0"/>
    </xf>
    <xf numFmtId="4" fontId="63" fillId="0" borderId="0">
      <protection locked="0"/>
    </xf>
    <xf numFmtId="4" fontId="63" fillId="0" borderId="0">
      <protection locked="0"/>
    </xf>
    <xf numFmtId="4" fontId="63" fillId="0" borderId="0">
      <protection locked="0"/>
    </xf>
    <xf numFmtId="4" fontId="63" fillId="0" borderId="0">
      <protection locked="0"/>
    </xf>
    <xf numFmtId="4" fontId="63" fillId="0" borderId="0">
      <protection locked="0"/>
    </xf>
    <xf numFmtId="4" fontId="63" fillId="0" borderId="0">
      <protection locked="0"/>
    </xf>
    <xf numFmtId="4" fontId="63" fillId="0" borderId="0">
      <protection locked="0"/>
    </xf>
    <xf numFmtId="4" fontId="63" fillId="0" borderId="0">
      <protection locked="0"/>
    </xf>
    <xf numFmtId="4" fontId="63" fillId="0" borderId="0">
      <protection locked="0"/>
    </xf>
    <xf numFmtId="4" fontId="63" fillId="0" borderId="0">
      <protection locked="0"/>
    </xf>
    <xf numFmtId="4" fontId="63" fillId="0" borderId="0">
      <protection locked="0"/>
    </xf>
    <xf numFmtId="4" fontId="63" fillId="0" borderId="0">
      <protection locked="0"/>
    </xf>
    <xf numFmtId="4" fontId="63" fillId="0" borderId="0">
      <protection locked="0"/>
    </xf>
    <xf numFmtId="4" fontId="63" fillId="0" borderId="0">
      <protection locked="0"/>
    </xf>
    <xf numFmtId="4" fontId="63" fillId="0" borderId="0">
      <protection locked="0"/>
    </xf>
    <xf numFmtId="4" fontId="63" fillId="0" borderId="0">
      <protection locked="0"/>
    </xf>
    <xf numFmtId="4" fontId="63" fillId="0" borderId="0">
      <protection locked="0"/>
    </xf>
    <xf numFmtId="4" fontId="63" fillId="0" borderId="0">
      <protection locked="0"/>
    </xf>
    <xf numFmtId="4" fontId="63" fillId="0" borderId="0">
      <protection locked="0"/>
    </xf>
    <xf numFmtId="4" fontId="63" fillId="0" borderId="0">
      <protection locked="0"/>
    </xf>
    <xf numFmtId="4" fontId="63" fillId="0" borderId="0">
      <protection locked="0"/>
    </xf>
    <xf numFmtId="4" fontId="63" fillId="0" borderId="0">
      <protection locked="0"/>
    </xf>
    <xf numFmtId="4" fontId="63" fillId="0" borderId="0">
      <protection locked="0"/>
    </xf>
    <xf numFmtId="4" fontId="63" fillId="0" borderId="0">
      <protection locked="0"/>
    </xf>
    <xf numFmtId="4" fontId="63" fillId="0" borderId="0">
      <protection locked="0"/>
    </xf>
    <xf numFmtId="4" fontId="63" fillId="0" borderId="0">
      <protection locked="0"/>
    </xf>
    <xf numFmtId="4" fontId="63" fillId="0" borderId="0">
      <protection locked="0"/>
    </xf>
    <xf numFmtId="4" fontId="63" fillId="0" borderId="0">
      <protection locked="0"/>
    </xf>
    <xf numFmtId="4" fontId="63" fillId="0" borderId="0">
      <protection locked="0"/>
    </xf>
    <xf numFmtId="4" fontId="63" fillId="0" borderId="0">
      <protection locked="0"/>
    </xf>
    <xf numFmtId="4" fontId="63" fillId="0" borderId="0">
      <protection locked="0"/>
    </xf>
    <xf numFmtId="4" fontId="63" fillId="0" borderId="0">
      <protection locked="0"/>
    </xf>
    <xf numFmtId="4" fontId="63" fillId="0" borderId="0">
      <protection locked="0"/>
    </xf>
    <xf numFmtId="4" fontId="63" fillId="0" borderId="0">
      <protection locked="0"/>
    </xf>
    <xf numFmtId="4" fontId="63" fillId="0" borderId="0">
      <protection locked="0"/>
    </xf>
    <xf numFmtId="4" fontId="63" fillId="0" borderId="0">
      <protection locked="0"/>
    </xf>
    <xf numFmtId="4" fontId="63" fillId="0" borderId="0">
      <protection locked="0"/>
    </xf>
    <xf numFmtId="4" fontId="63" fillId="0" borderId="0">
      <protection locked="0"/>
    </xf>
    <xf numFmtId="4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0" fontId="65" fillId="0" borderId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0" fontId="65" fillId="0" borderId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180" fontId="63" fillId="0" borderId="0">
      <protection locked="0"/>
    </xf>
    <xf numFmtId="6" fontId="64" fillId="0" borderId="0" applyFont="0" applyFill="0" applyBorder="0" applyAlignment="0" applyProtection="0"/>
    <xf numFmtId="180" fontId="63" fillId="0" borderId="0">
      <protection locked="0"/>
    </xf>
    <xf numFmtId="180" fontId="63" fillId="0" borderId="0">
      <protection locked="0"/>
    </xf>
    <xf numFmtId="180" fontId="63" fillId="0" borderId="0">
      <protection locked="0"/>
    </xf>
    <xf numFmtId="180" fontId="63" fillId="0" borderId="0">
      <protection locked="0"/>
    </xf>
    <xf numFmtId="180" fontId="63" fillId="0" borderId="0">
      <protection locked="0"/>
    </xf>
    <xf numFmtId="180" fontId="63" fillId="0" borderId="0">
      <protection locked="0"/>
    </xf>
    <xf numFmtId="180" fontId="63" fillId="0" borderId="0">
      <protection locked="0"/>
    </xf>
    <xf numFmtId="180" fontId="63" fillId="0" borderId="0">
      <protection locked="0"/>
    </xf>
    <xf numFmtId="180" fontId="63" fillId="0" borderId="0">
      <protection locked="0"/>
    </xf>
    <xf numFmtId="180" fontId="63" fillId="0" borderId="0">
      <protection locked="0"/>
    </xf>
    <xf numFmtId="180" fontId="63" fillId="0" borderId="0">
      <protection locked="0"/>
    </xf>
    <xf numFmtId="180" fontId="63" fillId="0" borderId="0">
      <protection locked="0"/>
    </xf>
    <xf numFmtId="180" fontId="63" fillId="0" borderId="0">
      <protection locked="0"/>
    </xf>
    <xf numFmtId="180" fontId="63" fillId="0" borderId="0">
      <protection locked="0"/>
    </xf>
    <xf numFmtId="180" fontId="63" fillId="0" borderId="0">
      <protection locked="0"/>
    </xf>
    <xf numFmtId="180" fontId="63" fillId="0" borderId="0">
      <protection locked="0"/>
    </xf>
    <xf numFmtId="180" fontId="63" fillId="0" borderId="0">
      <protection locked="0"/>
    </xf>
    <xf numFmtId="180" fontId="63" fillId="0" borderId="0">
      <protection locked="0"/>
    </xf>
    <xf numFmtId="180" fontId="63" fillId="0" borderId="0">
      <protection locked="0"/>
    </xf>
    <xf numFmtId="180" fontId="63" fillId="0" borderId="0">
      <protection locked="0"/>
    </xf>
    <xf numFmtId="180" fontId="63" fillId="0" borderId="0">
      <protection locked="0"/>
    </xf>
    <xf numFmtId="180" fontId="63" fillId="0" borderId="0">
      <protection locked="0"/>
    </xf>
    <xf numFmtId="180" fontId="63" fillId="0" borderId="0">
      <protection locked="0"/>
    </xf>
    <xf numFmtId="180" fontId="63" fillId="0" borderId="0">
      <protection locked="0"/>
    </xf>
    <xf numFmtId="180" fontId="63" fillId="0" borderId="0">
      <protection locked="0"/>
    </xf>
    <xf numFmtId="180" fontId="63" fillId="0" borderId="0">
      <protection locked="0"/>
    </xf>
    <xf numFmtId="180" fontId="63" fillId="0" borderId="0">
      <protection locked="0"/>
    </xf>
    <xf numFmtId="180" fontId="63" fillId="0" borderId="0">
      <protection locked="0"/>
    </xf>
    <xf numFmtId="180" fontId="63" fillId="0" borderId="0">
      <protection locked="0"/>
    </xf>
    <xf numFmtId="180" fontId="63" fillId="0" borderId="0">
      <protection locked="0"/>
    </xf>
    <xf numFmtId="180" fontId="63" fillId="0" borderId="0">
      <protection locked="0"/>
    </xf>
    <xf numFmtId="180" fontId="63" fillId="0" borderId="0">
      <protection locked="0"/>
    </xf>
    <xf numFmtId="180" fontId="63" fillId="0" borderId="0">
      <protection locked="0"/>
    </xf>
    <xf numFmtId="180" fontId="63" fillId="0" borderId="0">
      <protection locked="0"/>
    </xf>
    <xf numFmtId="180" fontId="63" fillId="0" borderId="0">
      <protection locked="0"/>
    </xf>
    <xf numFmtId="180" fontId="63" fillId="0" borderId="0">
      <protection locked="0"/>
    </xf>
    <xf numFmtId="180" fontId="63" fillId="0" borderId="0">
      <protection locked="0"/>
    </xf>
    <xf numFmtId="180" fontId="63" fillId="0" borderId="0">
      <protection locked="0"/>
    </xf>
    <xf numFmtId="180" fontId="63" fillId="0" borderId="0">
      <protection locked="0"/>
    </xf>
    <xf numFmtId="181" fontId="28" fillId="0" borderId="0" applyFont="0" applyFill="0" applyBorder="0" applyAlignment="0" applyProtection="0"/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182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65" fillId="0" borderId="0"/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0" fontId="28" fillId="0" borderId="0" applyFont="0" applyFill="0" applyBorder="0" applyAlignment="0" applyProtection="0">
      <alignment vertical="top"/>
    </xf>
    <xf numFmtId="37" fontId="66" fillId="86" borderId="41" applyNumberFormat="0" applyAlignment="0">
      <alignment horizontal="left"/>
    </xf>
    <xf numFmtId="37" fontId="66" fillId="86" borderId="41" applyNumberFormat="0" applyAlignment="0">
      <alignment horizontal="left"/>
    </xf>
    <xf numFmtId="37" fontId="66" fillId="86" borderId="41" applyNumberFormat="0" applyAlignment="0">
      <alignment horizontal="left"/>
    </xf>
    <xf numFmtId="37" fontId="66" fillId="86" borderId="41" applyNumberFormat="0" applyAlignment="0">
      <alignment horizontal="left"/>
    </xf>
    <xf numFmtId="37" fontId="66" fillId="86" borderId="41" applyNumberFormat="0" applyAlignment="0">
      <alignment horizontal="left"/>
    </xf>
    <xf numFmtId="37" fontId="66" fillId="86" borderId="41" applyNumberFormat="0" applyAlignment="0">
      <alignment horizontal="left"/>
    </xf>
    <xf numFmtId="37" fontId="66" fillId="86" borderId="41" applyNumberFormat="0" applyAlignment="0">
      <alignment horizontal="left"/>
    </xf>
    <xf numFmtId="37" fontId="66" fillId="86" borderId="41" applyNumberFormat="0" applyAlignment="0">
      <alignment horizontal="left"/>
    </xf>
    <xf numFmtId="0" fontId="67" fillId="87" borderId="0" applyNumberFormat="0" applyBorder="0" applyAlignment="0" applyProtection="0"/>
    <xf numFmtId="0" fontId="67" fillId="88" borderId="0" applyNumberFormat="0" applyBorder="0" applyAlignment="0" applyProtection="0"/>
    <xf numFmtId="0" fontId="67" fillId="89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21" fillId="9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68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1" borderId="0" applyNumberFormat="0" applyBorder="0" applyAlignment="0" applyProtection="0"/>
    <xf numFmtId="0" fontId="40" fillId="91" borderId="0" applyNumberFormat="0" applyBorder="0" applyAlignment="0" applyProtection="0"/>
    <xf numFmtId="0" fontId="40" fillId="91" borderId="0" applyNumberFormat="0" applyBorder="0" applyAlignment="0" applyProtection="0"/>
    <xf numFmtId="0" fontId="40" fillId="91" borderId="0" applyNumberFormat="0" applyBorder="0" applyAlignment="0" applyProtection="0"/>
    <xf numFmtId="0" fontId="40" fillId="91" borderId="0" applyNumberFormat="0" applyBorder="0" applyAlignment="0" applyProtection="0"/>
    <xf numFmtId="0" fontId="40" fillId="91" borderId="0" applyNumberFormat="0" applyBorder="0" applyAlignment="0" applyProtection="0"/>
    <xf numFmtId="0" fontId="40" fillId="91" borderId="0" applyNumberFormat="0" applyBorder="0" applyAlignment="0" applyProtection="0"/>
    <xf numFmtId="0" fontId="40" fillId="91" borderId="0" applyNumberFormat="0" applyBorder="0" applyAlignment="0" applyProtection="0"/>
    <xf numFmtId="0" fontId="40" fillId="91" borderId="0" applyNumberFormat="0" applyBorder="0" applyAlignment="0" applyProtection="0"/>
    <xf numFmtId="0" fontId="40" fillId="91" borderId="0" applyNumberFormat="0" applyBorder="0" applyAlignment="0" applyProtection="0"/>
    <xf numFmtId="0" fontId="40" fillId="91" borderId="0" applyNumberFormat="0" applyBorder="0" applyAlignment="0" applyProtection="0"/>
    <xf numFmtId="0" fontId="40" fillId="91" borderId="0" applyNumberFormat="0" applyBorder="0" applyAlignment="0" applyProtection="0"/>
    <xf numFmtId="0" fontId="40" fillId="91" borderId="0" applyNumberFormat="0" applyBorder="0" applyAlignment="0" applyProtection="0"/>
    <xf numFmtId="0" fontId="40" fillId="91" borderId="0" applyNumberFormat="0" applyBorder="0" applyAlignment="0" applyProtection="0"/>
    <xf numFmtId="0" fontId="40" fillId="91" borderId="0" applyNumberFormat="0" applyBorder="0" applyAlignment="0" applyProtection="0"/>
    <xf numFmtId="0" fontId="40" fillId="91" borderId="0" applyNumberFormat="0" applyBorder="0" applyAlignment="0" applyProtection="0"/>
    <xf numFmtId="0" fontId="40" fillId="91" borderId="0" applyNumberFormat="0" applyBorder="0" applyAlignment="0" applyProtection="0"/>
    <xf numFmtId="0" fontId="40" fillId="91" borderId="0" applyNumberFormat="0" applyBorder="0" applyAlignment="0" applyProtection="0"/>
    <xf numFmtId="0" fontId="40" fillId="91" borderId="0" applyNumberFormat="0" applyBorder="0" applyAlignment="0" applyProtection="0"/>
    <xf numFmtId="0" fontId="40" fillId="91" borderId="0" applyNumberFormat="0" applyBorder="0" applyAlignment="0" applyProtection="0"/>
    <xf numFmtId="0" fontId="40" fillId="91" borderId="0" applyNumberFormat="0" applyBorder="0" applyAlignment="0" applyProtection="0"/>
    <xf numFmtId="0" fontId="40" fillId="91" borderId="0" applyNumberFormat="0" applyBorder="0" applyAlignment="0" applyProtection="0"/>
    <xf numFmtId="0" fontId="40" fillId="91" borderId="0" applyNumberFormat="0" applyBorder="0" applyAlignment="0" applyProtection="0"/>
    <xf numFmtId="0" fontId="40" fillId="91" borderId="0" applyNumberFormat="0" applyBorder="0" applyAlignment="0" applyProtection="0"/>
    <xf numFmtId="0" fontId="40" fillId="91" borderId="0" applyNumberFormat="0" applyBorder="0" applyAlignment="0" applyProtection="0"/>
    <xf numFmtId="0" fontId="40" fillId="91" borderId="0" applyNumberFormat="0" applyBorder="0" applyAlignment="0" applyProtection="0"/>
    <xf numFmtId="0" fontId="40" fillId="91" borderId="0" applyNumberFormat="0" applyBorder="0" applyAlignment="0" applyProtection="0"/>
    <xf numFmtId="0" fontId="40" fillId="91" borderId="0" applyNumberFormat="0" applyBorder="0" applyAlignment="0" applyProtection="0"/>
    <xf numFmtId="0" fontId="40" fillId="91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40" fillId="91" borderId="0" applyNumberFormat="0" applyBorder="0" applyAlignment="0" applyProtection="0"/>
    <xf numFmtId="0" fontId="40" fillId="91" borderId="0" applyNumberFormat="0" applyBorder="0" applyAlignment="0" applyProtection="0"/>
    <xf numFmtId="0" fontId="40" fillId="91" borderId="0" applyNumberFormat="0" applyBorder="0" applyAlignment="0" applyProtection="0"/>
    <xf numFmtId="0" fontId="40" fillId="91" borderId="0" applyNumberFormat="0" applyBorder="0" applyAlignment="0" applyProtection="0"/>
    <xf numFmtId="0" fontId="40" fillId="91" borderId="0" applyNumberFormat="0" applyBorder="0" applyAlignment="0" applyProtection="0"/>
    <xf numFmtId="0" fontId="40" fillId="92" borderId="0" applyNumberFormat="0" applyBorder="0" applyAlignment="0" applyProtection="0"/>
    <xf numFmtId="0" fontId="40" fillId="92" borderId="0" applyNumberFormat="0" applyBorder="0" applyAlignment="0" applyProtection="0"/>
    <xf numFmtId="0" fontId="40" fillId="92" borderId="0" applyNumberFormat="0" applyBorder="0" applyAlignment="0" applyProtection="0"/>
    <xf numFmtId="0" fontId="40" fillId="92" borderId="0" applyNumberFormat="0" applyBorder="0" applyAlignment="0" applyProtection="0"/>
    <xf numFmtId="0" fontId="40" fillId="92" borderId="0" applyNumberFormat="0" applyBorder="0" applyAlignment="0" applyProtection="0"/>
    <xf numFmtId="0" fontId="40" fillId="92" borderId="0" applyNumberFormat="0" applyBorder="0" applyAlignment="0" applyProtection="0"/>
    <xf numFmtId="0" fontId="40" fillId="92" borderId="0" applyNumberFormat="0" applyBorder="0" applyAlignment="0" applyProtection="0"/>
    <xf numFmtId="0" fontId="40" fillId="92" borderId="0" applyNumberFormat="0" applyBorder="0" applyAlignment="0" applyProtection="0"/>
    <xf numFmtId="0" fontId="40" fillId="92" borderId="0" applyNumberFormat="0" applyBorder="0" applyAlignment="0" applyProtection="0"/>
    <xf numFmtId="0" fontId="40" fillId="92" borderId="0" applyNumberFormat="0" applyBorder="0" applyAlignment="0" applyProtection="0"/>
    <xf numFmtId="0" fontId="40" fillId="92" borderId="0" applyNumberFormat="0" applyBorder="0" applyAlignment="0" applyProtection="0"/>
    <xf numFmtId="0" fontId="40" fillId="92" borderId="0" applyNumberFormat="0" applyBorder="0" applyAlignment="0" applyProtection="0"/>
    <xf numFmtId="0" fontId="40" fillId="92" borderId="0" applyNumberFormat="0" applyBorder="0" applyAlignment="0" applyProtection="0"/>
    <xf numFmtId="0" fontId="40" fillId="92" borderId="0" applyNumberFormat="0" applyBorder="0" applyAlignment="0" applyProtection="0"/>
    <xf numFmtId="0" fontId="40" fillId="92" borderId="0" applyNumberFormat="0" applyBorder="0" applyAlignment="0" applyProtection="0"/>
    <xf numFmtId="0" fontId="40" fillId="92" borderId="0" applyNumberFormat="0" applyBorder="0" applyAlignment="0" applyProtection="0"/>
    <xf numFmtId="0" fontId="40" fillId="92" borderId="0" applyNumberFormat="0" applyBorder="0" applyAlignment="0" applyProtection="0"/>
    <xf numFmtId="0" fontId="40" fillId="92" borderId="0" applyNumberFormat="0" applyBorder="0" applyAlignment="0" applyProtection="0"/>
    <xf numFmtId="0" fontId="40" fillId="92" borderId="0" applyNumberFormat="0" applyBorder="0" applyAlignment="0" applyProtection="0"/>
    <xf numFmtId="0" fontId="40" fillId="92" borderId="0" applyNumberFormat="0" applyBorder="0" applyAlignment="0" applyProtection="0"/>
    <xf numFmtId="0" fontId="40" fillId="92" borderId="0" applyNumberFormat="0" applyBorder="0" applyAlignment="0" applyProtection="0"/>
    <xf numFmtId="0" fontId="40" fillId="92" borderId="0" applyNumberFormat="0" applyBorder="0" applyAlignment="0" applyProtection="0"/>
    <xf numFmtId="0" fontId="40" fillId="92" borderId="0" applyNumberFormat="0" applyBorder="0" applyAlignment="0" applyProtection="0"/>
    <xf numFmtId="0" fontId="40" fillId="92" borderId="0" applyNumberFormat="0" applyBorder="0" applyAlignment="0" applyProtection="0"/>
    <xf numFmtId="0" fontId="40" fillId="92" borderId="0" applyNumberFormat="0" applyBorder="0" applyAlignment="0" applyProtection="0"/>
    <xf numFmtId="0" fontId="40" fillId="92" borderId="0" applyNumberFormat="0" applyBorder="0" applyAlignment="0" applyProtection="0"/>
    <xf numFmtId="0" fontId="40" fillId="92" borderId="0" applyNumberFormat="0" applyBorder="0" applyAlignment="0" applyProtection="0"/>
    <xf numFmtId="0" fontId="40" fillId="92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40" fillId="92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40" fillId="92" borderId="0" applyNumberFormat="0" applyBorder="0" applyAlignment="0" applyProtection="0"/>
    <xf numFmtId="0" fontId="40" fillId="92" borderId="0" applyNumberFormat="0" applyBorder="0" applyAlignment="0" applyProtection="0"/>
    <xf numFmtId="0" fontId="40" fillId="92" borderId="0" applyNumberFormat="0" applyBorder="0" applyAlignment="0" applyProtection="0"/>
    <xf numFmtId="0" fontId="40" fillId="92" borderId="0" applyNumberFormat="0" applyBorder="0" applyAlignment="0" applyProtection="0"/>
    <xf numFmtId="0" fontId="40" fillId="92" borderId="0" applyNumberFormat="0" applyBorder="0" applyAlignment="0" applyProtection="0"/>
    <xf numFmtId="0" fontId="40" fillId="82" borderId="0" applyNumberFormat="0" applyBorder="0" applyAlignment="0" applyProtection="0"/>
    <xf numFmtId="0" fontId="40" fillId="82" borderId="0" applyNumberFormat="0" applyBorder="0" applyAlignment="0" applyProtection="0"/>
    <xf numFmtId="0" fontId="40" fillId="82" borderId="0" applyNumberFormat="0" applyBorder="0" applyAlignment="0" applyProtection="0"/>
    <xf numFmtId="0" fontId="40" fillId="82" borderId="0" applyNumberFormat="0" applyBorder="0" applyAlignment="0" applyProtection="0"/>
    <xf numFmtId="0" fontId="40" fillId="82" borderId="0" applyNumberFormat="0" applyBorder="0" applyAlignment="0" applyProtection="0"/>
    <xf numFmtId="0" fontId="40" fillId="82" borderId="0" applyNumberFormat="0" applyBorder="0" applyAlignment="0" applyProtection="0"/>
    <xf numFmtId="0" fontId="40" fillId="82" borderId="0" applyNumberFormat="0" applyBorder="0" applyAlignment="0" applyProtection="0"/>
    <xf numFmtId="0" fontId="40" fillId="82" borderId="0" applyNumberFormat="0" applyBorder="0" applyAlignment="0" applyProtection="0"/>
    <xf numFmtId="0" fontId="40" fillId="82" borderId="0" applyNumberFormat="0" applyBorder="0" applyAlignment="0" applyProtection="0"/>
    <xf numFmtId="0" fontId="40" fillId="82" borderId="0" applyNumberFormat="0" applyBorder="0" applyAlignment="0" applyProtection="0"/>
    <xf numFmtId="0" fontId="40" fillId="82" borderId="0" applyNumberFormat="0" applyBorder="0" applyAlignment="0" applyProtection="0"/>
    <xf numFmtId="0" fontId="40" fillId="82" borderId="0" applyNumberFormat="0" applyBorder="0" applyAlignment="0" applyProtection="0"/>
    <xf numFmtId="0" fontId="40" fillId="82" borderId="0" applyNumberFormat="0" applyBorder="0" applyAlignment="0" applyProtection="0"/>
    <xf numFmtId="0" fontId="40" fillId="82" borderId="0" applyNumberFormat="0" applyBorder="0" applyAlignment="0" applyProtection="0"/>
    <xf numFmtId="0" fontId="40" fillId="82" borderId="0" applyNumberFormat="0" applyBorder="0" applyAlignment="0" applyProtection="0"/>
    <xf numFmtId="0" fontId="40" fillId="82" borderId="0" applyNumberFormat="0" applyBorder="0" applyAlignment="0" applyProtection="0"/>
    <xf numFmtId="0" fontId="40" fillId="82" borderId="0" applyNumberFormat="0" applyBorder="0" applyAlignment="0" applyProtection="0"/>
    <xf numFmtId="0" fontId="40" fillId="82" borderId="0" applyNumberFormat="0" applyBorder="0" applyAlignment="0" applyProtection="0"/>
    <xf numFmtId="0" fontId="40" fillId="82" borderId="0" applyNumberFormat="0" applyBorder="0" applyAlignment="0" applyProtection="0"/>
    <xf numFmtId="0" fontId="40" fillId="82" borderId="0" applyNumberFormat="0" applyBorder="0" applyAlignment="0" applyProtection="0"/>
    <xf numFmtId="0" fontId="40" fillId="82" borderId="0" applyNumberFormat="0" applyBorder="0" applyAlignment="0" applyProtection="0"/>
    <xf numFmtId="0" fontId="40" fillId="82" borderId="0" applyNumberFormat="0" applyBorder="0" applyAlignment="0" applyProtection="0"/>
    <xf numFmtId="0" fontId="40" fillId="82" borderId="0" applyNumberFormat="0" applyBorder="0" applyAlignment="0" applyProtection="0"/>
    <xf numFmtId="0" fontId="40" fillId="82" borderId="0" applyNumberFormat="0" applyBorder="0" applyAlignment="0" applyProtection="0"/>
    <xf numFmtId="0" fontId="40" fillId="82" borderId="0" applyNumberFormat="0" applyBorder="0" applyAlignment="0" applyProtection="0"/>
    <xf numFmtId="0" fontId="40" fillId="82" borderId="0" applyNumberFormat="0" applyBorder="0" applyAlignment="0" applyProtection="0"/>
    <xf numFmtId="0" fontId="40" fillId="82" borderId="0" applyNumberFormat="0" applyBorder="0" applyAlignment="0" applyProtection="0"/>
    <xf numFmtId="0" fontId="40" fillId="82" borderId="0" applyNumberFormat="0" applyBorder="0" applyAlignment="0" applyProtection="0"/>
    <xf numFmtId="0" fontId="40" fillId="82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40" fillId="82" borderId="0" applyNumberFormat="0" applyBorder="0" applyAlignment="0" applyProtection="0"/>
    <xf numFmtId="0" fontId="40" fillId="82" borderId="0" applyNumberFormat="0" applyBorder="0" applyAlignment="0" applyProtection="0"/>
    <xf numFmtId="0" fontId="40" fillId="82" borderId="0" applyNumberFormat="0" applyBorder="0" applyAlignment="0" applyProtection="0"/>
    <xf numFmtId="0" fontId="40" fillId="82" borderId="0" applyNumberFormat="0" applyBorder="0" applyAlignment="0" applyProtection="0"/>
    <xf numFmtId="0" fontId="40" fillId="82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68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0" borderId="0" applyNumberFormat="0" applyBorder="0" applyAlignment="0" applyProtection="0"/>
    <xf numFmtId="0" fontId="40" fillId="93" borderId="0" applyNumberFormat="0" applyBorder="0" applyAlignment="0" applyProtection="0"/>
    <xf numFmtId="0" fontId="40" fillId="93" borderId="0" applyNumberFormat="0" applyBorder="0" applyAlignment="0" applyProtection="0"/>
    <xf numFmtId="0" fontId="40" fillId="93" borderId="0" applyNumberFormat="0" applyBorder="0" applyAlignment="0" applyProtection="0"/>
    <xf numFmtId="0" fontId="40" fillId="93" borderId="0" applyNumberFormat="0" applyBorder="0" applyAlignment="0" applyProtection="0"/>
    <xf numFmtId="0" fontId="40" fillId="93" borderId="0" applyNumberFormat="0" applyBorder="0" applyAlignment="0" applyProtection="0"/>
    <xf numFmtId="0" fontId="40" fillId="93" borderId="0" applyNumberFormat="0" applyBorder="0" applyAlignment="0" applyProtection="0"/>
    <xf numFmtId="0" fontId="40" fillId="93" borderId="0" applyNumberFormat="0" applyBorder="0" applyAlignment="0" applyProtection="0"/>
    <xf numFmtId="0" fontId="40" fillId="93" borderId="0" applyNumberFormat="0" applyBorder="0" applyAlignment="0" applyProtection="0"/>
    <xf numFmtId="0" fontId="40" fillId="93" borderId="0" applyNumberFormat="0" applyBorder="0" applyAlignment="0" applyProtection="0"/>
    <xf numFmtId="0" fontId="40" fillId="93" borderId="0" applyNumberFormat="0" applyBorder="0" applyAlignment="0" applyProtection="0"/>
    <xf numFmtId="0" fontId="40" fillId="93" borderId="0" applyNumberFormat="0" applyBorder="0" applyAlignment="0" applyProtection="0"/>
    <xf numFmtId="0" fontId="40" fillId="93" borderId="0" applyNumberFormat="0" applyBorder="0" applyAlignment="0" applyProtection="0"/>
    <xf numFmtId="0" fontId="40" fillId="93" borderId="0" applyNumberFormat="0" applyBorder="0" applyAlignment="0" applyProtection="0"/>
    <xf numFmtId="0" fontId="40" fillId="93" borderId="0" applyNumberFormat="0" applyBorder="0" applyAlignment="0" applyProtection="0"/>
    <xf numFmtId="0" fontId="40" fillId="93" borderId="0" applyNumberFormat="0" applyBorder="0" applyAlignment="0" applyProtection="0"/>
    <xf numFmtId="0" fontId="40" fillId="93" borderId="0" applyNumberFormat="0" applyBorder="0" applyAlignment="0" applyProtection="0"/>
    <xf numFmtId="0" fontId="40" fillId="93" borderId="0" applyNumberFormat="0" applyBorder="0" applyAlignment="0" applyProtection="0"/>
    <xf numFmtId="0" fontId="40" fillId="93" borderId="0" applyNumberFormat="0" applyBorder="0" applyAlignment="0" applyProtection="0"/>
    <xf numFmtId="0" fontId="40" fillId="93" borderId="0" applyNumberFormat="0" applyBorder="0" applyAlignment="0" applyProtection="0"/>
    <xf numFmtId="0" fontId="40" fillId="93" borderId="0" applyNumberFormat="0" applyBorder="0" applyAlignment="0" applyProtection="0"/>
    <xf numFmtId="0" fontId="40" fillId="93" borderId="0" applyNumberFormat="0" applyBorder="0" applyAlignment="0" applyProtection="0"/>
    <xf numFmtId="0" fontId="40" fillId="93" borderId="0" applyNumberFormat="0" applyBorder="0" applyAlignment="0" applyProtection="0"/>
    <xf numFmtId="0" fontId="40" fillId="93" borderId="0" applyNumberFormat="0" applyBorder="0" applyAlignment="0" applyProtection="0"/>
    <xf numFmtId="0" fontId="40" fillId="93" borderId="0" applyNumberFormat="0" applyBorder="0" applyAlignment="0" applyProtection="0"/>
    <xf numFmtId="0" fontId="40" fillId="93" borderId="0" applyNumberFormat="0" applyBorder="0" applyAlignment="0" applyProtection="0"/>
    <xf numFmtId="0" fontId="40" fillId="93" borderId="0" applyNumberFormat="0" applyBorder="0" applyAlignment="0" applyProtection="0"/>
    <xf numFmtId="0" fontId="40" fillId="93" borderId="0" applyNumberFormat="0" applyBorder="0" applyAlignment="0" applyProtection="0"/>
    <xf numFmtId="0" fontId="40" fillId="93" borderId="0" applyNumberFormat="0" applyBorder="0" applyAlignment="0" applyProtection="0"/>
    <xf numFmtId="0" fontId="40" fillId="93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40" fillId="93" borderId="0" applyNumberFormat="0" applyBorder="0" applyAlignment="0" applyProtection="0"/>
    <xf numFmtId="0" fontId="40" fillId="93" borderId="0" applyNumberFormat="0" applyBorder="0" applyAlignment="0" applyProtection="0"/>
    <xf numFmtId="0" fontId="40" fillId="93" borderId="0" applyNumberFormat="0" applyBorder="0" applyAlignment="0" applyProtection="0"/>
    <xf numFmtId="0" fontId="40" fillId="93" borderId="0" applyNumberFormat="0" applyBorder="0" applyAlignment="0" applyProtection="0"/>
    <xf numFmtId="0" fontId="40" fillId="93" borderId="0" applyNumberFormat="0" applyBorder="0" applyAlignment="0" applyProtection="0"/>
    <xf numFmtId="0" fontId="21" fillId="9" borderId="0" applyNumberFormat="0" applyBorder="0" applyAlignment="0" applyProtection="0"/>
    <xf numFmtId="0" fontId="68" fillId="9" borderId="0" applyNumberFormat="0" applyBorder="0" applyAlignment="0" applyProtection="0"/>
    <xf numFmtId="0" fontId="21" fillId="17" borderId="0" applyNumberFormat="0" applyBorder="0" applyAlignment="0" applyProtection="0"/>
    <xf numFmtId="0" fontId="21" fillId="25" borderId="0" applyNumberFormat="0" applyBorder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70" fillId="94" borderId="34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70" fillId="94" borderId="34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70" fillId="94" borderId="34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70" fillId="94" borderId="34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70" fillId="94" borderId="34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70" fillId="94" borderId="34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70" fillId="94" borderId="34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70" fillId="94" borderId="34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70" fillId="94" borderId="34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70" fillId="94" borderId="34" applyNumberFormat="0" applyAlignment="0" applyProtection="0"/>
    <xf numFmtId="0" fontId="70" fillId="94" borderId="34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70" fillId="94" borderId="34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70" fillId="94" borderId="34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70" fillId="94" borderId="34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70" fillId="94" borderId="34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70" fillId="94" borderId="34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70" fillId="94" borderId="34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70" fillId="94" borderId="34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70" fillId="94" borderId="34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70" fillId="94" borderId="34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70" fillId="94" borderId="34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70" fillId="94" borderId="34" applyNumberFormat="0" applyAlignment="0" applyProtection="0"/>
    <xf numFmtId="0" fontId="70" fillId="94" borderId="34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70" fillId="94" borderId="34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70" fillId="94" borderId="34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70" fillId="94" borderId="34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70" fillId="94" borderId="34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70" fillId="94" borderId="34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70" fillId="94" borderId="34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70" fillId="94" borderId="34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13" fillId="5" borderId="4" applyNumberFormat="0" applyAlignment="0" applyProtection="0"/>
    <xf numFmtId="0" fontId="70" fillId="94" borderId="34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70" fillId="94" borderId="34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70" fillId="94" borderId="34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70" fillId="94" borderId="34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70" fillId="94" borderId="34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70" fillId="94" borderId="34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6" fontId="64" fillId="0" borderId="0" applyFont="0" applyFill="0" applyBorder="0" applyAlignment="0" applyProtection="0"/>
    <xf numFmtId="6" fontId="64" fillId="0" borderId="0" applyFont="0" applyFill="0" applyBorder="0" applyAlignment="0" applyProtection="0"/>
    <xf numFmtId="6" fontId="64" fillId="0" borderId="0" applyFont="0" applyFill="0" applyBorder="0" applyAlignment="0" applyProtection="0"/>
    <xf numFmtId="6" fontId="64" fillId="0" borderId="0" applyFont="0" applyFill="0" applyBorder="0" applyAlignment="0" applyProtection="0"/>
    <xf numFmtId="6" fontId="64" fillId="0" borderId="0" applyFont="0" applyFill="0" applyBorder="0" applyAlignment="0" applyProtection="0"/>
    <xf numFmtId="6" fontId="64" fillId="0" borderId="0" applyFont="0" applyFill="0" applyBorder="0" applyAlignment="0" applyProtection="0"/>
    <xf numFmtId="6" fontId="64" fillId="0" borderId="0" applyFont="0" applyFill="0" applyBorder="0" applyAlignment="0" applyProtection="0"/>
    <xf numFmtId="6" fontId="64" fillId="0" borderId="0" applyFont="0" applyFill="0" applyBorder="0" applyAlignment="0" applyProtection="0"/>
    <xf numFmtId="6" fontId="64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83" fontId="39" fillId="95" borderId="42" applyFont="0" applyBorder="0"/>
    <xf numFmtId="183" fontId="71" fillId="96" borderId="24">
      <protection locked="0"/>
    </xf>
    <xf numFmtId="0" fontId="28" fillId="97" borderId="0" applyFont="0"/>
    <xf numFmtId="0" fontId="28" fillId="97" borderId="0" applyFont="0"/>
    <xf numFmtId="0" fontId="28" fillId="98" borderId="0" applyFont="0"/>
    <xf numFmtId="0" fontId="28" fillId="98" borderId="0" applyFont="0"/>
    <xf numFmtId="184" fontId="28" fillId="0" borderId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5" fontId="28" fillId="0" borderId="0" applyFont="0" applyFill="0" applyBorder="0" applyAlignment="0" applyProtection="0"/>
    <xf numFmtId="185" fontId="60" fillId="0" borderId="0" applyFont="0" applyFill="0" applyBorder="0" applyAlignment="0" applyProtection="0">
      <alignment vertical="center"/>
    </xf>
    <xf numFmtId="185" fontId="60" fillId="0" borderId="0" applyFont="0" applyFill="0" applyBorder="0" applyAlignment="0" applyProtection="0">
      <alignment vertical="center"/>
    </xf>
    <xf numFmtId="185" fontId="60" fillId="0" borderId="0" applyFont="0" applyFill="0" applyBorder="0" applyAlignment="0" applyProtection="0">
      <alignment vertical="center"/>
    </xf>
    <xf numFmtId="185" fontId="28" fillId="0" borderId="0" applyFont="0" applyFill="0" applyBorder="0" applyAlignment="0" applyProtection="0"/>
    <xf numFmtId="185" fontId="60" fillId="0" borderId="0" applyFont="0" applyFill="0" applyBorder="0" applyAlignment="0" applyProtection="0">
      <alignment vertical="center"/>
    </xf>
    <xf numFmtId="185" fontId="60" fillId="0" borderId="0" applyFont="0" applyFill="0" applyBorder="0" applyAlignment="0" applyProtection="0">
      <alignment vertical="center"/>
    </xf>
    <xf numFmtId="185" fontId="60" fillId="0" borderId="0" applyFont="0" applyFill="0" applyBorder="0" applyAlignment="0" applyProtection="0">
      <alignment vertical="center"/>
    </xf>
    <xf numFmtId="185" fontId="60" fillId="0" borderId="0" applyFont="0" applyFill="0" applyBorder="0" applyAlignment="0" applyProtection="0">
      <alignment vertical="center"/>
    </xf>
    <xf numFmtId="185" fontId="60" fillId="0" borderId="0" applyFont="0" applyFill="0" applyBorder="0" applyAlignment="0" applyProtection="0">
      <alignment vertical="center"/>
    </xf>
    <xf numFmtId="185" fontId="60" fillId="0" borderId="0" applyFont="0" applyFill="0" applyBorder="0" applyAlignment="0" applyProtection="0">
      <alignment vertical="center"/>
    </xf>
    <xf numFmtId="185" fontId="60" fillId="0" borderId="0" applyFont="0" applyFill="0" applyBorder="0" applyAlignment="0" applyProtection="0">
      <alignment vertical="center"/>
    </xf>
    <xf numFmtId="185" fontId="60" fillId="0" borderId="0" applyFont="0" applyFill="0" applyBorder="0" applyAlignment="0" applyProtection="0">
      <alignment vertical="center"/>
    </xf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5" fontId="28" fillId="0" borderId="0" applyFont="0" applyFill="0" applyBorder="0" applyAlignment="0" applyProtection="0"/>
    <xf numFmtId="185" fontId="60" fillId="0" borderId="0" applyFont="0" applyFill="0" applyBorder="0" applyAlignment="0" applyProtection="0">
      <alignment vertical="center"/>
    </xf>
    <xf numFmtId="185" fontId="60" fillId="0" borderId="0" applyFont="0" applyFill="0" applyBorder="0" applyAlignment="0" applyProtection="0">
      <alignment vertical="center"/>
    </xf>
    <xf numFmtId="185" fontId="60" fillId="0" borderId="0" applyFont="0" applyFill="0" applyBorder="0" applyAlignment="0" applyProtection="0">
      <alignment vertical="center"/>
    </xf>
    <xf numFmtId="185" fontId="28" fillId="0" borderId="0" applyFont="0" applyFill="0" applyBorder="0" applyAlignment="0" applyProtection="0"/>
    <xf numFmtId="185" fontId="60" fillId="0" borderId="0" applyFont="0" applyFill="0" applyBorder="0" applyAlignment="0" applyProtection="0">
      <alignment vertical="center"/>
    </xf>
    <xf numFmtId="185" fontId="60" fillId="0" borderId="0" applyFont="0" applyFill="0" applyBorder="0" applyAlignment="0" applyProtection="0">
      <alignment vertical="center"/>
    </xf>
    <xf numFmtId="185" fontId="60" fillId="0" borderId="0" applyFont="0" applyFill="0" applyBorder="0" applyAlignment="0" applyProtection="0">
      <alignment vertical="center"/>
    </xf>
    <xf numFmtId="185" fontId="60" fillId="0" borderId="0" applyFont="0" applyFill="0" applyBorder="0" applyAlignment="0" applyProtection="0">
      <alignment vertical="center"/>
    </xf>
    <xf numFmtId="185" fontId="60" fillId="0" borderId="0" applyFont="0" applyFill="0" applyBorder="0" applyAlignment="0" applyProtection="0">
      <alignment vertical="center"/>
    </xf>
    <xf numFmtId="185" fontId="60" fillId="0" borderId="0" applyFont="0" applyFill="0" applyBorder="0" applyAlignment="0" applyProtection="0">
      <alignment vertical="center"/>
    </xf>
    <xf numFmtId="185" fontId="60" fillId="0" borderId="0" applyFont="0" applyFill="0" applyBorder="0" applyAlignment="0" applyProtection="0">
      <alignment vertical="center"/>
    </xf>
    <xf numFmtId="185" fontId="60" fillId="0" borderId="0" applyFont="0" applyFill="0" applyBorder="0" applyAlignment="0" applyProtection="0">
      <alignment vertical="center"/>
    </xf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5" fontId="60" fillId="0" borderId="0" applyFont="0" applyFill="0" applyBorder="0" applyAlignment="0" applyProtection="0">
      <alignment vertical="center"/>
    </xf>
    <xf numFmtId="185" fontId="60" fillId="0" borderId="0" applyFont="0" applyFill="0" applyBorder="0" applyAlignment="0" applyProtection="0">
      <alignment vertical="center"/>
    </xf>
    <xf numFmtId="185" fontId="60" fillId="0" borderId="0" applyFont="0" applyFill="0" applyBorder="0" applyAlignment="0" applyProtection="0">
      <alignment vertical="center"/>
    </xf>
    <xf numFmtId="185" fontId="60" fillId="0" borderId="0" applyFont="0" applyFill="0" applyBorder="0" applyAlignment="0" applyProtection="0">
      <alignment vertical="center"/>
    </xf>
    <xf numFmtId="185" fontId="60" fillId="0" borderId="0" applyFont="0" applyFill="0" applyBorder="0" applyAlignment="0" applyProtection="0">
      <alignment vertical="center"/>
    </xf>
    <xf numFmtId="185" fontId="60" fillId="0" borderId="0" applyFont="0" applyFill="0" applyBorder="0" applyAlignment="0" applyProtection="0">
      <alignment vertical="center"/>
    </xf>
    <xf numFmtId="185" fontId="60" fillId="0" borderId="0" applyFont="0" applyFill="0" applyBorder="0" applyAlignment="0" applyProtection="0">
      <alignment vertical="center"/>
    </xf>
    <xf numFmtId="185" fontId="60" fillId="0" borderId="0" applyFont="0" applyFill="0" applyBorder="0" applyAlignment="0" applyProtection="0">
      <alignment vertical="center"/>
    </xf>
    <xf numFmtId="185" fontId="60" fillId="0" borderId="0" applyFont="0" applyFill="0" applyBorder="0" applyAlignment="0" applyProtection="0">
      <alignment vertical="center"/>
    </xf>
    <xf numFmtId="185" fontId="60" fillId="0" borderId="0" applyFont="0" applyFill="0" applyBorder="0" applyAlignment="0" applyProtection="0">
      <alignment vertical="center"/>
    </xf>
    <xf numFmtId="185" fontId="60" fillId="0" borderId="0" applyFont="0" applyFill="0" applyBorder="0" applyAlignment="0" applyProtection="0">
      <alignment vertical="center"/>
    </xf>
    <xf numFmtId="185" fontId="60" fillId="0" borderId="0" applyFont="0" applyFill="0" applyBorder="0" applyAlignment="0" applyProtection="0">
      <alignment vertical="center"/>
    </xf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86" fontId="28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87" fontId="73" fillId="0" borderId="0">
      <alignment horizontal="right" vertical="top"/>
    </xf>
    <xf numFmtId="188" fontId="73" fillId="0" borderId="0" applyFont="0" applyFill="0">
      <alignment horizontal="right" vertical="top"/>
    </xf>
    <xf numFmtId="41" fontId="74" fillId="0" borderId="0" applyFill="0" applyBorder="0" applyAlignment="0" applyProtection="0">
      <alignment horizontal="right" vertical="top"/>
    </xf>
    <xf numFmtId="0" fontId="74" fillId="0" borderId="0" applyFill="0" applyBorder="0">
      <alignment horizontal="left" vertical="top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63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189" fontId="75" fillId="0" borderId="0">
      <protection locked="0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2" fontId="28" fillId="0" borderId="0" applyFont="0" applyFill="0" applyBorder="0" applyAlignment="0" applyProtection="0">
      <alignment vertical="top"/>
    </xf>
    <xf numFmtId="0" fontId="76" fillId="0" borderId="0" applyFill="0" applyBorder="0" applyAlignment="0" applyProtection="0"/>
    <xf numFmtId="0" fontId="76" fillId="0" borderId="0" applyFill="0" applyBorder="0" applyAlignment="0" applyProtection="0"/>
    <xf numFmtId="0" fontId="76" fillId="0" borderId="0" applyFill="0" applyBorder="0" applyAlignment="0" applyProtection="0"/>
    <xf numFmtId="0" fontId="76" fillId="0" borderId="0" applyFill="0" applyBorder="0" applyAlignment="0" applyProtection="0"/>
    <xf numFmtId="0" fontId="76" fillId="0" borderId="0" applyFill="0" applyBorder="0" applyAlignment="0" applyProtection="0"/>
    <xf numFmtId="0" fontId="76" fillId="0" borderId="0" applyFill="0" applyBorder="0" applyAlignment="0" applyProtection="0"/>
    <xf numFmtId="0" fontId="76" fillId="0" borderId="0" applyFill="0" applyBorder="0" applyAlignment="0" applyProtection="0"/>
    <xf numFmtId="0" fontId="76" fillId="0" borderId="0" applyFill="0" applyBorder="0" applyAlignment="0" applyProtection="0"/>
    <xf numFmtId="0" fontId="76" fillId="0" borderId="0" applyFill="0" applyBorder="0" applyAlignment="0" applyProtection="0"/>
    <xf numFmtId="0" fontId="76" fillId="0" borderId="0" applyFill="0" applyBorder="0" applyAlignment="0" applyProtection="0"/>
    <xf numFmtId="0" fontId="76" fillId="0" borderId="0" applyFill="0" applyBorder="0" applyAlignment="0" applyProtection="0"/>
    <xf numFmtId="0" fontId="76" fillId="0" borderId="0" applyFill="0" applyBorder="0" applyAlignment="0" applyProtection="0"/>
    <xf numFmtId="0" fontId="76" fillId="0" borderId="0" applyFill="0" applyBorder="0" applyAlignment="0" applyProtection="0"/>
    <xf numFmtId="0" fontId="76" fillId="0" borderId="0" applyFill="0" applyBorder="0" applyAlignment="0" applyProtection="0"/>
    <xf numFmtId="0" fontId="76" fillId="0" borderId="0" applyFill="0" applyBorder="0" applyAlignment="0" applyProtection="0"/>
    <xf numFmtId="0" fontId="76" fillId="0" borderId="0" applyFill="0" applyBorder="0" applyAlignment="0" applyProtection="0"/>
    <xf numFmtId="0" fontId="76" fillId="0" borderId="0" applyFill="0" applyBorder="0" applyAlignment="0" applyProtection="0"/>
    <xf numFmtId="0" fontId="76" fillId="0" borderId="0" applyFill="0" applyBorder="0" applyAlignment="0" applyProtection="0"/>
    <xf numFmtId="0" fontId="76" fillId="0" borderId="0" applyFill="0" applyBorder="0" applyAlignment="0" applyProtection="0"/>
    <xf numFmtId="0" fontId="76" fillId="0" borderId="0" applyFill="0" applyBorder="0" applyAlignment="0" applyProtection="0"/>
    <xf numFmtId="0" fontId="76" fillId="0" borderId="0" applyFill="0" applyBorder="0" applyAlignment="0" applyProtection="0"/>
    <xf numFmtId="0" fontId="76" fillId="0" borderId="0" applyFill="0" applyBorder="0" applyAlignment="0" applyProtection="0"/>
    <xf numFmtId="0" fontId="76" fillId="0" borderId="0" applyFill="0" applyBorder="0" applyAlignment="0" applyProtection="0"/>
    <xf numFmtId="0" fontId="76" fillId="0" borderId="0" applyFill="0" applyBorder="0" applyAlignment="0" applyProtection="0"/>
    <xf numFmtId="0" fontId="76" fillId="0" borderId="0" applyFill="0" applyBorder="0" applyAlignment="0" applyProtection="0"/>
    <xf numFmtId="0" fontId="76" fillId="0" borderId="0" applyFill="0" applyBorder="0" applyAlignment="0" applyProtection="0"/>
    <xf numFmtId="0" fontId="76" fillId="0" borderId="0" applyFill="0" applyBorder="0" applyAlignment="0" applyProtection="0"/>
    <xf numFmtId="0" fontId="76" fillId="0" borderId="0" applyFill="0" applyBorder="0" applyAlignment="0" applyProtection="0"/>
    <xf numFmtId="0" fontId="76" fillId="0" borderId="0" applyFill="0" applyBorder="0" applyAlignment="0" applyProtection="0"/>
    <xf numFmtId="0" fontId="76" fillId="0" borderId="0" applyFill="0" applyBorder="0" applyAlignment="0" applyProtection="0"/>
    <xf numFmtId="0" fontId="76" fillId="0" borderId="0" applyFill="0" applyBorder="0" applyAlignment="0" applyProtection="0"/>
    <xf numFmtId="0" fontId="76" fillId="0" borderId="0" applyFill="0" applyBorder="0" applyAlignment="0" applyProtection="0"/>
    <xf numFmtId="0" fontId="76" fillId="0" borderId="0" applyFill="0" applyBorder="0" applyAlignment="0" applyProtection="0"/>
    <xf numFmtId="0" fontId="76" fillId="0" borderId="0" applyFill="0" applyBorder="0" applyAlignment="0" applyProtection="0"/>
    <xf numFmtId="0" fontId="76" fillId="0" borderId="0" applyFill="0" applyBorder="0" applyAlignment="0" applyProtection="0"/>
    <xf numFmtId="0" fontId="76" fillId="0" borderId="0" applyFill="0" applyBorder="0" applyAlignment="0" applyProtection="0"/>
    <xf numFmtId="0" fontId="76" fillId="0" borderId="0" applyFill="0" applyBorder="0" applyAlignment="0" applyProtection="0"/>
    <xf numFmtId="0" fontId="76" fillId="0" borderId="0" applyFill="0" applyBorder="0" applyAlignment="0" applyProtection="0"/>
    <xf numFmtId="0" fontId="76" fillId="0" borderId="0" applyFill="0" applyBorder="0" applyAlignment="0" applyProtection="0"/>
    <xf numFmtId="0" fontId="76" fillId="0" borderId="0" applyFill="0" applyBorder="0" applyAlignment="0" applyProtection="0"/>
    <xf numFmtId="0" fontId="76" fillId="0" borderId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78" borderId="0" applyNumberFormat="0" applyFont="0" applyBorder="0" applyAlignment="0" applyProtection="0">
      <alignment horizontal="centerContinuous"/>
    </xf>
    <xf numFmtId="0" fontId="78" fillId="99" borderId="0" applyNumberFormat="0" applyFont="0" applyBorder="0" applyAlignment="0" applyProtection="0">
      <alignment horizontal="centerContinuous"/>
    </xf>
    <xf numFmtId="0" fontId="79" fillId="100" borderId="43" applyNumberFormat="0" applyFont="0" applyBorder="0" applyAlignment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0" fontId="28" fillId="78" borderId="44" applyNumberFormat="0" applyFont="0" applyBorder="0" applyAlignment="0" applyProtection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10" fontId="28" fillId="78" borderId="0" applyNumberFormat="0" applyFont="0" applyBorder="0" applyAlignment="0"/>
    <xf numFmtId="0" fontId="80" fillId="91" borderId="0" applyNumberFormat="0" applyBorder="0" applyAlignment="0" applyProtection="0"/>
    <xf numFmtId="0" fontId="81" fillId="0" borderId="0" applyNumberFormat="0" applyFill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38" fontId="60" fillId="100" borderId="0" applyNumberFormat="0" applyBorder="0" applyAlignment="0" applyProtection="0"/>
    <xf numFmtId="0" fontId="82" fillId="0" borderId="0" applyNumberFormat="0" applyFill="0" applyBorder="0" applyAlignment="0" applyProtection="0"/>
    <xf numFmtId="0" fontId="83" fillId="0" borderId="45" applyNumberFormat="0" applyAlignment="0" applyProtection="0">
      <alignment horizontal="left" vertical="center"/>
    </xf>
    <xf numFmtId="0" fontId="83" fillId="0" borderId="46">
      <alignment horizontal="left" vertical="center"/>
    </xf>
    <xf numFmtId="0" fontId="83" fillId="0" borderId="46">
      <alignment horizontal="left" vertical="center"/>
    </xf>
    <xf numFmtId="0" fontId="83" fillId="0" borderId="46">
      <alignment horizontal="left" vertical="center"/>
    </xf>
    <xf numFmtId="0" fontId="84" fillId="0" borderId="0" applyNumberFormat="0" applyFill="0" applyBorder="0" applyAlignment="0" applyProtection="0">
      <alignment vertical="top"/>
    </xf>
    <xf numFmtId="0" fontId="84" fillId="0" borderId="0" applyNumberFormat="0" applyFill="0" applyBorder="0" applyAlignment="0" applyProtection="0">
      <alignment vertical="top"/>
    </xf>
    <xf numFmtId="0" fontId="84" fillId="0" borderId="0" applyNumberFormat="0" applyFill="0" applyBorder="0" applyAlignment="0" applyProtection="0">
      <alignment vertical="top"/>
    </xf>
    <xf numFmtId="0" fontId="84" fillId="0" borderId="0" applyNumberFormat="0" applyFill="0" applyBorder="0" applyAlignment="0" applyProtection="0">
      <alignment vertical="top"/>
    </xf>
    <xf numFmtId="0" fontId="84" fillId="0" borderId="0" applyNumberFormat="0" applyFill="0" applyBorder="0" applyAlignment="0" applyProtection="0">
      <alignment vertical="top"/>
    </xf>
    <xf numFmtId="0" fontId="84" fillId="0" borderId="0" applyNumberFormat="0" applyFill="0" applyBorder="0" applyAlignment="0" applyProtection="0">
      <alignment vertical="top"/>
    </xf>
    <xf numFmtId="0" fontId="84" fillId="0" borderId="0" applyNumberFormat="0" applyFill="0" applyBorder="0" applyAlignment="0" applyProtection="0">
      <alignment vertical="top"/>
    </xf>
    <xf numFmtId="0" fontId="84" fillId="0" borderId="0" applyNumberFormat="0" applyFill="0" applyBorder="0" applyAlignment="0" applyProtection="0">
      <alignment vertical="top"/>
    </xf>
    <xf numFmtId="0" fontId="84" fillId="0" borderId="0" applyNumberFormat="0" applyFill="0" applyBorder="0" applyAlignment="0" applyProtection="0">
      <alignment vertical="top"/>
    </xf>
    <xf numFmtId="0" fontId="84" fillId="0" borderId="0" applyNumberFormat="0" applyFill="0" applyBorder="0" applyAlignment="0" applyProtection="0">
      <alignment vertical="top"/>
    </xf>
    <xf numFmtId="0" fontId="84" fillId="0" borderId="0" applyNumberFormat="0" applyFill="0" applyBorder="0" applyAlignment="0" applyProtection="0">
      <alignment vertical="top"/>
    </xf>
    <xf numFmtId="0" fontId="84" fillId="0" borderId="0" applyNumberFormat="0" applyFill="0" applyBorder="0" applyAlignment="0" applyProtection="0">
      <alignment vertical="top"/>
    </xf>
    <xf numFmtId="0" fontId="84" fillId="0" borderId="0" applyNumberFormat="0" applyFill="0" applyBorder="0" applyAlignment="0" applyProtection="0">
      <alignment vertical="top"/>
    </xf>
    <xf numFmtId="0" fontId="84" fillId="0" borderId="0" applyNumberFormat="0" applyFill="0" applyBorder="0" applyAlignment="0" applyProtection="0">
      <alignment vertical="top"/>
    </xf>
    <xf numFmtId="0" fontId="84" fillId="0" borderId="0" applyNumberFormat="0" applyFill="0" applyBorder="0" applyAlignment="0" applyProtection="0">
      <alignment vertical="top"/>
    </xf>
    <xf numFmtId="0" fontId="84" fillId="0" borderId="0" applyNumberFormat="0" applyFill="0" applyBorder="0" applyAlignment="0" applyProtection="0">
      <alignment vertical="top"/>
    </xf>
    <xf numFmtId="0" fontId="84" fillId="0" borderId="0" applyNumberFormat="0" applyFill="0" applyBorder="0" applyAlignment="0" applyProtection="0">
      <alignment vertical="top"/>
    </xf>
    <xf numFmtId="0" fontId="84" fillId="0" borderId="0" applyNumberFormat="0" applyFill="0" applyBorder="0" applyAlignment="0" applyProtection="0">
      <alignment vertical="top"/>
    </xf>
    <xf numFmtId="0" fontId="84" fillId="0" borderId="0" applyNumberFormat="0" applyFill="0" applyBorder="0" applyAlignment="0" applyProtection="0">
      <alignment vertical="top"/>
    </xf>
    <xf numFmtId="0" fontId="84" fillId="0" borderId="0" applyNumberFormat="0" applyFill="0" applyBorder="0" applyAlignment="0" applyProtection="0">
      <alignment vertical="top"/>
    </xf>
    <xf numFmtId="0" fontId="84" fillId="0" borderId="0" applyNumberFormat="0" applyFill="0" applyBorder="0" applyAlignment="0" applyProtection="0">
      <alignment vertical="top"/>
    </xf>
    <xf numFmtId="0" fontId="84" fillId="0" borderId="0" applyNumberFormat="0" applyFill="0" applyBorder="0" applyAlignment="0" applyProtection="0">
      <alignment vertical="top"/>
    </xf>
    <xf numFmtId="0" fontId="84" fillId="0" borderId="0" applyNumberFormat="0" applyFill="0" applyBorder="0" applyAlignment="0" applyProtection="0">
      <alignment vertical="top"/>
    </xf>
    <xf numFmtId="0" fontId="84" fillId="0" borderId="0" applyNumberFormat="0" applyFill="0" applyBorder="0" applyAlignment="0" applyProtection="0">
      <alignment vertical="top"/>
    </xf>
    <xf numFmtId="0" fontId="84" fillId="0" borderId="0" applyNumberFormat="0" applyFill="0" applyBorder="0" applyAlignment="0" applyProtection="0">
      <alignment vertical="top"/>
    </xf>
    <xf numFmtId="0" fontId="84" fillId="0" borderId="0" applyNumberFormat="0" applyFill="0" applyBorder="0" applyAlignment="0" applyProtection="0">
      <alignment vertical="top"/>
    </xf>
    <xf numFmtId="0" fontId="84" fillId="0" borderId="0" applyNumberFormat="0" applyFill="0" applyBorder="0" applyAlignment="0" applyProtection="0">
      <alignment vertical="top"/>
    </xf>
    <xf numFmtId="0" fontId="84" fillId="0" borderId="0" applyNumberFormat="0" applyFill="0" applyBorder="0" applyAlignment="0" applyProtection="0">
      <alignment vertical="top"/>
    </xf>
    <xf numFmtId="0" fontId="84" fillId="0" borderId="0" applyNumberFormat="0" applyFill="0" applyBorder="0" applyAlignment="0" applyProtection="0">
      <alignment vertical="top"/>
    </xf>
    <xf numFmtId="0" fontId="84" fillId="0" borderId="0" applyNumberFormat="0" applyFill="0" applyBorder="0" applyAlignment="0" applyProtection="0">
      <alignment vertical="top"/>
    </xf>
    <xf numFmtId="0" fontId="84" fillId="0" borderId="0" applyNumberFormat="0" applyFill="0" applyBorder="0" applyAlignment="0" applyProtection="0">
      <alignment vertical="top"/>
    </xf>
    <xf numFmtId="0" fontId="84" fillId="0" borderId="0" applyNumberFormat="0" applyFill="0" applyBorder="0" applyAlignment="0" applyProtection="0">
      <alignment vertical="top"/>
    </xf>
    <xf numFmtId="0" fontId="84" fillId="0" borderId="0" applyNumberFormat="0" applyFill="0" applyBorder="0" applyAlignment="0" applyProtection="0">
      <alignment vertical="top"/>
    </xf>
    <xf numFmtId="0" fontId="84" fillId="0" borderId="0" applyNumberFormat="0" applyFill="0" applyBorder="0" applyAlignment="0" applyProtection="0">
      <alignment vertical="top"/>
    </xf>
    <xf numFmtId="0" fontId="84" fillId="0" borderId="0" applyNumberFormat="0" applyFill="0" applyBorder="0" applyAlignment="0" applyProtection="0">
      <alignment vertical="top"/>
    </xf>
    <xf numFmtId="0" fontId="84" fillId="0" borderId="0" applyNumberFormat="0" applyFill="0" applyBorder="0" applyAlignment="0" applyProtection="0">
      <alignment vertical="top"/>
    </xf>
    <xf numFmtId="0" fontId="84" fillId="0" borderId="0" applyNumberFormat="0" applyFill="0" applyBorder="0" applyAlignment="0" applyProtection="0">
      <alignment vertical="top"/>
    </xf>
    <xf numFmtId="0" fontId="84" fillId="0" borderId="0" applyNumberFormat="0" applyFill="0" applyBorder="0" applyAlignment="0" applyProtection="0">
      <alignment vertical="top"/>
    </xf>
    <xf numFmtId="0" fontId="84" fillId="0" borderId="0" applyNumberFormat="0" applyFill="0" applyBorder="0" applyAlignment="0" applyProtection="0">
      <alignment vertical="top"/>
    </xf>
    <xf numFmtId="0" fontId="84" fillId="0" borderId="0" applyNumberFormat="0" applyFill="0" applyBorder="0" applyAlignment="0" applyProtection="0">
      <alignment vertical="top"/>
    </xf>
    <xf numFmtId="0" fontId="84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6" fillId="0" borderId="47" applyNumberFormat="0" applyFill="0" applyAlignment="0" applyProtection="0"/>
    <xf numFmtId="0" fontId="86" fillId="0" borderId="0" applyNumberFormat="0" applyFill="0" applyBorder="0" applyAlignment="0" applyProtection="0"/>
    <xf numFmtId="190" fontId="28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0" fontId="28" fillId="0" borderId="0">
      <protection locked="0"/>
    </xf>
    <xf numFmtId="190" fontId="28" fillId="0" borderId="0">
      <protection locked="0"/>
    </xf>
    <xf numFmtId="191" fontId="87" fillId="0" borderId="0">
      <protection locked="0"/>
    </xf>
    <xf numFmtId="190" fontId="28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1" fontId="87" fillId="0" borderId="0">
      <protection locked="0"/>
    </xf>
    <xf numFmtId="190" fontId="28" fillId="0" borderId="0">
      <protection locked="0"/>
    </xf>
    <xf numFmtId="190" fontId="28" fillId="0" borderId="0">
      <protection locked="0"/>
    </xf>
    <xf numFmtId="191" fontId="87" fillId="0" borderId="0">
      <protection locked="0"/>
    </xf>
    <xf numFmtId="192" fontId="88" fillId="0" borderId="48" applyBorder="0"/>
    <xf numFmtId="0" fontId="47" fillId="0" borderId="49" applyNumberFormat="0" applyFill="0" applyAlignment="0" applyProtection="0"/>
    <xf numFmtId="166" fontId="89" fillId="0" borderId="0">
      <alignment horizontal="left"/>
    </xf>
    <xf numFmtId="0" fontId="11" fillId="3" borderId="0" applyNumberFormat="0" applyBorder="0" applyAlignment="0" applyProtection="0"/>
    <xf numFmtId="0" fontId="90" fillId="101" borderId="0" applyNumberFormat="0" applyBorder="0" applyAlignment="0" applyProtection="0"/>
    <xf numFmtId="0" fontId="90" fillId="101" borderId="0" applyNumberFormat="0" applyBorder="0" applyAlignment="0" applyProtection="0"/>
    <xf numFmtId="0" fontId="90" fillId="101" borderId="0" applyNumberFormat="0" applyBorder="0" applyAlignment="0" applyProtection="0"/>
    <xf numFmtId="0" fontId="90" fillId="101" borderId="0" applyNumberFormat="0" applyBorder="0" applyAlignment="0" applyProtection="0"/>
    <xf numFmtId="0" fontId="90" fillId="101" borderId="0" applyNumberFormat="0" applyBorder="0" applyAlignment="0" applyProtection="0"/>
    <xf numFmtId="0" fontId="90" fillId="101" borderId="0" applyNumberFormat="0" applyBorder="0" applyAlignment="0" applyProtection="0"/>
    <xf numFmtId="0" fontId="90" fillId="101" borderId="0" applyNumberFormat="0" applyBorder="0" applyAlignment="0" applyProtection="0"/>
    <xf numFmtId="0" fontId="90" fillId="101" borderId="0" applyNumberFormat="0" applyBorder="0" applyAlignment="0" applyProtection="0"/>
    <xf numFmtId="0" fontId="90" fillId="101" borderId="0" applyNumberFormat="0" applyBorder="0" applyAlignment="0" applyProtection="0"/>
    <xf numFmtId="0" fontId="90" fillId="101" borderId="0" applyNumberFormat="0" applyBorder="0" applyAlignment="0" applyProtection="0"/>
    <xf numFmtId="0" fontId="90" fillId="101" borderId="0" applyNumberFormat="0" applyBorder="0" applyAlignment="0" applyProtection="0"/>
    <xf numFmtId="0" fontId="90" fillId="101" borderId="0" applyNumberFormat="0" applyBorder="0" applyAlignment="0" applyProtection="0"/>
    <xf numFmtId="0" fontId="90" fillId="101" borderId="0" applyNumberFormat="0" applyBorder="0" applyAlignment="0" applyProtection="0"/>
    <xf numFmtId="0" fontId="90" fillId="101" borderId="0" applyNumberFormat="0" applyBorder="0" applyAlignment="0" applyProtection="0"/>
    <xf numFmtId="0" fontId="90" fillId="101" borderId="0" applyNumberFormat="0" applyBorder="0" applyAlignment="0" applyProtection="0"/>
    <xf numFmtId="0" fontId="90" fillId="101" borderId="0" applyNumberFormat="0" applyBorder="0" applyAlignment="0" applyProtection="0"/>
    <xf numFmtId="0" fontId="90" fillId="101" borderId="0" applyNumberFormat="0" applyBorder="0" applyAlignment="0" applyProtection="0"/>
    <xf numFmtId="0" fontId="90" fillId="101" borderId="0" applyNumberFormat="0" applyBorder="0" applyAlignment="0" applyProtection="0"/>
    <xf numFmtId="0" fontId="90" fillId="101" borderId="0" applyNumberFormat="0" applyBorder="0" applyAlignment="0" applyProtection="0"/>
    <xf numFmtId="0" fontId="90" fillId="101" borderId="0" applyNumberFormat="0" applyBorder="0" applyAlignment="0" applyProtection="0"/>
    <xf numFmtId="0" fontId="90" fillId="101" borderId="0" applyNumberFormat="0" applyBorder="0" applyAlignment="0" applyProtection="0"/>
    <xf numFmtId="0" fontId="90" fillId="101" borderId="0" applyNumberFormat="0" applyBorder="0" applyAlignment="0" applyProtection="0"/>
    <xf numFmtId="0" fontId="90" fillId="101" borderId="0" applyNumberFormat="0" applyBorder="0" applyAlignment="0" applyProtection="0"/>
    <xf numFmtId="0" fontId="90" fillId="101" borderId="0" applyNumberFormat="0" applyBorder="0" applyAlignment="0" applyProtection="0"/>
    <xf numFmtId="0" fontId="90" fillId="101" borderId="0" applyNumberFormat="0" applyBorder="0" applyAlignment="0" applyProtection="0"/>
    <xf numFmtId="0" fontId="90" fillId="101" borderId="0" applyNumberFormat="0" applyBorder="0" applyAlignment="0" applyProtection="0"/>
    <xf numFmtId="0" fontId="90" fillId="101" borderId="0" applyNumberFormat="0" applyBorder="0" applyAlignment="0" applyProtection="0"/>
    <xf numFmtId="0" fontId="90" fillId="101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90" fillId="101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90" fillId="101" borderId="0" applyNumberFormat="0" applyBorder="0" applyAlignment="0" applyProtection="0"/>
    <xf numFmtId="0" fontId="90" fillId="101" borderId="0" applyNumberFormat="0" applyBorder="0" applyAlignment="0" applyProtection="0"/>
    <xf numFmtId="0" fontId="90" fillId="101" borderId="0" applyNumberFormat="0" applyBorder="0" applyAlignment="0" applyProtection="0"/>
    <xf numFmtId="0" fontId="90" fillId="101" borderId="0" applyNumberFormat="0" applyBorder="0" applyAlignment="0" applyProtection="0"/>
    <xf numFmtId="0" fontId="90" fillId="101" borderId="0" applyNumberFormat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35" fillId="0" borderId="0"/>
    <xf numFmtId="0" fontId="69" fillId="37" borderId="33" applyNumberFormat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10" fontId="60" fillId="78" borderId="50" applyNumberFormat="0" applyBorder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0" fontId="69" fillId="37" borderId="33" applyNumberFormat="0" applyAlignment="0" applyProtection="0"/>
    <xf numFmtId="172" fontId="92" fillId="102" borderId="51" applyBorder="0"/>
    <xf numFmtId="3" fontId="93" fillId="103" borderId="52">
      <protection locked="0"/>
    </xf>
    <xf numFmtId="3" fontId="93" fillId="103" borderId="52">
      <protection locked="0"/>
    </xf>
    <xf numFmtId="3" fontId="93" fillId="103" borderId="52">
      <protection locked="0"/>
    </xf>
    <xf numFmtId="3" fontId="93" fillId="103" borderId="52">
      <protection locked="0"/>
    </xf>
    <xf numFmtId="3" fontId="93" fillId="103" borderId="52">
      <protection locked="0"/>
    </xf>
    <xf numFmtId="3" fontId="93" fillId="103" borderId="52">
      <protection locked="0"/>
    </xf>
    <xf numFmtId="3" fontId="93" fillId="103" borderId="52">
      <protection locked="0"/>
    </xf>
    <xf numFmtId="3" fontId="93" fillId="103" borderId="52">
      <protection locked="0"/>
    </xf>
    <xf numFmtId="3" fontId="93" fillId="103" borderId="52">
      <protection locked="0"/>
    </xf>
    <xf numFmtId="3" fontId="93" fillId="103" borderId="52">
      <protection locked="0"/>
    </xf>
    <xf numFmtId="3" fontId="93" fillId="103" borderId="52">
      <protection locked="0"/>
    </xf>
    <xf numFmtId="3" fontId="93" fillId="103" borderId="52">
      <protection locked="0"/>
    </xf>
    <xf numFmtId="3" fontId="93" fillId="103" borderId="52">
      <protection locked="0"/>
    </xf>
    <xf numFmtId="3" fontId="93" fillId="103" borderId="52">
      <protection locked="0"/>
    </xf>
    <xf numFmtId="3" fontId="93" fillId="103" borderId="52">
      <protection locked="0"/>
    </xf>
    <xf numFmtId="3" fontId="93" fillId="103" borderId="52">
      <protection locked="0"/>
    </xf>
    <xf numFmtId="3" fontId="93" fillId="103" borderId="52">
      <protection locked="0"/>
    </xf>
    <xf numFmtId="3" fontId="93" fillId="103" borderId="52">
      <protection locked="0"/>
    </xf>
    <xf numFmtId="3" fontId="93" fillId="103" borderId="52">
      <protection locked="0"/>
    </xf>
    <xf numFmtId="3" fontId="93" fillId="103" borderId="52">
      <protection locked="0"/>
    </xf>
    <xf numFmtId="3" fontId="93" fillId="103" borderId="52">
      <protection locked="0"/>
    </xf>
    <xf numFmtId="3" fontId="93" fillId="103" borderId="52">
      <protection locked="0"/>
    </xf>
    <xf numFmtId="3" fontId="93" fillId="103" borderId="52">
      <protection locked="0"/>
    </xf>
    <xf numFmtId="3" fontId="93" fillId="103" borderId="52">
      <protection locked="0"/>
    </xf>
    <xf numFmtId="3" fontId="93" fillId="103" borderId="52">
      <protection locked="0"/>
    </xf>
    <xf numFmtId="3" fontId="93" fillId="103" borderId="52">
      <protection locked="0"/>
    </xf>
    <xf numFmtId="3" fontId="93" fillId="103" borderId="52">
      <protection locked="0"/>
    </xf>
    <xf numFmtId="3" fontId="93" fillId="103" borderId="52">
      <protection locked="0"/>
    </xf>
    <xf numFmtId="3" fontId="93" fillId="103" borderId="52">
      <protection locked="0"/>
    </xf>
    <xf numFmtId="3" fontId="93" fillId="103" borderId="52">
      <protection locked="0"/>
    </xf>
    <xf numFmtId="3" fontId="93" fillId="103" borderId="52">
      <protection locked="0"/>
    </xf>
    <xf numFmtId="3" fontId="93" fillId="103" borderId="52">
      <protection locked="0"/>
    </xf>
    <xf numFmtId="3" fontId="93" fillId="103" borderId="52">
      <protection locked="0"/>
    </xf>
    <xf numFmtId="3" fontId="93" fillId="103" borderId="52">
      <protection locked="0"/>
    </xf>
    <xf numFmtId="3" fontId="93" fillId="103" borderId="52">
      <protection locked="0"/>
    </xf>
    <xf numFmtId="3" fontId="93" fillId="103" borderId="52">
      <protection locked="0"/>
    </xf>
    <xf numFmtId="3" fontId="93" fillId="103" borderId="52">
      <protection locked="0"/>
    </xf>
    <xf numFmtId="3" fontId="93" fillId="103" borderId="52">
      <protection locked="0"/>
    </xf>
    <xf numFmtId="3" fontId="93" fillId="103" borderId="52">
      <protection locked="0"/>
    </xf>
    <xf numFmtId="3" fontId="93" fillId="103" borderId="52">
      <protection locked="0"/>
    </xf>
    <xf numFmtId="3" fontId="93" fillId="103" borderId="52">
      <protection locked="0"/>
    </xf>
    <xf numFmtId="3" fontId="93" fillId="103" borderId="52">
      <protection locked="0"/>
    </xf>
    <xf numFmtId="3" fontId="93" fillId="103" borderId="52">
      <protection locked="0"/>
    </xf>
    <xf numFmtId="3" fontId="93" fillId="103" borderId="52">
      <protection locked="0"/>
    </xf>
    <xf numFmtId="3" fontId="93" fillId="103" borderId="52">
      <protection locked="0"/>
    </xf>
    <xf numFmtId="3" fontId="93" fillId="103" borderId="52">
      <protection locked="0"/>
    </xf>
    <xf numFmtId="0" fontId="94" fillId="0" borderId="53" applyNumberFormat="0" applyFill="0" applyAlignment="0" applyProtection="0"/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38" fontId="74" fillId="0" borderId="54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0" fontId="74" fillId="0" borderId="54">
      <alignment vertical="center"/>
    </xf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93" fontId="95" fillId="0" borderId="0" applyFont="0" applyFill="0" applyBorder="0" applyAlignment="0" applyProtection="0"/>
    <xf numFmtId="6" fontId="9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3" fontId="9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0" fontId="74" fillId="0" borderId="55" applyBorder="0">
      <alignment vertical="center"/>
    </xf>
    <xf numFmtId="43" fontId="28" fillId="0" borderId="0" applyFont="0" applyFill="0" applyBorder="0" applyAlignment="0" applyProtection="0"/>
    <xf numFmtId="194" fontId="28" fillId="0" borderId="0" applyFill="0" applyBorder="0" applyAlignment="0" applyProtection="0"/>
    <xf numFmtId="194" fontId="28" fillId="0" borderId="0" applyFill="0" applyBorder="0" applyAlignment="0" applyProtection="0"/>
    <xf numFmtId="194" fontId="28" fillId="0" borderId="0" applyFill="0" applyBorder="0" applyAlignment="0" applyProtection="0"/>
    <xf numFmtId="194" fontId="28" fillId="0" borderId="0" applyFill="0" applyBorder="0" applyAlignment="0" applyProtection="0"/>
    <xf numFmtId="194" fontId="28" fillId="0" borderId="0" applyFill="0" applyBorder="0" applyAlignment="0" applyProtection="0"/>
    <xf numFmtId="194" fontId="28" fillId="0" borderId="0" applyFill="0" applyBorder="0" applyAlignment="0" applyProtection="0"/>
    <xf numFmtId="194" fontId="28" fillId="0" borderId="0" applyFill="0" applyBorder="0" applyAlignment="0" applyProtection="0"/>
    <xf numFmtId="194" fontId="28" fillId="0" borderId="0" applyFill="0" applyBorder="0" applyAlignment="0" applyProtection="0"/>
    <xf numFmtId="194" fontId="28" fillId="0" borderId="0" applyFill="0" applyBorder="0" applyAlignment="0" applyProtection="0"/>
    <xf numFmtId="194" fontId="28" fillId="0" borderId="0" applyFill="0" applyBorder="0" applyAlignment="0" applyProtection="0"/>
    <xf numFmtId="194" fontId="28" fillId="0" borderId="0" applyFill="0" applyBorder="0" applyAlignment="0" applyProtection="0"/>
    <xf numFmtId="194" fontId="28" fillId="0" borderId="0" applyFill="0" applyBorder="0" applyAlignment="0" applyProtection="0"/>
    <xf numFmtId="194" fontId="28" fillId="0" borderId="0" applyFill="0" applyBorder="0" applyAlignment="0" applyProtection="0"/>
    <xf numFmtId="194" fontId="28" fillId="0" borderId="0" applyFill="0" applyBorder="0" applyAlignment="0" applyProtection="0"/>
    <xf numFmtId="194" fontId="28" fillId="0" borderId="0" applyFill="0" applyBorder="0" applyAlignment="0" applyProtection="0"/>
    <xf numFmtId="194" fontId="28" fillId="0" borderId="0" applyFill="0" applyBorder="0" applyAlignment="0" applyProtection="0"/>
    <xf numFmtId="194" fontId="28" fillId="0" borderId="0" applyFill="0" applyBorder="0" applyAlignment="0" applyProtection="0"/>
    <xf numFmtId="194" fontId="28" fillId="0" borderId="0" applyFill="0" applyBorder="0" applyAlignment="0" applyProtection="0"/>
    <xf numFmtId="195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196" fontId="28" fillId="0" borderId="0" applyFont="0" applyFill="0" applyBorder="0" applyAlignment="0" applyProtection="0"/>
    <xf numFmtId="196" fontId="28" fillId="0" borderId="0" applyFont="0" applyFill="0" applyBorder="0" applyAlignment="0" applyProtection="0"/>
    <xf numFmtId="196" fontId="28" fillId="0" borderId="0" applyFont="0" applyFill="0" applyBorder="0" applyAlignment="0" applyProtection="0"/>
    <xf numFmtId="196" fontId="28" fillId="0" borderId="0" applyFont="0" applyFill="0" applyBorder="0" applyAlignment="0" applyProtection="0"/>
    <xf numFmtId="196" fontId="28" fillId="0" borderId="0" applyFont="0" applyFill="0" applyBorder="0" applyAlignment="0" applyProtection="0"/>
    <xf numFmtId="196" fontId="28" fillId="0" borderId="0" applyFont="0" applyFill="0" applyBorder="0" applyAlignment="0" applyProtection="0"/>
    <xf numFmtId="196" fontId="28" fillId="0" borderId="0" applyFont="0" applyFill="0" applyBorder="0" applyAlignment="0" applyProtection="0"/>
    <xf numFmtId="196" fontId="28" fillId="0" borderId="0" applyFont="0" applyFill="0" applyBorder="0" applyAlignment="0" applyProtection="0"/>
    <xf numFmtId="196" fontId="28" fillId="0" borderId="0" applyFont="0" applyFill="0" applyBorder="0" applyAlignment="0" applyProtection="0"/>
    <xf numFmtId="196" fontId="28" fillId="0" borderId="0" applyFont="0" applyFill="0" applyBorder="0" applyAlignment="0" applyProtection="0"/>
    <xf numFmtId="196" fontId="28" fillId="0" borderId="0" applyFont="0" applyFill="0" applyBorder="0" applyAlignment="0" applyProtection="0"/>
    <xf numFmtId="196" fontId="28" fillId="0" borderId="0" applyFont="0" applyFill="0" applyBorder="0" applyAlignment="0" applyProtection="0"/>
    <xf numFmtId="196" fontId="28" fillId="0" borderId="0" applyFont="0" applyFill="0" applyBorder="0" applyAlignment="0" applyProtection="0"/>
    <xf numFmtId="196" fontId="28" fillId="0" borderId="0" applyFont="0" applyFill="0" applyBorder="0" applyAlignment="0" applyProtection="0"/>
    <xf numFmtId="196" fontId="28" fillId="0" borderId="0" applyFont="0" applyFill="0" applyBorder="0" applyAlignment="0" applyProtection="0"/>
    <xf numFmtId="196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0" fontId="96" fillId="104" borderId="0" applyNumberFormat="0" applyBorder="0" applyAlignment="0" applyProtection="0"/>
    <xf numFmtId="0" fontId="96" fillId="104" borderId="0" applyNumberFormat="0" applyBorder="0" applyAlignment="0" applyProtection="0"/>
    <xf numFmtId="0" fontId="96" fillId="104" borderId="0" applyNumberFormat="0" applyBorder="0" applyAlignment="0" applyProtection="0"/>
    <xf numFmtId="0" fontId="96" fillId="104" borderId="0" applyNumberFormat="0" applyBorder="0" applyAlignment="0" applyProtection="0"/>
    <xf numFmtId="0" fontId="96" fillId="104" borderId="0" applyNumberFormat="0" applyBorder="0" applyAlignment="0" applyProtection="0"/>
    <xf numFmtId="0" fontId="96" fillId="104" borderId="0" applyNumberFormat="0" applyBorder="0" applyAlignment="0" applyProtection="0"/>
    <xf numFmtId="0" fontId="96" fillId="104" borderId="0" applyNumberFormat="0" applyBorder="0" applyAlignment="0" applyProtection="0"/>
    <xf numFmtId="0" fontId="96" fillId="104" borderId="0" applyNumberFormat="0" applyBorder="0" applyAlignment="0" applyProtection="0"/>
    <xf numFmtId="0" fontId="96" fillId="104" borderId="0" applyNumberFormat="0" applyBorder="0" applyAlignment="0" applyProtection="0"/>
    <xf numFmtId="0" fontId="96" fillId="104" borderId="0" applyNumberFormat="0" applyBorder="0" applyAlignment="0" applyProtection="0"/>
    <xf numFmtId="0" fontId="96" fillId="104" borderId="0" applyNumberFormat="0" applyBorder="0" applyAlignment="0" applyProtection="0"/>
    <xf numFmtId="0" fontId="96" fillId="104" borderId="0" applyNumberFormat="0" applyBorder="0" applyAlignment="0" applyProtection="0"/>
    <xf numFmtId="0" fontId="96" fillId="104" borderId="0" applyNumberFormat="0" applyBorder="0" applyAlignment="0" applyProtection="0"/>
    <xf numFmtId="0" fontId="96" fillId="104" borderId="0" applyNumberFormat="0" applyBorder="0" applyAlignment="0" applyProtection="0"/>
    <xf numFmtId="0" fontId="96" fillId="104" borderId="0" applyNumberFormat="0" applyBorder="0" applyAlignment="0" applyProtection="0"/>
    <xf numFmtId="0" fontId="96" fillId="104" borderId="0" applyNumberFormat="0" applyBorder="0" applyAlignment="0" applyProtection="0"/>
    <xf numFmtId="0" fontId="96" fillId="104" borderId="0" applyNumberFormat="0" applyBorder="0" applyAlignment="0" applyProtection="0"/>
    <xf numFmtId="0" fontId="96" fillId="104" borderId="0" applyNumberFormat="0" applyBorder="0" applyAlignment="0" applyProtection="0"/>
    <xf numFmtId="0" fontId="96" fillId="104" borderId="0" applyNumberFormat="0" applyBorder="0" applyAlignment="0" applyProtection="0"/>
    <xf numFmtId="0" fontId="96" fillId="104" borderId="0" applyNumberFormat="0" applyBorder="0" applyAlignment="0" applyProtection="0"/>
    <xf numFmtId="0" fontId="96" fillId="104" borderId="0" applyNumberFormat="0" applyBorder="0" applyAlignment="0" applyProtection="0"/>
    <xf numFmtId="0" fontId="96" fillId="104" borderId="0" applyNumberFormat="0" applyBorder="0" applyAlignment="0" applyProtection="0"/>
    <xf numFmtId="0" fontId="96" fillId="104" borderId="0" applyNumberFormat="0" applyBorder="0" applyAlignment="0" applyProtection="0"/>
    <xf numFmtId="0" fontId="96" fillId="104" borderId="0" applyNumberFormat="0" applyBorder="0" applyAlignment="0" applyProtection="0"/>
    <xf numFmtId="0" fontId="96" fillId="104" borderId="0" applyNumberFormat="0" applyBorder="0" applyAlignment="0" applyProtection="0"/>
    <xf numFmtId="0" fontId="96" fillId="104" borderId="0" applyNumberFormat="0" applyBorder="0" applyAlignment="0" applyProtection="0"/>
    <xf numFmtId="0" fontId="96" fillId="104" borderId="0" applyNumberFormat="0" applyBorder="0" applyAlignment="0" applyProtection="0"/>
    <xf numFmtId="0" fontId="96" fillId="10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96" fillId="10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96" fillId="104" borderId="0" applyNumberFormat="0" applyBorder="0" applyAlignment="0" applyProtection="0"/>
    <xf numFmtId="0" fontId="96" fillId="104" borderId="0" applyNumberFormat="0" applyBorder="0" applyAlignment="0" applyProtection="0"/>
    <xf numFmtId="0" fontId="96" fillId="104" borderId="0" applyNumberFormat="0" applyBorder="0" applyAlignment="0" applyProtection="0"/>
    <xf numFmtId="0" fontId="96" fillId="104" borderId="0" applyNumberFormat="0" applyBorder="0" applyAlignment="0" applyProtection="0"/>
    <xf numFmtId="0" fontId="96" fillId="104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0" fontId="97" fillId="49" borderId="0" applyNumberFormat="0" applyBorder="0" applyAlignment="0" applyProtection="0"/>
    <xf numFmtId="37" fontId="98" fillId="0" borderId="0"/>
    <xf numFmtId="37" fontId="98" fillId="0" borderId="0"/>
    <xf numFmtId="37" fontId="98" fillId="0" borderId="0"/>
    <xf numFmtId="37" fontId="98" fillId="0" borderId="0"/>
    <xf numFmtId="37" fontId="98" fillId="0" borderId="0"/>
    <xf numFmtId="37" fontId="98" fillId="0" borderId="0"/>
    <xf numFmtId="37" fontId="98" fillId="0" borderId="0"/>
    <xf numFmtId="37" fontId="98" fillId="0" borderId="0"/>
    <xf numFmtId="37" fontId="98" fillId="0" borderId="0"/>
    <xf numFmtId="37" fontId="98" fillId="0" borderId="0"/>
    <xf numFmtId="37" fontId="98" fillId="0" borderId="0"/>
    <xf numFmtId="37" fontId="98" fillId="0" borderId="0"/>
    <xf numFmtId="37" fontId="98" fillId="0" borderId="0"/>
    <xf numFmtId="37" fontId="98" fillId="0" borderId="0"/>
    <xf numFmtId="37" fontId="98" fillId="0" borderId="0"/>
    <xf numFmtId="37" fontId="98" fillId="0" borderId="0"/>
    <xf numFmtId="37" fontId="98" fillId="0" borderId="0"/>
    <xf numFmtId="37" fontId="98" fillId="0" borderId="0"/>
    <xf numFmtId="37" fontId="98" fillId="0" borderId="0"/>
    <xf numFmtId="37" fontId="98" fillId="0" borderId="0"/>
    <xf numFmtId="37" fontId="98" fillId="0" borderId="0"/>
    <xf numFmtId="37" fontId="98" fillId="0" borderId="0"/>
    <xf numFmtId="37" fontId="98" fillId="0" borderId="0"/>
    <xf numFmtId="37" fontId="98" fillId="0" borderId="0"/>
    <xf numFmtId="37" fontId="98" fillId="0" borderId="0"/>
    <xf numFmtId="37" fontId="98" fillId="0" borderId="0"/>
    <xf numFmtId="37" fontId="98" fillId="0" borderId="0"/>
    <xf numFmtId="37" fontId="98" fillId="0" borderId="0"/>
    <xf numFmtId="37" fontId="98" fillId="0" borderId="0"/>
    <xf numFmtId="37" fontId="98" fillId="0" borderId="0"/>
    <xf numFmtId="37" fontId="98" fillId="0" borderId="0"/>
    <xf numFmtId="37" fontId="98" fillId="0" borderId="0"/>
    <xf numFmtId="37" fontId="98" fillId="0" borderId="0"/>
    <xf numFmtId="37" fontId="98" fillId="0" borderId="0"/>
    <xf numFmtId="37" fontId="98" fillId="0" borderId="0"/>
    <xf numFmtId="37" fontId="98" fillId="0" borderId="0"/>
    <xf numFmtId="37" fontId="98" fillId="0" borderId="0"/>
    <xf numFmtId="37" fontId="98" fillId="0" borderId="0"/>
    <xf numFmtId="37" fontId="98" fillId="0" borderId="0"/>
    <xf numFmtId="37" fontId="98" fillId="0" borderId="0"/>
    <xf numFmtId="37" fontId="98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199" fontId="99" fillId="0" borderId="0"/>
    <xf numFmtId="200" fontId="100" fillId="0" borderId="0"/>
    <xf numFmtId="200" fontId="101" fillId="0" borderId="0"/>
    <xf numFmtId="200" fontId="100" fillId="0" borderId="0"/>
    <xf numFmtId="200" fontId="100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0" fillId="0" borderId="0"/>
    <xf numFmtId="200" fontId="100" fillId="0" borderId="0"/>
    <xf numFmtId="200" fontId="100" fillId="0" borderId="0"/>
    <xf numFmtId="200" fontId="100" fillId="0" borderId="0"/>
    <xf numFmtId="200" fontId="100" fillId="0" borderId="0"/>
    <xf numFmtId="200" fontId="100" fillId="0" borderId="0"/>
    <xf numFmtId="200" fontId="101" fillId="0" borderId="0"/>
    <xf numFmtId="200" fontId="100" fillId="0" borderId="0"/>
    <xf numFmtId="200" fontId="100" fillId="0" borderId="0"/>
    <xf numFmtId="200" fontId="100" fillId="0" borderId="0"/>
    <xf numFmtId="200" fontId="100" fillId="0" borderId="0"/>
    <xf numFmtId="200" fontId="100" fillId="0" borderId="0"/>
    <xf numFmtId="200" fontId="100" fillId="0" borderId="0"/>
    <xf numFmtId="200" fontId="100" fillId="0" borderId="0"/>
    <xf numFmtId="200" fontId="100" fillId="0" borderId="0"/>
    <xf numFmtId="200" fontId="100" fillId="0" borderId="0"/>
    <xf numFmtId="200" fontId="100" fillId="0" borderId="0"/>
    <xf numFmtId="200" fontId="101" fillId="0" borderId="0"/>
    <xf numFmtId="200" fontId="100" fillId="0" borderId="0"/>
    <xf numFmtId="200" fontId="100" fillId="0" borderId="0"/>
    <xf numFmtId="200" fontId="100" fillId="0" borderId="0"/>
    <xf numFmtId="200" fontId="100" fillId="0" borderId="0"/>
    <xf numFmtId="200" fontId="100" fillId="0" borderId="0"/>
    <xf numFmtId="200" fontId="100" fillId="0" borderId="0"/>
    <xf numFmtId="200" fontId="100" fillId="0" borderId="0"/>
    <xf numFmtId="200" fontId="100" fillId="0" borderId="0"/>
    <xf numFmtId="200" fontId="100" fillId="0" borderId="0"/>
    <xf numFmtId="200" fontId="100" fillId="0" borderId="0"/>
    <xf numFmtId="201" fontId="28" fillId="0" borderId="0"/>
    <xf numFmtId="201" fontId="28" fillId="0" borderId="0"/>
    <xf numFmtId="202" fontId="100" fillId="0" borderId="0"/>
    <xf numFmtId="202" fontId="100" fillId="0" borderId="0"/>
    <xf numFmtId="202" fontId="100" fillId="0" borderId="0"/>
    <xf numFmtId="202" fontId="100" fillId="0" borderId="0"/>
    <xf numFmtId="202" fontId="100" fillId="0" borderId="0"/>
    <xf numFmtId="202" fontId="100" fillId="0" borderId="0"/>
    <xf numFmtId="202" fontId="100" fillId="0" borderId="0"/>
    <xf numFmtId="202" fontId="100" fillId="0" borderId="0"/>
    <xf numFmtId="202" fontId="100" fillId="0" borderId="0"/>
    <xf numFmtId="202" fontId="100" fillId="0" borderId="0"/>
    <xf numFmtId="202" fontId="100" fillId="0" borderId="0"/>
    <xf numFmtId="202" fontId="100" fillId="0" borderId="0"/>
    <xf numFmtId="202" fontId="100" fillId="0" borderId="0"/>
    <xf numFmtId="202" fontId="100" fillId="0" borderId="0"/>
    <xf numFmtId="202" fontId="100" fillId="0" borderId="0"/>
    <xf numFmtId="202" fontId="100" fillId="0" borderId="0"/>
    <xf numFmtId="202" fontId="100" fillId="0" borderId="0"/>
    <xf numFmtId="202" fontId="100" fillId="0" borderId="0"/>
    <xf numFmtId="202" fontId="100" fillId="0" borderId="0"/>
    <xf numFmtId="202" fontId="100" fillId="0" borderId="0"/>
    <xf numFmtId="202" fontId="100" fillId="0" borderId="0"/>
    <xf numFmtId="202" fontId="100" fillId="0" borderId="0"/>
    <xf numFmtId="202" fontId="100" fillId="0" borderId="0"/>
    <xf numFmtId="202" fontId="100" fillId="0" borderId="0"/>
    <xf numFmtId="202" fontId="100" fillId="0" borderId="0"/>
    <xf numFmtId="202" fontId="100" fillId="0" borderId="0"/>
    <xf numFmtId="202" fontId="100" fillId="0" borderId="0"/>
    <xf numFmtId="202" fontId="100" fillId="0" borderId="0"/>
    <xf numFmtId="202" fontId="100" fillId="0" borderId="0"/>
    <xf numFmtId="203" fontId="28" fillId="0" borderId="0">
      <alignment horizontal="right"/>
    </xf>
    <xf numFmtId="203" fontId="28" fillId="0" borderId="0">
      <alignment horizontal="right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" fillId="0" borderId="0"/>
    <xf numFmtId="0" fontId="5" fillId="0" borderId="0"/>
    <xf numFmtId="0" fontId="5" fillId="0" borderId="0"/>
    <xf numFmtId="0" fontId="3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28" fillId="0" borderId="0"/>
    <xf numFmtId="37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" fillId="0" borderId="0"/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02" fillId="0" borderId="0"/>
    <xf numFmtId="0" fontId="28" fillId="0" borderId="0">
      <alignment vertical="center"/>
    </xf>
    <xf numFmtId="0" fontId="28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/>
    <xf numFmtId="0" fontId="28" fillId="0" borderId="0"/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7" fillId="0" borderId="0"/>
    <xf numFmtId="0" fontId="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" fillId="0" borderId="0"/>
    <xf numFmtId="0" fontId="5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" fillId="0" borderId="0"/>
    <xf numFmtId="0" fontId="28" fillId="0" borderId="0"/>
    <xf numFmtId="0" fontId="5" fillId="0" borderId="0"/>
    <xf numFmtId="0" fontId="5" fillId="0" borderId="0"/>
    <xf numFmtId="0" fontId="5" fillId="0" borderId="0"/>
    <xf numFmtId="0" fontId="2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" fillId="0" borderId="0"/>
    <xf numFmtId="0" fontId="28" fillId="0" borderId="0"/>
    <xf numFmtId="0" fontId="28" fillId="0" borderId="0"/>
    <xf numFmtId="0" fontId="60" fillId="44" borderId="0"/>
    <xf numFmtId="0" fontId="5" fillId="0" borderId="0"/>
    <xf numFmtId="0" fontId="5" fillId="0" borderId="0"/>
    <xf numFmtId="0" fontId="5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7" fillId="38" borderId="56" applyNumberFormat="0" applyFont="0" applyAlignment="0" applyProtection="0"/>
    <xf numFmtId="0" fontId="37" fillId="38" borderId="56" applyNumberFormat="0" applyFont="0" applyAlignment="0" applyProtection="0"/>
    <xf numFmtId="0" fontId="37" fillId="38" borderId="56" applyNumberFormat="0" applyFont="0" applyAlignment="0" applyProtection="0"/>
    <xf numFmtId="0" fontId="37" fillId="38" borderId="56" applyNumberFormat="0" applyFont="0" applyAlignment="0" applyProtection="0"/>
    <xf numFmtId="0" fontId="37" fillId="38" borderId="56" applyNumberFormat="0" applyFont="0" applyAlignment="0" applyProtection="0"/>
    <xf numFmtId="0" fontId="37" fillId="38" borderId="56" applyNumberFormat="0" applyFont="0" applyAlignment="0" applyProtection="0"/>
    <xf numFmtId="0" fontId="37" fillId="38" borderId="56" applyNumberFormat="0" applyFont="0" applyAlignment="0" applyProtection="0"/>
    <xf numFmtId="0" fontId="37" fillId="38" borderId="56" applyNumberFormat="0" applyFont="0" applyAlignment="0" applyProtection="0"/>
    <xf numFmtId="0" fontId="37" fillId="38" borderId="56" applyNumberFormat="0" applyFont="0" applyAlignment="0" applyProtection="0"/>
    <xf numFmtId="0" fontId="37" fillId="38" borderId="56" applyNumberFormat="0" applyFont="0" applyAlignment="0" applyProtection="0"/>
    <xf numFmtId="0" fontId="37" fillId="38" borderId="56" applyNumberFormat="0" applyFont="0" applyAlignment="0" applyProtection="0"/>
    <xf numFmtId="0" fontId="28" fillId="38" borderId="57" applyNumberFormat="0" applyFont="0" applyAlignment="0" applyProtection="0"/>
    <xf numFmtId="0" fontId="37" fillId="38" borderId="56" applyNumberFormat="0" applyFont="0" applyAlignment="0" applyProtection="0"/>
    <xf numFmtId="0" fontId="37" fillId="38" borderId="56" applyNumberFormat="0" applyFont="0" applyAlignment="0" applyProtection="0"/>
    <xf numFmtId="0" fontId="37" fillId="38" borderId="56" applyNumberFormat="0" applyFont="0" applyAlignment="0" applyProtection="0"/>
    <xf numFmtId="0" fontId="37" fillId="38" borderId="56" applyNumberFormat="0" applyFont="0" applyAlignment="0" applyProtection="0"/>
    <xf numFmtId="0" fontId="37" fillId="38" borderId="56" applyNumberFormat="0" applyFont="0" applyAlignment="0" applyProtection="0"/>
    <xf numFmtId="0" fontId="37" fillId="38" borderId="56" applyNumberFormat="0" applyFont="0" applyAlignment="0" applyProtection="0"/>
    <xf numFmtId="0" fontId="37" fillId="38" borderId="56" applyNumberFormat="0" applyFont="0" applyAlignment="0" applyProtection="0"/>
    <xf numFmtId="0" fontId="37" fillId="38" borderId="56" applyNumberFormat="0" applyFont="0" applyAlignment="0" applyProtection="0"/>
    <xf numFmtId="0" fontId="37" fillId="38" borderId="56" applyNumberFormat="0" applyFont="0" applyAlignment="0" applyProtection="0"/>
    <xf numFmtId="0" fontId="37" fillId="38" borderId="56" applyNumberFormat="0" applyFont="0" applyAlignment="0" applyProtection="0"/>
    <xf numFmtId="0" fontId="37" fillId="38" borderId="56" applyNumberFormat="0" applyFont="0" applyAlignment="0" applyProtection="0"/>
    <xf numFmtId="0" fontId="37" fillId="38" borderId="56" applyNumberFormat="0" applyFont="0" applyAlignment="0" applyProtection="0"/>
    <xf numFmtId="0" fontId="37" fillId="38" borderId="56" applyNumberFormat="0" applyFont="0" applyAlignment="0" applyProtection="0"/>
    <xf numFmtId="0" fontId="37" fillId="38" borderId="56" applyNumberFormat="0" applyFont="0" applyAlignment="0" applyProtection="0"/>
    <xf numFmtId="0" fontId="37" fillId="38" borderId="56" applyNumberFormat="0" applyFont="0" applyAlignment="0" applyProtection="0"/>
    <xf numFmtId="0" fontId="37" fillId="38" borderId="56" applyNumberFormat="0" applyFont="0" applyAlignment="0" applyProtection="0"/>
    <xf numFmtId="0" fontId="37" fillId="38" borderId="56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37" fillId="38" borderId="56" applyNumberFormat="0" applyFont="0" applyAlignment="0" applyProtection="0"/>
    <xf numFmtId="0" fontId="36" fillId="8" borderId="8" applyNumberFormat="0" applyFont="0" applyAlignment="0" applyProtection="0"/>
    <xf numFmtId="0" fontId="36" fillId="8" borderId="8" applyNumberFormat="0" applyFont="0" applyAlignment="0" applyProtection="0"/>
    <xf numFmtId="0" fontId="36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37" fillId="38" borderId="56" applyNumberFormat="0" applyFont="0" applyAlignment="0" applyProtection="0"/>
    <xf numFmtId="0" fontId="37" fillId="38" borderId="56" applyNumberFormat="0" applyFont="0" applyAlignment="0" applyProtection="0"/>
    <xf numFmtId="0" fontId="37" fillId="38" borderId="56" applyNumberFormat="0" applyFont="0" applyAlignment="0" applyProtection="0"/>
    <xf numFmtId="0" fontId="37" fillId="38" borderId="56" applyNumberFormat="0" applyFont="0" applyAlignment="0" applyProtection="0"/>
    <xf numFmtId="0" fontId="37" fillId="38" borderId="56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0" fontId="28" fillId="38" borderId="57" applyNumberFormat="0" applyFont="0" applyAlignment="0" applyProtection="0"/>
    <xf numFmtId="204" fontId="28" fillId="0" borderId="0" applyFont="0" applyFill="0" applyBorder="0" applyAlignment="0" applyProtection="0"/>
    <xf numFmtId="204" fontId="28" fillId="0" borderId="0" applyFont="0" applyFill="0" applyBorder="0" applyAlignment="0" applyProtection="0"/>
    <xf numFmtId="204" fontId="28" fillId="0" borderId="0" applyFont="0" applyFill="0" applyBorder="0" applyAlignment="0" applyProtection="0"/>
    <xf numFmtId="204" fontId="28" fillId="0" borderId="0" applyFont="0" applyFill="0" applyBorder="0" applyAlignment="0" applyProtection="0"/>
    <xf numFmtId="204" fontId="28" fillId="0" borderId="0" applyFont="0" applyFill="0" applyBorder="0" applyAlignment="0" applyProtection="0"/>
    <xf numFmtId="204" fontId="28" fillId="0" borderId="0" applyFont="0" applyFill="0" applyBorder="0" applyAlignment="0" applyProtection="0"/>
    <xf numFmtId="204" fontId="28" fillId="0" borderId="0" applyFont="0" applyFill="0" applyBorder="0" applyAlignment="0" applyProtection="0"/>
    <xf numFmtId="204" fontId="28" fillId="0" borderId="0" applyFont="0" applyFill="0" applyBorder="0" applyAlignment="0" applyProtection="0"/>
    <xf numFmtId="204" fontId="28" fillId="0" borderId="0" applyFont="0" applyFill="0" applyBorder="0" applyAlignment="0" applyProtection="0"/>
    <xf numFmtId="204" fontId="28" fillId="0" borderId="0" applyFont="0" applyFill="0" applyBorder="0" applyAlignment="0" applyProtection="0"/>
    <xf numFmtId="204" fontId="28" fillId="0" borderId="0" applyFont="0" applyFill="0" applyBorder="0" applyAlignment="0" applyProtection="0"/>
    <xf numFmtId="204" fontId="28" fillId="0" borderId="0" applyFont="0" applyFill="0" applyBorder="0" applyAlignment="0" applyProtection="0"/>
    <xf numFmtId="204" fontId="28" fillId="0" borderId="0" applyFont="0" applyFill="0" applyBorder="0" applyAlignment="0" applyProtection="0"/>
    <xf numFmtId="204" fontId="28" fillId="0" borderId="0" applyFont="0" applyFill="0" applyBorder="0" applyAlignment="0" applyProtection="0"/>
    <xf numFmtId="204" fontId="28" fillId="0" borderId="0" applyFont="0" applyFill="0" applyBorder="0" applyAlignment="0" applyProtection="0"/>
    <xf numFmtId="204" fontId="28" fillId="0" borderId="0" applyFont="0" applyFill="0" applyBorder="0" applyAlignment="0" applyProtection="0"/>
    <xf numFmtId="205" fontId="28" fillId="0" borderId="0" applyFont="0" applyFill="0" applyBorder="0" applyAlignment="0" applyProtection="0"/>
    <xf numFmtId="205" fontId="28" fillId="0" borderId="0" applyFont="0" applyFill="0" applyBorder="0" applyAlignment="0" applyProtection="0"/>
    <xf numFmtId="205" fontId="28" fillId="0" borderId="0" applyFont="0" applyFill="0" applyBorder="0" applyAlignment="0" applyProtection="0"/>
    <xf numFmtId="205" fontId="28" fillId="0" borderId="0" applyFont="0" applyFill="0" applyBorder="0" applyAlignment="0" applyProtection="0"/>
    <xf numFmtId="205" fontId="28" fillId="0" borderId="0" applyFont="0" applyFill="0" applyBorder="0" applyAlignment="0" applyProtection="0"/>
    <xf numFmtId="205" fontId="28" fillId="0" borderId="0" applyFont="0" applyFill="0" applyBorder="0" applyAlignment="0" applyProtection="0"/>
    <xf numFmtId="205" fontId="28" fillId="0" borderId="0" applyFont="0" applyFill="0" applyBorder="0" applyAlignment="0" applyProtection="0"/>
    <xf numFmtId="205" fontId="28" fillId="0" borderId="0" applyFont="0" applyFill="0" applyBorder="0" applyAlignment="0" applyProtection="0"/>
    <xf numFmtId="205" fontId="28" fillId="0" borderId="0" applyFont="0" applyFill="0" applyBorder="0" applyAlignment="0" applyProtection="0"/>
    <xf numFmtId="205" fontId="28" fillId="0" borderId="0" applyFont="0" applyFill="0" applyBorder="0" applyAlignment="0" applyProtection="0"/>
    <xf numFmtId="205" fontId="28" fillId="0" borderId="0" applyFont="0" applyFill="0" applyBorder="0" applyAlignment="0" applyProtection="0"/>
    <xf numFmtId="205" fontId="28" fillId="0" borderId="0" applyFont="0" applyFill="0" applyBorder="0" applyAlignment="0" applyProtection="0"/>
    <xf numFmtId="205" fontId="28" fillId="0" borderId="0" applyFont="0" applyFill="0" applyBorder="0" applyAlignment="0" applyProtection="0"/>
    <xf numFmtId="205" fontId="28" fillId="0" borderId="0" applyFont="0" applyFill="0" applyBorder="0" applyAlignment="0" applyProtection="0"/>
    <xf numFmtId="205" fontId="28" fillId="0" borderId="0" applyFont="0" applyFill="0" applyBorder="0" applyAlignment="0" applyProtection="0"/>
    <xf numFmtId="205" fontId="28" fillId="0" borderId="0" applyFont="0" applyFill="0" applyBorder="0" applyAlignment="0" applyProtection="0"/>
    <xf numFmtId="206" fontId="28" fillId="0" borderId="0" applyFont="0" applyFill="0" applyBorder="0" applyAlignment="0" applyProtection="0"/>
    <xf numFmtId="206" fontId="28" fillId="0" borderId="0" applyFont="0" applyFill="0" applyBorder="0" applyAlignment="0" applyProtection="0"/>
    <xf numFmtId="206" fontId="28" fillId="0" borderId="0" applyFont="0" applyFill="0" applyBorder="0" applyAlignment="0" applyProtection="0"/>
    <xf numFmtId="206" fontId="28" fillId="0" borderId="0" applyFont="0" applyFill="0" applyBorder="0" applyAlignment="0" applyProtection="0"/>
    <xf numFmtId="206" fontId="28" fillId="0" borderId="0" applyFont="0" applyFill="0" applyBorder="0" applyAlignment="0" applyProtection="0"/>
    <xf numFmtId="206" fontId="28" fillId="0" borderId="0" applyFont="0" applyFill="0" applyBorder="0" applyAlignment="0" applyProtection="0"/>
    <xf numFmtId="206" fontId="28" fillId="0" borderId="0" applyFont="0" applyFill="0" applyBorder="0" applyAlignment="0" applyProtection="0"/>
    <xf numFmtId="206" fontId="28" fillId="0" borderId="0" applyFont="0" applyFill="0" applyBorder="0" applyAlignment="0" applyProtection="0"/>
    <xf numFmtId="206" fontId="28" fillId="0" borderId="0" applyFont="0" applyFill="0" applyBorder="0" applyAlignment="0" applyProtection="0"/>
    <xf numFmtId="206" fontId="28" fillId="0" borderId="0" applyFont="0" applyFill="0" applyBorder="0" applyAlignment="0" applyProtection="0"/>
    <xf numFmtId="206" fontId="28" fillId="0" borderId="0" applyFont="0" applyFill="0" applyBorder="0" applyAlignment="0" applyProtection="0"/>
    <xf numFmtId="206" fontId="28" fillId="0" borderId="0" applyFont="0" applyFill="0" applyBorder="0" applyAlignment="0" applyProtection="0"/>
    <xf numFmtId="206" fontId="28" fillId="0" borderId="0" applyFont="0" applyFill="0" applyBorder="0" applyAlignment="0" applyProtection="0"/>
    <xf numFmtId="206" fontId="28" fillId="0" borderId="0" applyFont="0" applyFill="0" applyBorder="0" applyAlignment="0" applyProtection="0"/>
    <xf numFmtId="206" fontId="28" fillId="0" borderId="0" applyFont="0" applyFill="0" applyBorder="0" applyAlignment="0" applyProtection="0"/>
    <xf numFmtId="206" fontId="28" fillId="0" borderId="0" applyFont="0" applyFill="0" applyBorder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103" fillId="82" borderId="58" applyNumberFormat="0" applyAlignment="0" applyProtection="0"/>
    <xf numFmtId="0" fontId="65" fillId="0" borderId="0"/>
    <xf numFmtId="207" fontId="63" fillId="0" borderId="0">
      <protection locked="0"/>
    </xf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9" fontId="28" fillId="0" borderId="0" applyFont="0" applyFill="0" applyBorder="0" applyAlignment="0" applyProtection="0"/>
    <xf numFmtId="209" fontId="28" fillId="0" borderId="0" applyFont="0" applyFill="0" applyBorder="0" applyAlignment="0" applyProtection="0"/>
    <xf numFmtId="209" fontId="28" fillId="0" borderId="0" applyFont="0" applyFill="0" applyBorder="0" applyAlignment="0" applyProtection="0"/>
    <xf numFmtId="209" fontId="28" fillId="0" borderId="0" applyFont="0" applyFill="0" applyBorder="0" applyAlignment="0" applyProtection="0"/>
    <xf numFmtId="209" fontId="28" fillId="0" borderId="0" applyFont="0" applyFill="0" applyBorder="0" applyAlignment="0" applyProtection="0"/>
    <xf numFmtId="209" fontId="28" fillId="0" borderId="0" applyFont="0" applyFill="0" applyBorder="0" applyAlignment="0" applyProtection="0"/>
    <xf numFmtId="209" fontId="28" fillId="0" borderId="0" applyFont="0" applyFill="0" applyBorder="0" applyAlignment="0" applyProtection="0"/>
    <xf numFmtId="209" fontId="28" fillId="0" borderId="0" applyFont="0" applyFill="0" applyBorder="0" applyAlignment="0" applyProtection="0"/>
    <xf numFmtId="209" fontId="28" fillId="0" borderId="0" applyFont="0" applyFill="0" applyBorder="0" applyAlignment="0" applyProtection="0"/>
    <xf numFmtId="209" fontId="28" fillId="0" borderId="0" applyFont="0" applyFill="0" applyBorder="0" applyAlignment="0" applyProtection="0"/>
    <xf numFmtId="209" fontId="28" fillId="0" borderId="0" applyFont="0" applyFill="0" applyBorder="0" applyAlignment="0" applyProtection="0"/>
    <xf numFmtId="209" fontId="28" fillId="0" borderId="0" applyFont="0" applyFill="0" applyBorder="0" applyAlignment="0" applyProtection="0"/>
    <xf numFmtId="209" fontId="28" fillId="0" borderId="0" applyFont="0" applyFill="0" applyBorder="0" applyAlignment="0" applyProtection="0"/>
    <xf numFmtId="209" fontId="28" fillId="0" borderId="0" applyFont="0" applyFill="0" applyBorder="0" applyAlignment="0" applyProtection="0"/>
    <xf numFmtId="209" fontId="28" fillId="0" borderId="0" applyFont="0" applyFill="0" applyBorder="0" applyAlignment="0" applyProtection="0"/>
    <xf numFmtId="209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210" fontId="28" fillId="0" borderId="0" applyFont="0" applyFill="0" applyBorder="0" applyAlignment="0" applyProtection="0"/>
    <xf numFmtId="210" fontId="28" fillId="0" borderId="0" applyFont="0" applyFill="0" applyBorder="0" applyAlignment="0" applyProtection="0"/>
    <xf numFmtId="210" fontId="28" fillId="0" borderId="0" applyFont="0" applyFill="0" applyBorder="0" applyAlignment="0" applyProtection="0"/>
    <xf numFmtId="210" fontId="28" fillId="0" borderId="0" applyFont="0" applyFill="0" applyBorder="0" applyAlignment="0" applyProtection="0"/>
    <xf numFmtId="210" fontId="28" fillId="0" borderId="0" applyFont="0" applyFill="0" applyBorder="0" applyAlignment="0" applyProtection="0"/>
    <xf numFmtId="2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210" fontId="28" fillId="0" borderId="0" applyFont="0" applyFill="0" applyBorder="0" applyAlignment="0" applyProtection="0"/>
    <xf numFmtId="210" fontId="28" fillId="0" borderId="0" applyFont="0" applyFill="0" applyBorder="0" applyAlignment="0" applyProtection="0"/>
    <xf numFmtId="210" fontId="28" fillId="0" borderId="0" applyFont="0" applyFill="0" applyBorder="0" applyAlignment="0" applyProtection="0"/>
    <xf numFmtId="210" fontId="28" fillId="0" borderId="0" applyFont="0" applyFill="0" applyBorder="0" applyAlignment="0" applyProtection="0"/>
    <xf numFmtId="210" fontId="28" fillId="0" borderId="0" applyFont="0" applyFill="0" applyBorder="0" applyAlignment="0" applyProtection="0"/>
    <xf numFmtId="210" fontId="28" fillId="0" borderId="0" applyFont="0" applyFill="0" applyBorder="0" applyAlignment="0" applyProtection="0"/>
    <xf numFmtId="210" fontId="28" fillId="0" borderId="0" applyFont="0" applyFill="0" applyBorder="0" applyAlignment="0" applyProtection="0"/>
    <xf numFmtId="210" fontId="28" fillId="0" borderId="0" applyFont="0" applyFill="0" applyBorder="0" applyAlignment="0" applyProtection="0"/>
    <xf numFmtId="210" fontId="28" fillId="0" borderId="0" applyFont="0" applyFill="0" applyBorder="0" applyAlignment="0" applyProtection="0"/>
    <xf numFmtId="210" fontId="28" fillId="0" borderId="0" applyFont="0" applyFill="0" applyBorder="0" applyAlignment="0" applyProtection="0"/>
    <xf numFmtId="210" fontId="28" fillId="0" borderId="0" applyFont="0" applyFill="0" applyBorder="0" applyAlignment="0" applyProtection="0"/>
    <xf numFmtId="210" fontId="28" fillId="0" borderId="0" applyFont="0" applyFill="0" applyBorder="0" applyAlignment="0" applyProtection="0"/>
    <xf numFmtId="210" fontId="28" fillId="0" borderId="0" applyFont="0" applyFill="0" applyBorder="0" applyAlignment="0" applyProtection="0"/>
    <xf numFmtId="210" fontId="28" fillId="0" borderId="0" applyFont="0" applyFill="0" applyBorder="0" applyAlignment="0" applyProtection="0"/>
    <xf numFmtId="210" fontId="28" fillId="0" borderId="0" applyFont="0" applyFill="0" applyBorder="0" applyAlignment="0" applyProtection="0"/>
    <xf numFmtId="210" fontId="28" fillId="0" borderId="0" applyFont="0" applyFill="0" applyBorder="0" applyAlignment="0" applyProtection="0"/>
    <xf numFmtId="210" fontId="28" fillId="0" borderId="0" applyFont="0" applyFill="0" applyBorder="0" applyAlignment="0" applyProtection="0"/>
    <xf numFmtId="210" fontId="28" fillId="0" borderId="0" applyFont="0" applyFill="0" applyBorder="0" applyAlignment="0" applyProtection="0"/>
    <xf numFmtId="210" fontId="28" fillId="0" borderId="0" applyFont="0" applyFill="0" applyBorder="0" applyAlignment="0" applyProtection="0"/>
    <xf numFmtId="210" fontId="28" fillId="0" borderId="0" applyFont="0" applyFill="0" applyBorder="0" applyAlignment="0" applyProtection="0"/>
    <xf numFmtId="210" fontId="28" fillId="0" borderId="0" applyFont="0" applyFill="0" applyBorder="0" applyAlignment="0" applyProtection="0"/>
    <xf numFmtId="210" fontId="28" fillId="0" borderId="0" applyFont="0" applyFill="0" applyBorder="0" applyAlignment="0" applyProtection="0"/>
    <xf numFmtId="207" fontId="63" fillId="0" borderId="0">
      <protection locked="0"/>
    </xf>
    <xf numFmtId="207" fontId="63" fillId="0" borderId="0">
      <protection locked="0"/>
    </xf>
    <xf numFmtId="207" fontId="63" fillId="0" borderId="0">
      <protection locked="0"/>
    </xf>
    <xf numFmtId="207" fontId="63" fillId="0" borderId="0">
      <protection locked="0"/>
    </xf>
    <xf numFmtId="207" fontId="63" fillId="0" borderId="0">
      <protection locked="0"/>
    </xf>
    <xf numFmtId="207" fontId="63" fillId="0" borderId="0">
      <protection locked="0"/>
    </xf>
    <xf numFmtId="207" fontId="63" fillId="0" borderId="0">
      <protection locked="0"/>
    </xf>
    <xf numFmtId="207" fontId="63" fillId="0" borderId="0">
      <protection locked="0"/>
    </xf>
    <xf numFmtId="207" fontId="63" fillId="0" borderId="0">
      <protection locked="0"/>
    </xf>
    <xf numFmtId="207" fontId="63" fillId="0" borderId="0">
      <protection locked="0"/>
    </xf>
    <xf numFmtId="207" fontId="63" fillId="0" borderId="0">
      <protection locked="0"/>
    </xf>
    <xf numFmtId="207" fontId="63" fillId="0" borderId="0">
      <protection locked="0"/>
    </xf>
    <xf numFmtId="207" fontId="63" fillId="0" borderId="0">
      <protection locked="0"/>
    </xf>
    <xf numFmtId="207" fontId="63" fillId="0" borderId="0">
      <protection locked="0"/>
    </xf>
    <xf numFmtId="207" fontId="63" fillId="0" borderId="0">
      <protection locked="0"/>
    </xf>
    <xf numFmtId="207" fontId="63" fillId="0" borderId="0">
      <protection locked="0"/>
    </xf>
    <xf numFmtId="207" fontId="63" fillId="0" borderId="0">
      <protection locked="0"/>
    </xf>
    <xf numFmtId="207" fontId="63" fillId="0" borderId="0">
      <protection locked="0"/>
    </xf>
    <xf numFmtId="207" fontId="63" fillId="0" borderId="0">
      <protection locked="0"/>
    </xf>
    <xf numFmtId="207" fontId="63" fillId="0" borderId="0">
      <protection locked="0"/>
    </xf>
    <xf numFmtId="207" fontId="63" fillId="0" borderId="0">
      <protection locked="0"/>
    </xf>
    <xf numFmtId="207" fontId="63" fillId="0" borderId="0">
      <protection locked="0"/>
    </xf>
    <xf numFmtId="207" fontId="63" fillId="0" borderId="0">
      <protection locked="0"/>
    </xf>
    <xf numFmtId="207" fontId="63" fillId="0" borderId="0">
      <protection locked="0"/>
    </xf>
    <xf numFmtId="207" fontId="63" fillId="0" borderId="0">
      <protection locked="0"/>
    </xf>
    <xf numFmtId="207" fontId="63" fillId="0" borderId="0">
      <protection locked="0"/>
    </xf>
    <xf numFmtId="207" fontId="63" fillId="0" borderId="0">
      <protection locked="0"/>
    </xf>
    <xf numFmtId="207" fontId="63" fillId="0" borderId="0">
      <protection locked="0"/>
    </xf>
    <xf numFmtId="207" fontId="63" fillId="0" borderId="0">
      <protection locked="0"/>
    </xf>
    <xf numFmtId="207" fontId="63" fillId="0" borderId="0">
      <protection locked="0"/>
    </xf>
    <xf numFmtId="207" fontId="63" fillId="0" borderId="0">
      <protection locked="0"/>
    </xf>
    <xf numFmtId="207" fontId="63" fillId="0" borderId="0">
      <protection locked="0"/>
    </xf>
    <xf numFmtId="207" fontId="63" fillId="0" borderId="0">
      <protection locked="0"/>
    </xf>
    <xf numFmtId="207" fontId="63" fillId="0" borderId="0">
      <protection locked="0"/>
    </xf>
    <xf numFmtId="207" fontId="63" fillId="0" borderId="0">
      <protection locked="0"/>
    </xf>
    <xf numFmtId="207" fontId="63" fillId="0" borderId="0">
      <protection locked="0"/>
    </xf>
    <xf numFmtId="207" fontId="63" fillId="0" borderId="0">
      <protection locked="0"/>
    </xf>
    <xf numFmtId="207" fontId="63" fillId="0" borderId="0">
      <protection locked="0"/>
    </xf>
    <xf numFmtId="207" fontId="63" fillId="0" borderId="0">
      <protection locked="0"/>
    </xf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64" fillId="0" borderId="59" applyBorder="0"/>
    <xf numFmtId="9" fontId="2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3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3" fillId="77" borderId="60" applyNumberFormat="0" applyFont="0" applyBorder="0" applyAlignment="0" applyProtection="0"/>
    <xf numFmtId="14" fontId="51" fillId="105" borderId="49" applyNumberFormat="0" applyFont="0" applyBorder="0" applyAlignment="0" applyProtection="0">
      <alignment horizontal="center" vertical="center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7" fontId="104" fillId="0" borderId="30">
      <alignment horizontal="right"/>
      <protection locked="0" hidden="1"/>
    </xf>
    <xf numFmtId="3" fontId="85" fillId="0" borderId="0" applyBorder="0" applyAlignment="0"/>
    <xf numFmtId="0" fontId="64" fillId="0" borderId="0" applyNumberFormat="0" applyFont="0" applyFill="0" applyBorder="0" applyAlignment="0" applyProtection="0">
      <alignment horizontal="left"/>
    </xf>
    <xf numFmtId="0" fontId="64" fillId="0" borderId="0" applyNumberFormat="0" applyFont="0" applyFill="0" applyBorder="0" applyAlignment="0" applyProtection="0">
      <alignment horizontal="left"/>
    </xf>
    <xf numFmtId="0" fontId="64" fillId="0" borderId="0" applyNumberFormat="0" applyFont="0" applyFill="0" applyBorder="0" applyAlignment="0" applyProtection="0">
      <alignment horizontal="left"/>
    </xf>
    <xf numFmtId="0" fontId="64" fillId="0" borderId="0" applyNumberFormat="0" applyFont="0" applyFill="0" applyBorder="0" applyAlignment="0" applyProtection="0">
      <alignment horizontal="left"/>
    </xf>
    <xf numFmtId="0" fontId="64" fillId="0" borderId="0" applyNumberFormat="0" applyFont="0" applyFill="0" applyBorder="0" applyAlignment="0" applyProtection="0">
      <alignment horizontal="left"/>
    </xf>
    <xf numFmtId="0" fontId="64" fillId="0" borderId="0" applyNumberFormat="0" applyFont="0" applyFill="0" applyBorder="0" applyAlignment="0" applyProtection="0">
      <alignment horizontal="left"/>
    </xf>
    <xf numFmtId="0" fontId="64" fillId="0" borderId="0" applyNumberFormat="0" applyFont="0" applyFill="0" applyBorder="0" applyAlignment="0" applyProtection="0">
      <alignment horizontal="left"/>
    </xf>
    <xf numFmtId="0" fontId="64" fillId="0" borderId="0" applyNumberFormat="0" applyFont="0" applyFill="0" applyBorder="0" applyAlignment="0" applyProtection="0">
      <alignment horizontal="left"/>
    </xf>
    <xf numFmtId="0" fontId="64" fillId="0" borderId="0" applyNumberFormat="0" applyFont="0" applyFill="0" applyBorder="0" applyAlignment="0" applyProtection="0">
      <alignment horizontal="left"/>
    </xf>
    <xf numFmtId="0" fontId="64" fillId="0" borderId="0" applyNumberFormat="0" applyFont="0" applyFill="0" applyBorder="0" applyAlignment="0" applyProtection="0">
      <alignment horizontal="left"/>
    </xf>
    <xf numFmtId="0" fontId="64" fillId="0" borderId="0" applyNumberFormat="0" applyFont="0" applyFill="0" applyBorder="0" applyAlignment="0" applyProtection="0">
      <alignment horizontal="left"/>
    </xf>
    <xf numFmtId="0" fontId="64" fillId="0" borderId="0" applyNumberFormat="0" applyFont="0" applyFill="0" applyBorder="0" applyAlignment="0" applyProtection="0">
      <alignment horizontal="left"/>
    </xf>
    <xf numFmtId="0" fontId="64" fillId="0" borderId="0" applyNumberFormat="0" applyFont="0" applyFill="0" applyBorder="0" applyAlignment="0" applyProtection="0">
      <alignment horizontal="left"/>
    </xf>
    <xf numFmtId="0" fontId="64" fillId="0" borderId="0" applyNumberFormat="0" applyFont="0" applyFill="0" applyBorder="0" applyAlignment="0" applyProtection="0">
      <alignment horizontal="left"/>
    </xf>
    <xf numFmtId="0" fontId="64" fillId="0" borderId="0" applyNumberFormat="0" applyFont="0" applyFill="0" applyBorder="0" applyAlignment="0" applyProtection="0">
      <alignment horizontal="left"/>
    </xf>
    <xf numFmtId="0" fontId="64" fillId="0" borderId="0" applyNumberFormat="0" applyFont="0" applyFill="0" applyBorder="0" applyAlignment="0" applyProtection="0">
      <alignment horizontal="left"/>
    </xf>
    <xf numFmtId="0" fontId="64" fillId="0" borderId="0" applyNumberFormat="0" applyFont="0" applyFill="0" applyBorder="0" applyAlignment="0" applyProtection="0">
      <alignment horizontal="left"/>
    </xf>
    <xf numFmtId="0" fontId="64" fillId="0" borderId="0" applyNumberFormat="0" applyFont="0" applyFill="0" applyBorder="0" applyAlignment="0" applyProtection="0">
      <alignment horizontal="left"/>
    </xf>
    <xf numFmtId="0" fontId="64" fillId="0" borderId="0" applyNumberFormat="0" applyFont="0" applyFill="0" applyBorder="0" applyAlignment="0" applyProtection="0">
      <alignment horizontal="left"/>
    </xf>
    <xf numFmtId="0" fontId="64" fillId="0" borderId="0" applyNumberFormat="0" applyFont="0" applyFill="0" applyBorder="0" applyAlignment="0" applyProtection="0">
      <alignment horizontal="left"/>
    </xf>
    <xf numFmtId="0" fontId="64" fillId="0" borderId="0" applyNumberFormat="0" applyFont="0" applyFill="0" applyBorder="0" applyAlignment="0" applyProtection="0">
      <alignment horizontal="left"/>
    </xf>
    <xf numFmtId="0" fontId="64" fillId="0" borderId="0" applyNumberFormat="0" applyFont="0" applyFill="0" applyBorder="0" applyAlignment="0" applyProtection="0">
      <alignment horizontal="left"/>
    </xf>
    <xf numFmtId="0" fontId="64" fillId="0" borderId="0" applyNumberFormat="0" applyFont="0" applyFill="0" applyBorder="0" applyAlignment="0" applyProtection="0">
      <alignment horizontal="left"/>
    </xf>
    <xf numFmtId="0" fontId="64" fillId="0" borderId="0" applyNumberFormat="0" applyFont="0" applyFill="0" applyBorder="0" applyAlignment="0" applyProtection="0">
      <alignment horizontal="left"/>
    </xf>
    <xf numFmtId="0" fontId="64" fillId="0" borderId="0" applyNumberFormat="0" applyFont="0" applyFill="0" applyBorder="0" applyAlignment="0" applyProtection="0">
      <alignment horizontal="left"/>
    </xf>
    <xf numFmtId="0" fontId="64" fillId="0" borderId="0" applyNumberFormat="0" applyFont="0" applyFill="0" applyBorder="0" applyAlignment="0" applyProtection="0">
      <alignment horizontal="left"/>
    </xf>
    <xf numFmtId="0" fontId="64" fillId="0" borderId="0" applyNumberFormat="0" applyFont="0" applyFill="0" applyBorder="0" applyAlignment="0" applyProtection="0">
      <alignment horizontal="left"/>
    </xf>
    <xf numFmtId="0" fontId="64" fillId="0" borderId="0" applyNumberFormat="0" applyFont="0" applyFill="0" applyBorder="0" applyAlignment="0" applyProtection="0">
      <alignment horizontal="left"/>
    </xf>
    <xf numFmtId="0" fontId="64" fillId="0" borderId="0" applyNumberFormat="0" applyFont="0" applyFill="0" applyBorder="0" applyAlignment="0" applyProtection="0">
      <alignment horizontal="left"/>
    </xf>
    <xf numFmtId="0" fontId="64" fillId="0" borderId="0" applyNumberFormat="0" applyFont="0" applyFill="0" applyBorder="0" applyAlignment="0" applyProtection="0">
      <alignment horizontal="left"/>
    </xf>
    <xf numFmtId="0" fontId="64" fillId="0" borderId="0" applyNumberFormat="0" applyFont="0" applyFill="0" applyBorder="0" applyAlignment="0" applyProtection="0">
      <alignment horizontal="left"/>
    </xf>
    <xf numFmtId="0" fontId="64" fillId="0" borderId="0" applyNumberFormat="0" applyFont="0" applyFill="0" applyBorder="0" applyAlignment="0" applyProtection="0">
      <alignment horizontal="left"/>
    </xf>
    <xf numFmtId="0" fontId="64" fillId="0" borderId="0" applyNumberFormat="0" applyFont="0" applyFill="0" applyBorder="0" applyAlignment="0" applyProtection="0">
      <alignment horizontal="left"/>
    </xf>
    <xf numFmtId="0" fontId="64" fillId="0" borderId="0" applyNumberFormat="0" applyFont="0" applyFill="0" applyBorder="0" applyAlignment="0" applyProtection="0">
      <alignment horizontal="left"/>
    </xf>
    <xf numFmtId="0" fontId="64" fillId="0" borderId="0" applyNumberFormat="0" applyFont="0" applyFill="0" applyBorder="0" applyAlignment="0" applyProtection="0">
      <alignment horizontal="left"/>
    </xf>
    <xf numFmtId="0" fontId="64" fillId="0" borderId="0" applyNumberFormat="0" applyFont="0" applyFill="0" applyBorder="0" applyAlignment="0" applyProtection="0">
      <alignment horizontal="left"/>
    </xf>
    <xf numFmtId="0" fontId="64" fillId="0" borderId="0" applyNumberFormat="0" applyFont="0" applyFill="0" applyBorder="0" applyAlignment="0" applyProtection="0">
      <alignment horizontal="left"/>
    </xf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211" fontId="28" fillId="0" borderId="0" applyFont="0" applyFill="0" applyBorder="0" applyProtection="0"/>
    <xf numFmtId="0" fontId="105" fillId="0" borderId="0" applyNumberFormat="0" applyFill="0" applyBorder="0" applyAlignment="0" applyProtection="0"/>
    <xf numFmtId="0" fontId="106" fillId="0" borderId="0">
      <alignment horizontal="left"/>
      <protection locked="0"/>
    </xf>
    <xf numFmtId="0" fontId="107" fillId="0" borderId="0" applyNumberFormat="0" applyBorder="0" applyAlignment="0" applyProtection="0"/>
    <xf numFmtId="0" fontId="107" fillId="0" borderId="0" applyNumberFormat="0" applyBorder="0" applyAlignment="0" applyProtection="0"/>
    <xf numFmtId="0" fontId="107" fillId="0" borderId="0" applyNumberFormat="0" applyBorder="0" applyAlignment="0" applyProtection="0"/>
    <xf numFmtId="0" fontId="107" fillId="0" borderId="0" applyNumberFormat="0" applyBorder="0" applyAlignment="0" applyProtection="0"/>
    <xf numFmtId="0" fontId="107" fillId="0" borderId="0" applyNumberFormat="0" applyBorder="0" applyAlignment="0" applyProtection="0"/>
    <xf numFmtId="0" fontId="107" fillId="0" borderId="0" applyNumberFormat="0" applyBorder="0" applyAlignment="0" applyProtection="0"/>
    <xf numFmtId="0" fontId="107" fillId="0" borderId="0" applyNumberFormat="0" applyBorder="0" applyAlignment="0" applyProtection="0"/>
    <xf numFmtId="0" fontId="107" fillId="0" borderId="0" applyNumberFormat="0" applyBorder="0" applyAlignment="0" applyProtection="0"/>
    <xf numFmtId="0" fontId="107" fillId="0" borderId="0" applyNumberFormat="0" applyBorder="0" applyAlignment="0" applyProtection="0"/>
    <xf numFmtId="0" fontId="107" fillId="0" borderId="0" applyNumberFormat="0" applyBorder="0" applyAlignment="0" applyProtection="0"/>
    <xf numFmtId="0" fontId="107" fillId="0" borderId="0" applyNumberFormat="0" applyBorder="0" applyAlignment="0" applyProtection="0"/>
    <xf numFmtId="0" fontId="107" fillId="0" borderId="0" applyNumberFormat="0" applyBorder="0" applyAlignment="0" applyProtection="0"/>
    <xf numFmtId="0" fontId="107" fillId="0" borderId="0" applyNumberFormat="0" applyBorder="0" applyAlignment="0" applyProtection="0"/>
    <xf numFmtId="0" fontId="107" fillId="0" borderId="0" applyNumberFormat="0" applyBorder="0" applyAlignment="0" applyProtection="0"/>
    <xf numFmtId="0" fontId="107" fillId="0" borderId="0" applyNumberFormat="0" applyBorder="0" applyAlignment="0" applyProtection="0"/>
    <xf numFmtId="0" fontId="107" fillId="0" borderId="0" applyNumberFormat="0" applyBorder="0" applyAlignment="0" applyProtection="0"/>
    <xf numFmtId="0" fontId="107" fillId="0" borderId="0" applyNumberFormat="0" applyBorder="0" applyAlignment="0" applyProtection="0"/>
    <xf numFmtId="0" fontId="107" fillId="0" borderId="0" applyNumberFormat="0" applyBorder="0" applyAlignment="0" applyProtection="0"/>
    <xf numFmtId="0" fontId="107" fillId="0" borderId="0" applyNumberFormat="0" applyBorder="0" applyAlignment="0" applyProtection="0"/>
    <xf numFmtId="0" fontId="107" fillId="0" borderId="0" applyNumberFormat="0" applyBorder="0" applyAlignment="0" applyProtection="0"/>
    <xf numFmtId="0" fontId="107" fillId="0" borderId="0" applyNumberFormat="0" applyBorder="0" applyAlignment="0" applyProtection="0"/>
    <xf numFmtId="0" fontId="107" fillId="0" borderId="0" applyNumberFormat="0" applyBorder="0" applyAlignment="0" applyProtection="0"/>
    <xf numFmtId="0" fontId="107" fillId="0" borderId="0" applyNumberFormat="0" applyBorder="0" applyAlignment="0" applyProtection="0"/>
    <xf numFmtId="0" fontId="107" fillId="0" borderId="0" applyNumberFormat="0" applyBorder="0" applyAlignment="0" applyProtection="0"/>
    <xf numFmtId="0" fontId="107" fillId="0" borderId="0" applyNumberFormat="0" applyBorder="0" applyAlignment="0" applyProtection="0"/>
    <xf numFmtId="0" fontId="107" fillId="0" borderId="0" applyNumberFormat="0" applyBorder="0" applyAlignment="0" applyProtection="0"/>
    <xf numFmtId="0" fontId="107" fillId="0" borderId="0" applyNumberFormat="0" applyBorder="0" applyAlignment="0" applyProtection="0"/>
    <xf numFmtId="0" fontId="107" fillId="0" borderId="0" applyNumberFormat="0" applyBorder="0" applyAlignment="0" applyProtection="0"/>
    <xf numFmtId="0" fontId="107" fillId="0" borderId="0" applyNumberFormat="0" applyBorder="0" applyAlignment="0" applyProtection="0"/>
    <xf numFmtId="0" fontId="107" fillId="0" borderId="0" applyNumberFormat="0" applyBorder="0" applyAlignment="0" applyProtection="0"/>
    <xf numFmtId="0" fontId="107" fillId="0" borderId="0" applyNumberFormat="0" applyBorder="0" applyAlignment="0" applyProtection="0"/>
    <xf numFmtId="0" fontId="107" fillId="0" borderId="0" applyNumberFormat="0" applyBorder="0" applyAlignment="0" applyProtection="0"/>
    <xf numFmtId="0" fontId="107" fillId="0" borderId="0" applyNumberFormat="0" applyBorder="0" applyAlignment="0" applyProtection="0"/>
    <xf numFmtId="0" fontId="107" fillId="0" borderId="0" applyNumberFormat="0" applyBorder="0" applyAlignment="0" applyProtection="0"/>
    <xf numFmtId="0" fontId="107" fillId="0" borderId="0" applyNumberFormat="0" applyBorder="0" applyAlignment="0" applyProtection="0"/>
    <xf numFmtId="0" fontId="107" fillId="0" borderId="0" applyNumberFormat="0" applyBorder="0" applyAlignment="0" applyProtection="0"/>
    <xf numFmtId="0" fontId="107" fillId="0" borderId="0" applyNumberFormat="0" applyBorder="0" applyAlignment="0" applyProtection="0"/>
    <xf numFmtId="0" fontId="107" fillId="0" borderId="0" applyNumberFormat="0" applyBorder="0" applyAlignment="0" applyProtection="0"/>
    <xf numFmtId="0" fontId="107" fillId="0" borderId="0" applyNumberFormat="0" applyBorder="0" applyAlignment="0" applyProtection="0"/>
    <xf numFmtId="0" fontId="107" fillId="0" borderId="0" applyNumberFormat="0" applyBorder="0" applyAlignment="0" applyProtection="0"/>
    <xf numFmtId="0" fontId="107" fillId="0" borderId="0" applyNumberFormat="0" applyBorder="0" applyAlignment="0" applyProtection="0"/>
    <xf numFmtId="0" fontId="107" fillId="0" borderId="0" applyNumberFormat="0" applyAlignment="0" applyProtection="0"/>
    <xf numFmtId="0" fontId="107" fillId="0" borderId="0" applyNumberFormat="0" applyAlignment="0" applyProtection="0"/>
    <xf numFmtId="0" fontId="107" fillId="0" borderId="0" applyNumberFormat="0" applyAlignment="0" applyProtection="0"/>
    <xf numFmtId="0" fontId="107" fillId="0" borderId="0" applyNumberFormat="0" applyAlignment="0" applyProtection="0"/>
    <xf numFmtId="0" fontId="107" fillId="0" borderId="0" applyNumberFormat="0" applyAlignment="0" applyProtection="0"/>
    <xf numFmtId="0" fontId="107" fillId="0" borderId="0" applyNumberFormat="0" applyAlignment="0" applyProtection="0"/>
    <xf numFmtId="0" fontId="107" fillId="0" borderId="0" applyNumberFormat="0" applyAlignment="0" applyProtection="0"/>
    <xf numFmtId="0" fontId="107" fillId="0" borderId="0" applyNumberFormat="0" applyAlignment="0" applyProtection="0"/>
    <xf numFmtId="0" fontId="107" fillId="0" borderId="0" applyNumberFormat="0" applyAlignment="0" applyProtection="0"/>
    <xf numFmtId="0" fontId="107" fillId="0" borderId="0" applyNumberFormat="0" applyAlignment="0" applyProtection="0"/>
    <xf numFmtId="0" fontId="107" fillId="0" borderId="0" applyNumberFormat="0" applyAlignment="0" applyProtection="0"/>
    <xf numFmtId="0" fontId="107" fillId="0" borderId="0" applyNumberFormat="0" applyAlignment="0" applyProtection="0"/>
    <xf numFmtId="0" fontId="107" fillId="0" borderId="0" applyNumberFormat="0" applyAlignment="0" applyProtection="0"/>
    <xf numFmtId="0" fontId="107" fillId="0" borderId="0" applyNumberFormat="0" applyAlignment="0" applyProtection="0"/>
    <xf numFmtId="0" fontId="107" fillId="0" borderId="0" applyNumberFormat="0" applyAlignment="0" applyProtection="0"/>
    <xf numFmtId="0" fontId="107" fillId="0" borderId="0" applyNumberFormat="0" applyAlignment="0" applyProtection="0"/>
    <xf numFmtId="0" fontId="107" fillId="0" borderId="0" applyNumberFormat="0" applyAlignment="0" applyProtection="0"/>
    <xf numFmtId="0" fontId="107" fillId="0" borderId="0" applyNumberFormat="0" applyAlignment="0" applyProtection="0"/>
    <xf numFmtId="0" fontId="107" fillId="0" borderId="0" applyNumberFormat="0" applyAlignment="0" applyProtection="0"/>
    <xf numFmtId="0" fontId="107" fillId="0" borderId="0" applyNumberFormat="0" applyAlignment="0" applyProtection="0"/>
    <xf numFmtId="0" fontId="107" fillId="0" borderId="0" applyNumberFormat="0" applyAlignment="0" applyProtection="0"/>
    <xf numFmtId="0" fontId="107" fillId="0" borderId="0" applyNumberFormat="0" applyAlignment="0" applyProtection="0"/>
    <xf numFmtId="0" fontId="107" fillId="0" borderId="0" applyNumberFormat="0" applyAlignment="0" applyProtection="0"/>
    <xf numFmtId="0" fontId="107" fillId="0" borderId="0" applyNumberFormat="0" applyAlignment="0" applyProtection="0"/>
    <xf numFmtId="0" fontId="107" fillId="0" borderId="0" applyNumberFormat="0" applyAlignment="0" applyProtection="0"/>
    <xf numFmtId="0" fontId="107" fillId="0" borderId="0" applyNumberFormat="0" applyAlignment="0" applyProtection="0"/>
    <xf numFmtId="0" fontId="107" fillId="0" borderId="0" applyNumberFormat="0" applyAlignment="0" applyProtection="0"/>
    <xf numFmtId="0" fontId="107" fillId="0" borderId="0" applyNumberFormat="0" applyAlignment="0" applyProtection="0"/>
    <xf numFmtId="0" fontId="107" fillId="0" borderId="0" applyNumberFormat="0" applyAlignment="0" applyProtection="0"/>
    <xf numFmtId="0" fontId="107" fillId="0" borderId="0" applyNumberFormat="0" applyAlignment="0" applyProtection="0"/>
    <xf numFmtId="0" fontId="107" fillId="0" borderId="0" applyNumberFormat="0" applyAlignment="0" applyProtection="0"/>
    <xf numFmtId="0" fontId="107" fillId="0" borderId="0" applyNumberFormat="0" applyAlignment="0" applyProtection="0"/>
    <xf numFmtId="0" fontId="107" fillId="0" borderId="0" applyNumberFormat="0" applyAlignment="0" applyProtection="0"/>
    <xf numFmtId="0" fontId="107" fillId="0" borderId="0" applyNumberFormat="0" applyAlignment="0" applyProtection="0"/>
    <xf numFmtId="0" fontId="107" fillId="0" borderId="0" applyNumberFormat="0" applyAlignment="0" applyProtection="0"/>
    <xf numFmtId="0" fontId="107" fillId="0" borderId="0" applyNumberFormat="0" applyAlignment="0" applyProtection="0"/>
    <xf numFmtId="0" fontId="107" fillId="0" borderId="0" applyNumberFormat="0" applyAlignment="0" applyProtection="0"/>
    <xf numFmtId="0" fontId="107" fillId="0" borderId="0" applyNumberFormat="0" applyAlignment="0" applyProtection="0"/>
    <xf numFmtId="0" fontId="107" fillId="0" borderId="0" applyNumberFormat="0" applyAlignment="0" applyProtection="0"/>
    <xf numFmtId="0" fontId="107" fillId="0" borderId="0" applyNumberFormat="0" applyAlignment="0" applyProtection="0"/>
    <xf numFmtId="0" fontId="107" fillId="0" borderId="0" applyNumberFormat="0" applyAlignment="0" applyProtection="0"/>
    <xf numFmtId="2" fontId="108" fillId="0" borderId="0">
      <alignment horizontal="right"/>
    </xf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212" fontId="28" fillId="0" borderId="0" applyFont="0" applyFill="0" applyBorder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1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2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3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4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0" borderId="65" applyNumberFormat="0" applyFont="0" applyFill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6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0" fontId="28" fillId="0" borderId="67" applyNumberFormat="0" applyFont="0" applyFill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46" fontId="28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8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69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70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57" applyNumberFormat="0" applyFont="0" applyFill="0" applyAlignment="0" applyProtection="0"/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28" fillId="0" borderId="0" applyNumberFormat="0" applyFont="0" applyFill="0" applyBorder="0" applyProtection="0">
      <alignment horizontal="center"/>
    </xf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1" fillId="0" borderId="0" applyNumberFormat="0" applyFill="0" applyBorder="0" applyProtection="0">
      <alignment horizontal="left"/>
    </xf>
    <xf numFmtId="0" fontId="111" fillId="0" borderId="0" applyNumberFormat="0" applyFill="0" applyBorder="0" applyProtection="0">
      <alignment horizontal="left"/>
    </xf>
    <xf numFmtId="0" fontId="111" fillId="0" borderId="0" applyNumberFormat="0" applyFill="0" applyBorder="0" applyProtection="0">
      <alignment horizontal="left"/>
    </xf>
    <xf numFmtId="0" fontId="111" fillId="0" borderId="0" applyNumberFormat="0" applyFill="0" applyBorder="0" applyProtection="0">
      <alignment horizontal="left"/>
    </xf>
    <xf numFmtId="0" fontId="111" fillId="0" borderId="0" applyNumberFormat="0" applyFill="0" applyBorder="0" applyProtection="0">
      <alignment horizontal="left"/>
    </xf>
    <xf numFmtId="0" fontId="111" fillId="0" borderId="0" applyNumberFormat="0" applyFill="0" applyBorder="0" applyProtection="0">
      <alignment horizontal="left"/>
    </xf>
    <xf numFmtId="0" fontId="111" fillId="0" borderId="0" applyNumberFormat="0" applyFill="0" applyBorder="0" applyProtection="0">
      <alignment horizontal="left"/>
    </xf>
    <xf numFmtId="0" fontId="111" fillId="0" borderId="0" applyNumberFormat="0" applyFill="0" applyBorder="0" applyProtection="0">
      <alignment horizontal="left"/>
    </xf>
    <xf numFmtId="0" fontId="111" fillId="0" borderId="0" applyNumberFormat="0" applyFill="0" applyBorder="0" applyProtection="0">
      <alignment horizontal="left"/>
    </xf>
    <xf numFmtId="0" fontId="111" fillId="0" borderId="0" applyNumberFormat="0" applyFill="0" applyBorder="0" applyProtection="0">
      <alignment horizontal="left"/>
    </xf>
    <xf numFmtId="0" fontId="111" fillId="0" borderId="0" applyNumberFormat="0" applyFill="0" applyBorder="0" applyProtection="0">
      <alignment horizontal="left"/>
    </xf>
    <xf numFmtId="0" fontId="111" fillId="0" borderId="0" applyNumberFormat="0" applyFill="0" applyBorder="0" applyProtection="0">
      <alignment horizontal="left"/>
    </xf>
    <xf numFmtId="0" fontId="111" fillId="0" borderId="0" applyNumberFormat="0" applyFill="0" applyBorder="0" applyProtection="0">
      <alignment horizontal="left"/>
    </xf>
    <xf numFmtId="0" fontId="111" fillId="0" borderId="0" applyNumberFormat="0" applyFill="0" applyBorder="0" applyProtection="0">
      <alignment horizontal="left"/>
    </xf>
    <xf numFmtId="0" fontId="111" fillId="0" borderId="0" applyNumberFormat="0" applyFill="0" applyBorder="0" applyProtection="0">
      <alignment horizontal="left"/>
    </xf>
    <xf numFmtId="0" fontId="111" fillId="0" borderId="0" applyNumberFormat="0" applyFill="0" applyBorder="0" applyProtection="0">
      <alignment horizontal="left"/>
    </xf>
    <xf numFmtId="0" fontId="111" fillId="0" borderId="0" applyNumberFormat="0" applyFill="0" applyBorder="0" applyProtection="0">
      <alignment horizontal="left"/>
    </xf>
    <xf numFmtId="0" fontId="111" fillId="0" borderId="0" applyNumberFormat="0" applyFill="0" applyBorder="0" applyProtection="0">
      <alignment horizontal="left"/>
    </xf>
    <xf numFmtId="0" fontId="111" fillId="0" borderId="0" applyNumberFormat="0" applyFill="0" applyBorder="0" applyProtection="0">
      <alignment horizontal="left"/>
    </xf>
    <xf numFmtId="0" fontId="111" fillId="0" borderId="0" applyNumberFormat="0" applyFill="0" applyBorder="0" applyProtection="0">
      <alignment horizontal="left"/>
    </xf>
    <xf numFmtId="0" fontId="111" fillId="0" borderId="0" applyNumberFormat="0" applyFill="0" applyBorder="0" applyProtection="0">
      <alignment horizontal="left"/>
    </xf>
    <xf numFmtId="0" fontId="111" fillId="0" borderId="0" applyNumberFormat="0" applyFill="0" applyBorder="0" applyProtection="0">
      <alignment horizontal="left"/>
    </xf>
    <xf numFmtId="0" fontId="111" fillId="0" borderId="0" applyNumberFormat="0" applyFill="0" applyBorder="0" applyProtection="0">
      <alignment horizontal="left"/>
    </xf>
    <xf numFmtId="0" fontId="111" fillId="0" borderId="0" applyNumberFormat="0" applyFill="0" applyBorder="0" applyProtection="0">
      <alignment horizontal="left"/>
    </xf>
    <xf numFmtId="0" fontId="111" fillId="0" borderId="0" applyNumberFormat="0" applyFill="0" applyBorder="0" applyProtection="0">
      <alignment horizontal="left"/>
    </xf>
    <xf numFmtId="0" fontId="111" fillId="0" borderId="0" applyNumberFormat="0" applyFill="0" applyBorder="0" applyProtection="0">
      <alignment horizontal="left"/>
    </xf>
    <xf numFmtId="0" fontId="111" fillId="0" borderId="0" applyNumberFormat="0" applyFill="0" applyBorder="0" applyProtection="0">
      <alignment horizontal="left"/>
    </xf>
    <xf numFmtId="0" fontId="111" fillId="0" borderId="0" applyNumberFormat="0" applyFill="0" applyBorder="0" applyProtection="0">
      <alignment horizontal="left"/>
    </xf>
    <xf numFmtId="0" fontId="111" fillId="0" borderId="0" applyNumberFormat="0" applyFill="0" applyBorder="0" applyProtection="0">
      <alignment horizontal="left"/>
    </xf>
    <xf numFmtId="0" fontId="111" fillId="0" borderId="0" applyNumberFormat="0" applyFill="0" applyBorder="0" applyProtection="0">
      <alignment horizontal="left"/>
    </xf>
    <xf numFmtId="0" fontId="111" fillId="0" borderId="0" applyNumberFormat="0" applyFill="0" applyBorder="0" applyProtection="0">
      <alignment horizontal="left"/>
    </xf>
    <xf numFmtId="0" fontId="111" fillId="0" borderId="0" applyNumberFormat="0" applyFill="0" applyBorder="0" applyProtection="0">
      <alignment horizontal="left"/>
    </xf>
    <xf numFmtId="0" fontId="111" fillId="0" borderId="0" applyNumberFormat="0" applyFill="0" applyBorder="0" applyProtection="0">
      <alignment horizontal="left"/>
    </xf>
    <xf numFmtId="0" fontId="111" fillId="0" borderId="0" applyNumberFormat="0" applyFill="0" applyBorder="0" applyProtection="0">
      <alignment horizontal="left"/>
    </xf>
    <xf numFmtId="0" fontId="111" fillId="0" borderId="0" applyNumberFormat="0" applyFill="0" applyBorder="0" applyProtection="0">
      <alignment horizontal="left"/>
    </xf>
    <xf numFmtId="0" fontId="111" fillId="0" borderId="0" applyNumberFormat="0" applyFill="0" applyBorder="0" applyProtection="0">
      <alignment horizontal="left"/>
    </xf>
    <xf numFmtId="0" fontId="111" fillId="0" borderId="0" applyNumberFormat="0" applyFill="0" applyBorder="0" applyProtection="0">
      <alignment horizontal="left"/>
    </xf>
    <xf numFmtId="0" fontId="111" fillId="0" borderId="0" applyNumberFormat="0" applyFill="0" applyBorder="0" applyProtection="0">
      <alignment horizontal="left"/>
    </xf>
    <xf numFmtId="0" fontId="111" fillId="0" borderId="0" applyNumberFormat="0" applyFill="0" applyBorder="0" applyProtection="0">
      <alignment horizontal="left"/>
    </xf>
    <xf numFmtId="0" fontId="111" fillId="0" borderId="0" applyNumberFormat="0" applyFill="0" applyBorder="0" applyProtection="0">
      <alignment horizontal="left"/>
    </xf>
    <xf numFmtId="0" fontId="111" fillId="0" borderId="0" applyNumberFormat="0" applyFill="0" applyBorder="0" applyProtection="0">
      <alignment horizontal="left"/>
    </xf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28" fillId="106" borderId="0" applyNumberFormat="0" applyFont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1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0" fontId="28" fillId="0" borderId="72" applyNumberFormat="0" applyFont="0" applyFill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213" fontId="28" fillId="0" borderId="0" applyFont="0" applyFill="0" applyBorder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3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4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5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6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28" fillId="0" borderId="77" applyNumberFormat="0" applyFont="0" applyFill="0" applyAlignment="0" applyProtection="0"/>
    <xf numFmtId="0" fontId="112" fillId="0" borderId="0" applyNumberFormat="0" applyFill="0" applyBorder="0" applyAlignment="0" applyProtection="0"/>
    <xf numFmtId="0" fontId="113" fillId="43" borderId="78" applyNumberFormat="0" applyAlignment="0" applyProtection="0"/>
    <xf numFmtId="0" fontId="113" fillId="43" borderId="78" applyNumberFormat="0" applyAlignment="0" applyProtection="0"/>
    <xf numFmtId="0" fontId="113" fillId="43" borderId="78" applyNumberFormat="0" applyAlignment="0" applyProtection="0"/>
    <xf numFmtId="0" fontId="113" fillId="43" borderId="78" applyNumberFormat="0" applyAlignment="0" applyProtection="0"/>
    <xf numFmtId="0" fontId="113" fillId="43" borderId="78" applyNumberFormat="0" applyAlignment="0" applyProtection="0"/>
    <xf numFmtId="0" fontId="113" fillId="43" borderId="78" applyNumberFormat="0" applyAlignment="0" applyProtection="0"/>
    <xf numFmtId="0" fontId="113" fillId="43" borderId="78" applyNumberFormat="0" applyAlignment="0" applyProtection="0"/>
    <xf numFmtId="0" fontId="113" fillId="43" borderId="78" applyNumberFormat="0" applyAlignment="0" applyProtection="0"/>
    <xf numFmtId="0" fontId="113" fillId="43" borderId="78" applyNumberFormat="0" applyAlignment="0" applyProtection="0"/>
    <xf numFmtId="0" fontId="113" fillId="43" borderId="78" applyNumberFormat="0" applyAlignment="0" applyProtection="0"/>
    <xf numFmtId="0" fontId="113" fillId="43" borderId="78" applyNumberFormat="0" applyAlignment="0" applyProtection="0"/>
    <xf numFmtId="0" fontId="113" fillId="43" borderId="78" applyNumberFormat="0" applyAlignment="0" applyProtection="0"/>
    <xf numFmtId="0" fontId="113" fillId="43" borderId="78" applyNumberFormat="0" applyAlignment="0" applyProtection="0"/>
    <xf numFmtId="0" fontId="113" fillId="43" borderId="78" applyNumberFormat="0" applyAlignment="0" applyProtection="0"/>
    <xf numFmtId="0" fontId="113" fillId="43" borderId="78" applyNumberFormat="0" applyAlignment="0" applyProtection="0"/>
    <xf numFmtId="0" fontId="113" fillId="43" borderId="78" applyNumberFormat="0" applyAlignment="0" applyProtection="0"/>
    <xf numFmtId="0" fontId="113" fillId="43" borderId="78" applyNumberFormat="0" applyAlignment="0" applyProtection="0"/>
    <xf numFmtId="0" fontId="113" fillId="43" borderId="78" applyNumberFormat="0" applyAlignment="0" applyProtection="0"/>
    <xf numFmtId="0" fontId="113" fillId="43" borderId="78" applyNumberFormat="0" applyAlignment="0" applyProtection="0"/>
    <xf numFmtId="0" fontId="113" fillId="43" borderId="78" applyNumberFormat="0" applyAlignment="0" applyProtection="0"/>
    <xf numFmtId="0" fontId="113" fillId="43" borderId="78" applyNumberFormat="0" applyAlignment="0" applyProtection="0"/>
    <xf numFmtId="0" fontId="113" fillId="43" borderId="78" applyNumberFormat="0" applyAlignment="0" applyProtection="0"/>
    <xf numFmtId="0" fontId="113" fillId="43" borderId="78" applyNumberFormat="0" applyAlignment="0" applyProtection="0"/>
    <xf numFmtId="0" fontId="113" fillId="43" borderId="78" applyNumberFormat="0" applyAlignment="0" applyProtection="0"/>
    <xf numFmtId="0" fontId="113" fillId="43" borderId="78" applyNumberFormat="0" applyAlignment="0" applyProtection="0"/>
    <xf numFmtId="0" fontId="113" fillId="43" borderId="78" applyNumberFormat="0" applyAlignment="0" applyProtection="0"/>
    <xf numFmtId="0" fontId="113" fillId="43" borderId="78" applyNumberFormat="0" applyAlignment="0" applyProtection="0"/>
    <xf numFmtId="0" fontId="113" fillId="43" borderId="78" applyNumberFormat="0" applyAlignment="0" applyProtection="0"/>
    <xf numFmtId="0" fontId="14" fillId="6" borderId="5" applyNumberFormat="0" applyAlignment="0" applyProtection="0"/>
    <xf numFmtId="0" fontId="14" fillId="6" borderId="5" applyNumberFormat="0" applyAlignment="0" applyProtection="0"/>
    <xf numFmtId="0" fontId="14" fillId="6" borderId="5" applyNumberFormat="0" applyAlignment="0" applyProtection="0"/>
    <xf numFmtId="0" fontId="14" fillId="6" borderId="5" applyNumberFormat="0" applyAlignment="0" applyProtection="0"/>
    <xf numFmtId="0" fontId="114" fillId="6" borderId="5" applyNumberFormat="0" applyAlignment="0" applyProtection="0"/>
    <xf numFmtId="0" fontId="14" fillId="6" borderId="5" applyNumberFormat="0" applyAlignment="0" applyProtection="0"/>
    <xf numFmtId="0" fontId="14" fillId="6" borderId="5" applyNumberFormat="0" applyAlignment="0" applyProtection="0"/>
    <xf numFmtId="0" fontId="14" fillId="6" borderId="5" applyNumberFormat="0" applyAlignment="0" applyProtection="0"/>
    <xf numFmtId="0" fontId="14" fillId="6" borderId="5" applyNumberFormat="0" applyAlignment="0" applyProtection="0"/>
    <xf numFmtId="0" fontId="14" fillId="6" borderId="5" applyNumberFormat="0" applyAlignment="0" applyProtection="0"/>
    <xf numFmtId="0" fontId="113" fillId="43" borderId="78" applyNumberFormat="0" applyAlignment="0" applyProtection="0"/>
    <xf numFmtId="0" fontId="113" fillId="43" borderId="78" applyNumberFormat="0" applyAlignment="0" applyProtection="0"/>
    <xf numFmtId="0" fontId="113" fillId="43" borderId="78" applyNumberFormat="0" applyAlignment="0" applyProtection="0"/>
    <xf numFmtId="0" fontId="113" fillId="43" borderId="78" applyNumberFormat="0" applyAlignment="0" applyProtection="0"/>
    <xf numFmtId="0" fontId="113" fillId="43" borderId="78" applyNumberFormat="0" applyAlignment="0" applyProtection="0"/>
    <xf numFmtId="0" fontId="14" fillId="6" borderId="5" applyNumberFormat="0" applyAlignment="0" applyProtection="0"/>
    <xf numFmtId="0" fontId="115" fillId="107" borderId="79">
      <alignment horizontal="left"/>
    </xf>
    <xf numFmtId="4" fontId="116" fillId="49" borderId="80" applyNumberFormat="0" applyProtection="0">
      <alignment vertical="center"/>
    </xf>
    <xf numFmtId="4" fontId="116" fillId="49" borderId="80" applyNumberFormat="0" applyProtection="0">
      <alignment vertical="center"/>
    </xf>
    <xf numFmtId="4" fontId="116" fillId="49" borderId="80" applyNumberFormat="0" applyProtection="0">
      <alignment vertical="center"/>
    </xf>
    <xf numFmtId="4" fontId="117" fillId="85" borderId="81" applyNumberFormat="0" applyProtection="0">
      <alignment vertical="center"/>
    </xf>
    <xf numFmtId="4" fontId="60" fillId="85" borderId="81" applyNumberFormat="0" applyProtection="0">
      <alignment horizontal="left" vertical="center" indent="1"/>
    </xf>
    <xf numFmtId="0" fontId="118" fillId="49" borderId="80" applyNumberFormat="0" applyProtection="0">
      <alignment horizontal="left" vertical="top" indent="1"/>
    </xf>
    <xf numFmtId="4" fontId="60" fillId="56" borderId="81" applyNumberFormat="0" applyProtection="0">
      <alignment horizontal="left" vertical="center" indent="1"/>
    </xf>
    <xf numFmtId="4" fontId="60" fillId="36" borderId="81" applyNumberFormat="0" applyProtection="0">
      <alignment horizontal="right" vertical="center"/>
    </xf>
    <xf numFmtId="4" fontId="60" fillId="108" borderId="81" applyNumberFormat="0" applyProtection="0">
      <alignment horizontal="right" vertical="center"/>
    </xf>
    <xf numFmtId="4" fontId="60" fillId="57" borderId="65" applyNumberFormat="0" applyProtection="0">
      <alignment horizontal="right" vertical="center"/>
    </xf>
    <xf numFmtId="4" fontId="60" fillId="58" borderId="81" applyNumberFormat="0" applyProtection="0">
      <alignment horizontal="right" vertical="center"/>
    </xf>
    <xf numFmtId="4" fontId="60" fillId="54" borderId="81" applyNumberFormat="0" applyProtection="0">
      <alignment horizontal="right" vertical="center"/>
    </xf>
    <xf numFmtId="4" fontId="60" fillId="73" borderId="81" applyNumberFormat="0" applyProtection="0">
      <alignment horizontal="right" vertical="center"/>
    </xf>
    <xf numFmtId="4" fontId="60" fillId="65" borderId="81" applyNumberFormat="0" applyProtection="0">
      <alignment horizontal="right" vertical="center"/>
    </xf>
    <xf numFmtId="4" fontId="60" fillId="90" borderId="81" applyNumberFormat="0" applyProtection="0">
      <alignment horizontal="right" vertical="center"/>
    </xf>
    <xf numFmtId="4" fontId="60" fillId="109" borderId="81" applyNumberFormat="0" applyProtection="0">
      <alignment horizontal="right" vertical="center"/>
    </xf>
    <xf numFmtId="4" fontId="60" fillId="110" borderId="65" applyNumberFormat="0" applyProtection="0">
      <alignment horizontal="left" vertical="center" indent="1"/>
    </xf>
    <xf numFmtId="4" fontId="28" fillId="69" borderId="65" applyNumberFormat="0" applyProtection="0">
      <alignment horizontal="left" vertical="center" indent="1"/>
    </xf>
    <xf numFmtId="4" fontId="28" fillId="69" borderId="65" applyNumberFormat="0" applyProtection="0">
      <alignment horizontal="left" vertical="center" indent="1"/>
    </xf>
    <xf numFmtId="4" fontId="28" fillId="69" borderId="65" applyNumberFormat="0" applyProtection="0">
      <alignment horizontal="left" vertical="center" indent="1"/>
    </xf>
    <xf numFmtId="4" fontId="28" fillId="69" borderId="65" applyNumberFormat="0" applyProtection="0">
      <alignment horizontal="left" vertical="center" indent="1"/>
    </xf>
    <xf numFmtId="4" fontId="60" fillId="94" borderId="81" applyNumberFormat="0" applyProtection="0">
      <alignment horizontal="right" vertical="center"/>
    </xf>
    <xf numFmtId="4" fontId="60" fillId="111" borderId="65" applyNumberFormat="0" applyProtection="0">
      <alignment horizontal="left" vertical="center" indent="1"/>
    </xf>
    <xf numFmtId="4" fontId="60" fillId="94" borderId="65" applyNumberFormat="0" applyProtection="0">
      <alignment horizontal="left" vertical="center" indent="1"/>
    </xf>
    <xf numFmtId="0" fontId="60" fillId="47" borderId="81" applyNumberFormat="0" applyProtection="0">
      <alignment horizontal="left" vertical="center" indent="1"/>
    </xf>
    <xf numFmtId="0" fontId="28" fillId="112" borderId="80" applyNumberFormat="0" applyProtection="0">
      <alignment horizontal="left" vertical="top" indent="1"/>
    </xf>
    <xf numFmtId="0" fontId="28" fillId="112" borderId="80" applyNumberFormat="0" applyProtection="0">
      <alignment horizontal="left" vertical="top" indent="1"/>
    </xf>
    <xf numFmtId="0" fontId="28" fillId="112" borderId="80" applyNumberFormat="0" applyProtection="0">
      <alignment horizontal="left" vertical="top" indent="1"/>
    </xf>
    <xf numFmtId="0" fontId="28" fillId="112" borderId="80" applyNumberFormat="0" applyProtection="0">
      <alignment horizontal="left" vertical="top" indent="1"/>
    </xf>
    <xf numFmtId="0" fontId="28" fillId="112" borderId="80" applyNumberFormat="0" applyProtection="0">
      <alignment horizontal="left" vertical="top" indent="1"/>
    </xf>
    <xf numFmtId="0" fontId="28" fillId="112" borderId="80" applyNumberFormat="0" applyProtection="0">
      <alignment horizontal="left" vertical="top" indent="1"/>
    </xf>
    <xf numFmtId="0" fontId="60" fillId="113" borderId="81" applyNumberFormat="0" applyProtection="0">
      <alignment horizontal="left" vertical="center" indent="1"/>
    </xf>
    <xf numFmtId="0" fontId="60" fillId="94" borderId="80" applyNumberFormat="0" applyProtection="0">
      <alignment horizontal="left" vertical="top" indent="1"/>
    </xf>
    <xf numFmtId="0" fontId="60" fillId="50" borderId="81" applyNumberFormat="0" applyProtection="0">
      <alignment horizontal="left" vertical="center" indent="1"/>
    </xf>
    <xf numFmtId="0" fontId="60" fillId="50" borderId="80" applyNumberFormat="0" applyProtection="0">
      <alignment horizontal="left" vertical="top" indent="1"/>
    </xf>
    <xf numFmtId="0" fontId="60" fillId="111" borderId="81" applyNumberFormat="0" applyProtection="0">
      <alignment horizontal="left" vertical="center" indent="1"/>
    </xf>
    <xf numFmtId="0" fontId="60" fillId="111" borderId="80" applyNumberFormat="0" applyProtection="0">
      <alignment horizontal="left" vertical="top" indent="1"/>
    </xf>
    <xf numFmtId="0" fontId="60" fillId="106" borderId="82" applyNumberFormat="0">
      <protection locked="0"/>
    </xf>
    <xf numFmtId="0" fontId="59" fillId="69" borderId="83" applyBorder="0"/>
    <xf numFmtId="4" fontId="119" fillId="38" borderId="80" applyNumberFormat="0" applyProtection="0">
      <alignment vertical="center"/>
    </xf>
    <xf numFmtId="4" fontId="117" fillId="78" borderId="52" applyNumberFormat="0" applyProtection="0">
      <alignment vertical="center"/>
    </xf>
    <xf numFmtId="4" fontId="117" fillId="78" borderId="52" applyNumberFormat="0" applyProtection="0">
      <alignment vertical="center"/>
    </xf>
    <xf numFmtId="4" fontId="119" fillId="47" borderId="84" applyNumberFormat="0" applyProtection="0">
      <alignment horizontal="left" vertical="center" indent="1"/>
    </xf>
    <xf numFmtId="0" fontId="119" fillId="38" borderId="84" applyNumberFormat="0" applyProtection="0">
      <alignment horizontal="left" vertical="top" indent="1"/>
    </xf>
    <xf numFmtId="4" fontId="60" fillId="0" borderId="85" applyNumberFormat="0" applyProtection="0">
      <alignment horizontal="right" vertical="center"/>
    </xf>
    <xf numFmtId="4" fontId="117" fillId="114" borderId="85" applyNumberFormat="0" applyProtection="0">
      <alignment horizontal="right" vertical="center"/>
    </xf>
    <xf numFmtId="4" fontId="60" fillId="56" borderId="85" applyNumberFormat="0" applyProtection="0">
      <alignment horizontal="left" vertical="center" indent="1"/>
    </xf>
    <xf numFmtId="0" fontId="119" fillId="94" borderId="84" applyNumberFormat="0" applyProtection="0">
      <alignment horizontal="left" vertical="top" indent="1"/>
    </xf>
    <xf numFmtId="4" fontId="120" fillId="93" borderId="86" applyNumberFormat="0" applyProtection="0">
      <alignment horizontal="left" vertical="center" indent="1"/>
    </xf>
    <xf numFmtId="0" fontId="60" fillId="104" borderId="50"/>
    <xf numFmtId="0" fontId="60" fillId="104" borderId="50"/>
    <xf numFmtId="4" fontId="121" fillId="106" borderId="85" applyNumberFormat="0" applyProtection="0">
      <alignment horizontal="right" vertical="center"/>
    </xf>
    <xf numFmtId="214" fontId="28" fillId="0" borderId="0" applyFill="0" applyBorder="0" applyAlignment="0" applyProtection="0"/>
    <xf numFmtId="214" fontId="28" fillId="0" borderId="0" applyFill="0" applyBorder="0" applyAlignment="0" applyProtection="0"/>
    <xf numFmtId="214" fontId="28" fillId="0" borderId="0" applyFill="0" applyBorder="0" applyAlignment="0" applyProtection="0"/>
    <xf numFmtId="214" fontId="28" fillId="0" borderId="0" applyFill="0" applyBorder="0" applyAlignment="0" applyProtection="0"/>
    <xf numFmtId="214" fontId="28" fillId="0" borderId="0" applyFill="0" applyBorder="0" applyAlignment="0" applyProtection="0"/>
    <xf numFmtId="214" fontId="28" fillId="0" borderId="0" applyFill="0" applyBorder="0" applyAlignment="0" applyProtection="0"/>
    <xf numFmtId="214" fontId="28" fillId="0" borderId="0" applyFill="0" applyBorder="0" applyAlignment="0" applyProtection="0"/>
    <xf numFmtId="214" fontId="28" fillId="0" borderId="0" applyFill="0" applyBorder="0" applyAlignment="0" applyProtection="0"/>
    <xf numFmtId="214" fontId="28" fillId="0" borderId="0" applyFill="0" applyBorder="0" applyAlignment="0" applyProtection="0"/>
    <xf numFmtId="214" fontId="28" fillId="0" borderId="0" applyFill="0" applyBorder="0" applyAlignment="0" applyProtection="0"/>
    <xf numFmtId="214" fontId="28" fillId="0" borderId="0" applyFill="0" applyBorder="0" applyAlignment="0" applyProtection="0"/>
    <xf numFmtId="214" fontId="28" fillId="0" borderId="0" applyFill="0" applyBorder="0" applyAlignment="0" applyProtection="0"/>
    <xf numFmtId="214" fontId="28" fillId="0" borderId="0" applyFill="0" applyBorder="0" applyAlignment="0" applyProtection="0"/>
    <xf numFmtId="214" fontId="28" fillId="0" borderId="0" applyFill="0" applyBorder="0" applyAlignment="0" applyProtection="0"/>
    <xf numFmtId="214" fontId="28" fillId="0" borderId="0" applyFill="0" applyBorder="0" applyAlignment="0" applyProtection="0"/>
    <xf numFmtId="214" fontId="28" fillId="0" borderId="0" applyFill="0" applyBorder="0" applyAlignment="0" applyProtection="0"/>
    <xf numFmtId="214" fontId="28" fillId="0" borderId="0" applyFill="0" applyBorder="0" applyAlignment="0" applyProtection="0"/>
    <xf numFmtId="214" fontId="28" fillId="0" borderId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ill="0" applyBorder="0" applyAlignment="0" applyProtection="0"/>
    <xf numFmtId="43" fontId="28" fillId="0" borderId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22" fillId="0" borderId="0" applyNumberFormat="0" applyFill="0" applyBorder="0" applyAlignment="0" applyProtection="0"/>
    <xf numFmtId="0" fontId="123" fillId="0" borderId="87" applyProtection="0">
      <alignment horizontal="centerContinuous"/>
    </xf>
    <xf numFmtId="0" fontId="123" fillId="0" borderId="87" applyProtection="0">
      <alignment horizontal="centerContinuous"/>
    </xf>
    <xf numFmtId="0" fontId="123" fillId="0" borderId="87" applyProtection="0">
      <alignment horizontal="centerContinuous"/>
    </xf>
    <xf numFmtId="0" fontId="35" fillId="0" borderId="0">
      <alignment vertical="center"/>
    </xf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4" fillId="0" borderId="0"/>
    <xf numFmtId="0" fontId="124" fillId="0" borderId="0"/>
    <xf numFmtId="0" fontId="124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5" fillId="0" borderId="0"/>
    <xf numFmtId="0" fontId="126" fillId="0" borderId="41">
      <alignment horizontal="left"/>
    </xf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37" fontId="128" fillId="0" borderId="30" applyNumberFormat="0">
      <alignment horizontal="left"/>
      <protection locked="0" hidden="1"/>
    </xf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31" fillId="115" borderId="88" applyNumberFormat="0">
      <alignment horizontal="left"/>
    </xf>
    <xf numFmtId="0" fontId="131" fillId="115" borderId="88" applyNumberFormat="0">
      <alignment horizontal="left"/>
    </xf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31" fillId="115" borderId="88" applyNumberFormat="0">
      <alignment horizontal="left"/>
    </xf>
    <xf numFmtId="0" fontId="131" fillId="115" borderId="88" applyNumberFormat="0">
      <alignment horizontal="left"/>
    </xf>
    <xf numFmtId="0" fontId="131" fillId="115" borderId="88" applyNumberFormat="0">
      <alignment horizontal="left"/>
    </xf>
    <xf numFmtId="0" fontId="131" fillId="115" borderId="88" applyNumberFormat="0">
      <alignment horizontal="left"/>
    </xf>
    <xf numFmtId="0" fontId="131" fillId="115" borderId="88" applyNumberFormat="0">
      <alignment horizontal="left"/>
    </xf>
    <xf numFmtId="0" fontId="131" fillId="115" borderId="88" applyNumberFormat="0">
      <alignment horizontal="left"/>
    </xf>
    <xf numFmtId="0" fontId="131" fillId="115" borderId="88" applyNumberFormat="0">
      <alignment horizontal="left"/>
    </xf>
    <xf numFmtId="0" fontId="131" fillId="115" borderId="88" applyNumberFormat="0">
      <alignment horizontal="left"/>
    </xf>
    <xf numFmtId="0" fontId="131" fillId="115" borderId="88" applyNumberFormat="0">
      <alignment horizontal="left"/>
    </xf>
    <xf numFmtId="0" fontId="131" fillId="115" borderId="88" applyNumberFormat="0">
      <alignment horizontal="left"/>
    </xf>
    <xf numFmtId="0" fontId="131" fillId="115" borderId="88" applyNumberFormat="0">
      <alignment horizontal="left"/>
    </xf>
    <xf numFmtId="0" fontId="131" fillId="115" borderId="88" applyNumberFormat="0">
      <alignment horizontal="left"/>
    </xf>
    <xf numFmtId="0" fontId="131" fillId="115" borderId="88" applyNumberFormat="0">
      <alignment horizontal="left"/>
    </xf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31" fillId="115" borderId="88" applyNumberFormat="0">
      <alignment horizontal="left"/>
    </xf>
    <xf numFmtId="0" fontId="131" fillId="115" borderId="88" applyNumberFormat="0">
      <alignment horizontal="left"/>
    </xf>
    <xf numFmtId="0" fontId="131" fillId="115" borderId="88" applyNumberFormat="0">
      <alignment horizontal="left"/>
    </xf>
    <xf numFmtId="0" fontId="131" fillId="115" borderId="88" applyNumberFormat="0">
      <alignment horizontal="left"/>
    </xf>
    <xf numFmtId="0" fontId="131" fillId="115" borderId="88" applyNumberFormat="0">
      <alignment horizontal="left"/>
    </xf>
    <xf numFmtId="0" fontId="131" fillId="115" borderId="88" applyNumberFormat="0">
      <alignment horizontal="left"/>
    </xf>
    <xf numFmtId="0" fontId="131" fillId="115" borderId="88" applyNumberFormat="0">
      <alignment horizontal="left"/>
    </xf>
    <xf numFmtId="0" fontId="131" fillId="115" borderId="88" applyNumberFormat="0">
      <alignment horizontal="left"/>
    </xf>
    <xf numFmtId="0" fontId="131" fillId="115" borderId="88" applyNumberFormat="0">
      <alignment horizontal="left"/>
    </xf>
    <xf numFmtId="0" fontId="131" fillId="115" borderId="88" applyNumberFormat="0">
      <alignment horizontal="left"/>
    </xf>
    <xf numFmtId="0" fontId="131" fillId="115" borderId="88" applyNumberFormat="0">
      <alignment horizontal="left"/>
    </xf>
    <xf numFmtId="0" fontId="131" fillId="115" borderId="88" applyNumberFormat="0">
      <alignment horizontal="left"/>
    </xf>
    <xf numFmtId="0" fontId="131" fillId="115" borderId="88" applyNumberFormat="0">
      <alignment horizontal="left"/>
    </xf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31" fillId="115" borderId="88" applyNumberFormat="0">
      <alignment horizontal="left"/>
    </xf>
    <xf numFmtId="0" fontId="131" fillId="115" borderId="88" applyNumberFormat="0">
      <alignment horizontal="left"/>
    </xf>
    <xf numFmtId="0" fontId="131" fillId="115" borderId="88" applyNumberFormat="0">
      <alignment horizontal="left"/>
    </xf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31" fillId="115" borderId="88" applyNumberFormat="0">
      <alignment horizontal="left"/>
    </xf>
    <xf numFmtId="0" fontId="131" fillId="115" borderId="88" applyNumberFormat="0">
      <alignment horizontal="left"/>
    </xf>
    <xf numFmtId="0" fontId="131" fillId="115" borderId="88" applyNumberFormat="0">
      <alignment horizontal="left"/>
    </xf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31" fillId="115" borderId="88" applyNumberFormat="0">
      <alignment horizontal="left"/>
    </xf>
    <xf numFmtId="0" fontId="131" fillId="115" borderId="88" applyNumberFormat="0">
      <alignment horizontal="left"/>
    </xf>
    <xf numFmtId="0" fontId="131" fillId="115" borderId="88" applyNumberFormat="0">
      <alignment horizontal="left"/>
    </xf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31" fillId="115" borderId="88" applyNumberFormat="0">
      <alignment horizontal="left"/>
    </xf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66" fillId="0" borderId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3" fillId="0" borderId="90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3" fillId="0" borderId="90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7" fillId="0" borderId="1" applyNumberFormat="0" applyFill="0" applyAlignment="0" applyProtection="0"/>
    <xf numFmtId="0" fontId="7" fillId="0" borderId="1" applyNumberFormat="0" applyFill="0" applyAlignment="0" applyProtection="0"/>
    <xf numFmtId="0" fontId="7" fillId="0" borderId="1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66" fillId="0" borderId="0"/>
    <xf numFmtId="0" fontId="66" fillId="0" borderId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66" fillId="0" borderId="0"/>
    <xf numFmtId="0" fontId="135" fillId="0" borderId="91" applyNumberFormat="0" applyFill="0" applyAlignment="0" applyProtection="0"/>
    <xf numFmtId="0" fontId="66" fillId="0" borderId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66" fillId="0" borderId="0"/>
    <xf numFmtId="0" fontId="136" fillId="0" borderId="92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66" fillId="0" borderId="0"/>
    <xf numFmtId="0" fontId="136" fillId="0" borderId="92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66" fillId="0" borderId="0"/>
    <xf numFmtId="0" fontId="135" fillId="0" borderId="91" applyNumberFormat="0" applyFill="0" applyAlignment="0" applyProtection="0"/>
    <xf numFmtId="0" fontId="8" fillId="0" borderId="2" applyNumberFormat="0" applyFill="0" applyAlignment="0" applyProtection="0"/>
    <xf numFmtId="0" fontId="8" fillId="0" borderId="2" applyNumberFormat="0" applyFill="0" applyAlignment="0" applyProtection="0"/>
    <xf numFmtId="0" fontId="8" fillId="0" borderId="2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66" fillId="0" borderId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66" fillId="0" borderId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66" fillId="0" borderId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66" fillId="0" borderId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66" fillId="0" borderId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135" fillId="0" borderId="91" applyNumberFormat="0" applyFill="0" applyAlignment="0" applyProtection="0"/>
    <xf numFmtId="0" fontId="66" fillId="0" borderId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66" fillId="0" borderId="0"/>
    <xf numFmtId="0" fontId="66" fillId="0" borderId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66" fillId="0" borderId="0"/>
    <xf numFmtId="0" fontId="137" fillId="0" borderId="93" applyNumberFormat="0" applyFill="0" applyAlignment="0" applyProtection="0"/>
    <xf numFmtId="0" fontId="66" fillId="0" borderId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66" fillId="0" borderId="0"/>
    <xf numFmtId="0" fontId="138" fillId="0" borderId="94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66" fillId="0" borderId="0"/>
    <xf numFmtId="0" fontId="138" fillId="0" borderId="94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66" fillId="0" borderId="0"/>
    <xf numFmtId="0" fontId="137" fillId="0" borderId="93" applyNumberFormat="0" applyFill="0" applyAlignment="0" applyProtection="0"/>
    <xf numFmtId="0" fontId="9" fillId="0" borderId="3" applyNumberFormat="0" applyFill="0" applyAlignment="0" applyProtection="0"/>
    <xf numFmtId="0" fontId="9" fillId="0" borderId="3" applyNumberFormat="0" applyFill="0" applyAlignment="0" applyProtection="0"/>
    <xf numFmtId="0" fontId="9" fillId="0" borderId="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66" fillId="0" borderId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66" fillId="0" borderId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66" fillId="0" borderId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66" fillId="0" borderId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66" fillId="0" borderId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137" fillId="0" borderId="93" applyNumberFormat="0" applyFill="0" applyAlignment="0" applyProtection="0"/>
    <xf numFmtId="0" fontId="66" fillId="0" borderId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66" fillId="0" borderId="0"/>
    <xf numFmtId="0" fontId="66" fillId="0" borderId="0"/>
    <xf numFmtId="0" fontId="138" fillId="0" borderId="0" applyNumberFormat="0" applyFill="0" applyBorder="0" applyAlignment="0" applyProtection="0"/>
    <xf numFmtId="0" fontId="66" fillId="0" borderId="0"/>
    <xf numFmtId="0" fontId="138" fillId="0" borderId="0" applyNumberFormat="0" applyFill="0" applyBorder="0" applyAlignment="0" applyProtection="0"/>
    <xf numFmtId="0" fontId="66" fillId="0" borderId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66" fillId="0" borderId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66" fillId="0" borderId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66" fillId="0" borderId="0"/>
    <xf numFmtId="0" fontId="13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66" fillId="0" borderId="0"/>
    <xf numFmtId="0" fontId="138" fillId="0" borderId="0" applyNumberFormat="0" applyFill="0" applyBorder="0" applyAlignment="0" applyProtection="0"/>
    <xf numFmtId="0" fontId="66" fillId="0" borderId="0"/>
    <xf numFmtId="0" fontId="138" fillId="0" borderId="0" applyNumberFormat="0" applyFill="0" applyBorder="0" applyAlignment="0" applyProtection="0"/>
    <xf numFmtId="0" fontId="66" fillId="0" borderId="0"/>
    <xf numFmtId="0" fontId="138" fillId="0" borderId="0" applyNumberFormat="0" applyFill="0" applyBorder="0" applyAlignment="0" applyProtection="0"/>
    <xf numFmtId="0" fontId="66" fillId="0" borderId="0"/>
    <xf numFmtId="0" fontId="138" fillId="0" borderId="0" applyNumberFormat="0" applyFill="0" applyBorder="0" applyAlignment="0" applyProtection="0"/>
    <xf numFmtId="0" fontId="66" fillId="0" borderId="0"/>
    <xf numFmtId="0" fontId="138" fillId="0" borderId="0" applyNumberFormat="0" applyFill="0" applyBorder="0" applyAlignment="0" applyProtection="0"/>
    <xf numFmtId="0" fontId="66" fillId="0" borderId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66" fillId="0" borderId="0"/>
    <xf numFmtId="49" fontId="43" fillId="0" borderId="0">
      <alignment horizontal="centerContinuous" vertical="center"/>
    </xf>
    <xf numFmtId="49" fontId="140" fillId="0" borderId="0">
      <alignment horizontal="left" vertical="center"/>
    </xf>
    <xf numFmtId="0" fontId="20" fillId="0" borderId="9" applyNumberFormat="0" applyFill="0" applyAlignment="0" applyProtection="0"/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103" fillId="0" borderId="96" applyNumberFormat="0" applyFill="0" applyAlignment="0" applyProtection="0"/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103" fillId="0" borderId="96" applyNumberFormat="0" applyFill="0" applyAlignment="0" applyProtection="0"/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103" fillId="0" borderId="96" applyNumberFormat="0" applyFill="0" applyAlignment="0" applyProtection="0"/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103" fillId="0" borderId="96" applyNumberFormat="0" applyFill="0" applyAlignment="0" applyProtection="0"/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103" fillId="0" borderId="96" applyNumberFormat="0" applyFill="0" applyAlignment="0" applyProtection="0"/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0" fontId="28" fillId="0" borderId="95" applyNumberFormat="0" applyFont="0" applyFill="0" applyAlignment="0" applyProtection="0">
      <alignment vertical="top"/>
    </xf>
    <xf numFmtId="37" fontId="60" fillId="85" borderId="0" applyNumberFormat="0" applyBorder="0" applyAlignment="0" applyProtection="0"/>
    <xf numFmtId="37" fontId="60" fillId="0" borderId="0"/>
    <xf numFmtId="3" fontId="141" fillId="0" borderId="49" applyProtection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215" fontId="28" fillId="0" borderId="0" applyFont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42" fillId="0" borderId="0" applyNumberForma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0" fontId="28" fillId="0" borderId="0"/>
    <xf numFmtId="0" fontId="28" fillId="0" borderId="0"/>
    <xf numFmtId="0" fontId="28" fillId="0" borderId="0"/>
    <xf numFmtId="0" fontId="2" fillId="0" borderId="0"/>
    <xf numFmtId="43" fontId="171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" fillId="0" borderId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5" fontId="33" fillId="0" borderId="0" applyFont="0" applyFill="0" applyBorder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70" fillId="94" borderId="106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70" fillId="94" borderId="106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28" fillId="78" borderId="107" applyNumberFormat="0" applyFont="0" applyBorder="0" applyAlignment="0" applyProtection="0"/>
    <xf numFmtId="0" fontId="83" fillId="0" borderId="108">
      <alignment horizontal="left" vertical="center"/>
    </xf>
    <xf numFmtId="0" fontId="83" fillId="0" borderId="108">
      <alignment horizontal="left" vertical="center"/>
    </xf>
    <xf numFmtId="0" fontId="83" fillId="0" borderId="108">
      <alignment horizontal="left" vertical="center"/>
    </xf>
    <xf numFmtId="0" fontId="69" fillId="37" borderId="105" applyNumberFormat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43" fontId="28" fillId="85" borderId="0" applyNumberFormat="0" applyFont="0" applyBorder="0" applyAlignment="0" applyProtection="0"/>
    <xf numFmtId="10" fontId="60" fillId="78" borderId="109" applyNumberFormat="0" applyBorder="0" applyAlignment="0" applyProtection="0"/>
    <xf numFmtId="6" fontId="64" fillId="0" borderId="0" applyFont="0" applyFill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10" fontId="60" fillId="78" borderId="109" applyNumberFormat="0" applyBorder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0" fontId="69" fillId="37" borderId="105" applyNumberFormat="0" applyAlignment="0" applyProtection="0"/>
    <xf numFmtId="3" fontId="93" fillId="103" borderId="109">
      <protection locked="0"/>
    </xf>
    <xf numFmtId="3" fontId="93" fillId="103" borderId="109">
      <protection locked="0"/>
    </xf>
    <xf numFmtId="3" fontId="93" fillId="103" borderId="109">
      <protection locked="0"/>
    </xf>
    <xf numFmtId="3" fontId="93" fillId="103" borderId="109">
      <protection locked="0"/>
    </xf>
    <xf numFmtId="3" fontId="93" fillId="103" borderId="109">
      <protection locked="0"/>
    </xf>
    <xf numFmtId="3" fontId="93" fillId="103" borderId="109">
      <protection locked="0"/>
    </xf>
    <xf numFmtId="3" fontId="93" fillId="103" borderId="109">
      <protection locked="0"/>
    </xf>
    <xf numFmtId="3" fontId="93" fillId="103" borderId="109">
      <protection locked="0"/>
    </xf>
    <xf numFmtId="3" fontId="93" fillId="103" borderId="109">
      <protection locked="0"/>
    </xf>
    <xf numFmtId="3" fontId="93" fillId="103" borderId="109">
      <protection locked="0"/>
    </xf>
    <xf numFmtId="3" fontId="93" fillId="103" borderId="109">
      <protection locked="0"/>
    </xf>
    <xf numFmtId="3" fontId="93" fillId="103" borderId="109">
      <protection locked="0"/>
    </xf>
    <xf numFmtId="3" fontId="93" fillId="103" borderId="109">
      <protection locked="0"/>
    </xf>
    <xf numFmtId="3" fontId="93" fillId="103" borderId="109">
      <protection locked="0"/>
    </xf>
    <xf numFmtId="3" fontId="93" fillId="103" borderId="109">
      <protection locked="0"/>
    </xf>
    <xf numFmtId="3" fontId="93" fillId="103" borderId="109">
      <protection locked="0"/>
    </xf>
    <xf numFmtId="3" fontId="93" fillId="103" borderId="109">
      <protection locked="0"/>
    </xf>
    <xf numFmtId="3" fontId="93" fillId="103" borderId="109">
      <protection locked="0"/>
    </xf>
    <xf numFmtId="3" fontId="93" fillId="103" borderId="109">
      <protection locked="0"/>
    </xf>
    <xf numFmtId="3" fontId="93" fillId="103" borderId="109">
      <protection locked="0"/>
    </xf>
    <xf numFmtId="3" fontId="93" fillId="103" borderId="109">
      <protection locked="0"/>
    </xf>
    <xf numFmtId="3" fontId="93" fillId="103" borderId="109">
      <protection locked="0"/>
    </xf>
    <xf numFmtId="3" fontId="93" fillId="103" borderId="109">
      <protection locked="0"/>
    </xf>
    <xf numFmtId="3" fontId="93" fillId="103" borderId="109">
      <protection locked="0"/>
    </xf>
    <xf numFmtId="3" fontId="93" fillId="103" borderId="109">
      <protection locked="0"/>
    </xf>
    <xf numFmtId="3" fontId="93" fillId="103" borderId="109">
      <protection locked="0"/>
    </xf>
    <xf numFmtId="3" fontId="93" fillId="103" borderId="109">
      <protection locked="0"/>
    </xf>
    <xf numFmtId="3" fontId="93" fillId="103" borderId="109">
      <protection locked="0"/>
    </xf>
    <xf numFmtId="3" fontId="93" fillId="103" borderId="109">
      <protection locked="0"/>
    </xf>
    <xf numFmtId="3" fontId="93" fillId="103" borderId="109">
      <protection locked="0"/>
    </xf>
    <xf numFmtId="3" fontId="93" fillId="103" borderId="109">
      <protection locked="0"/>
    </xf>
    <xf numFmtId="3" fontId="93" fillId="103" borderId="109">
      <protection locked="0"/>
    </xf>
    <xf numFmtId="3" fontId="93" fillId="103" borderId="109">
      <protection locked="0"/>
    </xf>
    <xf numFmtId="3" fontId="93" fillId="103" borderId="109">
      <protection locked="0"/>
    </xf>
    <xf numFmtId="3" fontId="93" fillId="103" borderId="109">
      <protection locked="0"/>
    </xf>
    <xf numFmtId="3" fontId="93" fillId="103" borderId="109">
      <protection locked="0"/>
    </xf>
    <xf numFmtId="3" fontId="93" fillId="103" borderId="109">
      <protection locked="0"/>
    </xf>
    <xf numFmtId="3" fontId="93" fillId="103" borderId="109">
      <protection locked="0"/>
    </xf>
    <xf numFmtId="3" fontId="93" fillId="103" borderId="109">
      <protection locked="0"/>
    </xf>
    <xf numFmtId="3" fontId="93" fillId="103" borderId="109">
      <protection locked="0"/>
    </xf>
    <xf numFmtId="3" fontId="93" fillId="103" borderId="109">
      <protection locked="0"/>
    </xf>
    <xf numFmtId="3" fontId="93" fillId="103" borderId="109">
      <protection locked="0"/>
    </xf>
    <xf numFmtId="3" fontId="93" fillId="103" borderId="109">
      <protection locked="0"/>
    </xf>
    <xf numFmtId="3" fontId="93" fillId="103" borderId="109">
      <protection locked="0"/>
    </xf>
    <xf numFmtId="3" fontId="93" fillId="103" borderId="109">
      <protection locked="0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6" fontId="64" fillId="0" borderId="0" applyFont="0" applyFill="0" applyBorder="0" applyAlignment="0" applyProtection="0"/>
    <xf numFmtId="6" fontId="64" fillId="0" borderId="0" applyFont="0" applyFill="0" applyBorder="0" applyAlignment="0" applyProtection="0"/>
    <xf numFmtId="6" fontId="64" fillId="0" borderId="0" applyFont="0" applyFill="0" applyBorder="0" applyAlignment="0" applyProtection="0"/>
    <xf numFmtId="6" fontId="64" fillId="0" borderId="0" applyFont="0" applyFill="0" applyBorder="0" applyAlignment="0" applyProtection="0"/>
    <xf numFmtId="6" fontId="64" fillId="0" borderId="0" applyFont="0" applyFill="0" applyBorder="0" applyAlignment="0" applyProtection="0"/>
    <xf numFmtId="6" fontId="64" fillId="0" borderId="0" applyFont="0" applyFill="0" applyBorder="0" applyAlignment="0" applyProtection="0"/>
    <xf numFmtId="6" fontId="64" fillId="0" borderId="0" applyFont="0" applyFill="0" applyBorder="0" applyAlignment="0" applyProtection="0"/>
    <xf numFmtId="6" fontId="64" fillId="0" borderId="0" applyFont="0" applyFill="0" applyBorder="0" applyAlignment="0" applyProtection="0"/>
    <xf numFmtId="6" fontId="64" fillId="0" borderId="0" applyFont="0" applyFill="0" applyBorder="0" applyAlignment="0" applyProtection="0"/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38" fontId="74" fillId="0" borderId="103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10" fontId="60" fillId="78" borderId="52" applyNumberFormat="0" applyBorder="0" applyAlignment="0" applyProtection="0"/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03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0" fontId="74" fillId="0" borderId="110" applyBorder="0">
      <alignment vertical="center"/>
    </xf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6" fontId="9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7" fillId="38" borderId="111" applyNumberFormat="0" applyFont="0" applyAlignment="0" applyProtection="0"/>
    <xf numFmtId="0" fontId="37" fillId="38" borderId="111" applyNumberFormat="0" applyFont="0" applyAlignment="0" applyProtection="0"/>
    <xf numFmtId="0" fontId="37" fillId="38" borderId="111" applyNumberFormat="0" applyFont="0" applyAlignment="0" applyProtection="0"/>
    <xf numFmtId="0" fontId="37" fillId="38" borderId="111" applyNumberFormat="0" applyFont="0" applyAlignment="0" applyProtection="0"/>
    <xf numFmtId="0" fontId="37" fillId="38" borderId="111" applyNumberFormat="0" applyFont="0" applyAlignment="0" applyProtection="0"/>
    <xf numFmtId="0" fontId="37" fillId="38" borderId="111" applyNumberFormat="0" applyFont="0" applyAlignment="0" applyProtection="0"/>
    <xf numFmtId="0" fontId="37" fillId="38" borderId="111" applyNumberFormat="0" applyFont="0" applyAlignment="0" applyProtection="0"/>
    <xf numFmtId="0" fontId="37" fillId="38" borderId="111" applyNumberFormat="0" applyFont="0" applyAlignment="0" applyProtection="0"/>
    <xf numFmtId="0" fontId="37" fillId="38" borderId="111" applyNumberFormat="0" applyFont="0" applyAlignment="0" applyProtection="0"/>
    <xf numFmtId="0" fontId="37" fillId="38" borderId="111" applyNumberFormat="0" applyFont="0" applyAlignment="0" applyProtection="0"/>
    <xf numFmtId="0" fontId="37" fillId="38" borderId="111" applyNumberFormat="0" applyFont="0" applyAlignment="0" applyProtection="0"/>
    <xf numFmtId="0" fontId="28" fillId="38" borderId="112" applyNumberFormat="0" applyFont="0" applyAlignment="0" applyProtection="0"/>
    <xf numFmtId="0" fontId="37" fillId="38" borderId="111" applyNumberFormat="0" applyFont="0" applyAlignment="0" applyProtection="0"/>
    <xf numFmtId="0" fontId="37" fillId="38" borderId="111" applyNumberFormat="0" applyFont="0" applyAlignment="0" applyProtection="0"/>
    <xf numFmtId="0" fontId="37" fillId="38" borderId="111" applyNumberFormat="0" applyFont="0" applyAlignment="0" applyProtection="0"/>
    <xf numFmtId="0" fontId="37" fillId="38" borderId="111" applyNumberFormat="0" applyFont="0" applyAlignment="0" applyProtection="0"/>
    <xf numFmtId="0" fontId="37" fillId="38" borderId="111" applyNumberFormat="0" applyFont="0" applyAlignment="0" applyProtection="0"/>
    <xf numFmtId="0" fontId="37" fillId="38" borderId="111" applyNumberFormat="0" applyFont="0" applyAlignment="0" applyProtection="0"/>
    <xf numFmtId="0" fontId="37" fillId="38" borderId="111" applyNumberFormat="0" applyFont="0" applyAlignment="0" applyProtection="0"/>
    <xf numFmtId="0" fontId="37" fillId="38" borderId="111" applyNumberFormat="0" applyFont="0" applyAlignment="0" applyProtection="0"/>
    <xf numFmtId="0" fontId="37" fillId="38" borderId="111" applyNumberFormat="0" applyFont="0" applyAlignment="0" applyProtection="0"/>
    <xf numFmtId="0" fontId="37" fillId="38" borderId="111" applyNumberFormat="0" applyFont="0" applyAlignment="0" applyProtection="0"/>
    <xf numFmtId="0" fontId="37" fillId="38" borderId="111" applyNumberFormat="0" applyFont="0" applyAlignment="0" applyProtection="0"/>
    <xf numFmtId="0" fontId="37" fillId="38" borderId="111" applyNumberFormat="0" applyFont="0" applyAlignment="0" applyProtection="0"/>
    <xf numFmtId="0" fontId="37" fillId="38" borderId="111" applyNumberFormat="0" applyFont="0" applyAlignment="0" applyProtection="0"/>
    <xf numFmtId="0" fontId="37" fillId="38" borderId="111" applyNumberFormat="0" applyFont="0" applyAlignment="0" applyProtection="0"/>
    <xf numFmtId="0" fontId="37" fillId="38" borderId="111" applyNumberFormat="0" applyFont="0" applyAlignment="0" applyProtection="0"/>
    <xf numFmtId="0" fontId="37" fillId="38" borderId="111" applyNumberFormat="0" applyFont="0" applyAlignment="0" applyProtection="0"/>
    <xf numFmtId="0" fontId="37" fillId="38" borderId="111" applyNumberFormat="0" applyFont="0" applyAlignment="0" applyProtection="0"/>
    <xf numFmtId="0" fontId="37" fillId="38" borderId="111" applyNumberFormat="0" applyFont="0" applyAlignment="0" applyProtection="0"/>
    <xf numFmtId="0" fontId="37" fillId="38" borderId="111" applyNumberFormat="0" applyFont="0" applyAlignment="0" applyProtection="0"/>
    <xf numFmtId="0" fontId="37" fillId="38" borderId="111" applyNumberFormat="0" applyFont="0" applyAlignment="0" applyProtection="0"/>
    <xf numFmtId="0" fontId="37" fillId="38" borderId="111" applyNumberFormat="0" applyFont="0" applyAlignment="0" applyProtection="0"/>
    <xf numFmtId="0" fontId="37" fillId="38" borderId="111" applyNumberFormat="0" applyFont="0" applyAlignment="0" applyProtection="0"/>
    <xf numFmtId="0" fontId="37" fillId="38" borderId="111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28" fillId="38" borderId="112" applyNumberFormat="0" applyFon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03" fillId="82" borderId="11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8" fillId="0" borderId="114" applyNumberFormat="0" applyFont="0" applyFill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114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86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5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2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6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7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8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19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0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28" fillId="0" borderId="121" applyNumberFormat="0" applyFont="0" applyFill="0" applyAlignment="0" applyProtection="0"/>
    <xf numFmtId="0" fontId="113" fillId="43" borderId="122" applyNumberFormat="0" applyAlignment="0" applyProtection="0"/>
    <xf numFmtId="0" fontId="113" fillId="43" borderId="122" applyNumberFormat="0" applyAlignment="0" applyProtection="0"/>
    <xf numFmtId="0" fontId="113" fillId="43" borderId="122" applyNumberFormat="0" applyAlignment="0" applyProtection="0"/>
    <xf numFmtId="0" fontId="113" fillId="43" borderId="122" applyNumberFormat="0" applyAlignment="0" applyProtection="0"/>
    <xf numFmtId="0" fontId="113" fillId="43" borderId="122" applyNumberFormat="0" applyAlignment="0" applyProtection="0"/>
    <xf numFmtId="0" fontId="113" fillId="43" borderId="122" applyNumberFormat="0" applyAlignment="0" applyProtection="0"/>
    <xf numFmtId="0" fontId="113" fillId="43" borderId="122" applyNumberFormat="0" applyAlignment="0" applyProtection="0"/>
    <xf numFmtId="0" fontId="113" fillId="43" borderId="122" applyNumberFormat="0" applyAlignment="0" applyProtection="0"/>
    <xf numFmtId="0" fontId="113" fillId="43" borderId="122" applyNumberFormat="0" applyAlignment="0" applyProtection="0"/>
    <xf numFmtId="0" fontId="113" fillId="43" borderId="122" applyNumberFormat="0" applyAlignment="0" applyProtection="0"/>
    <xf numFmtId="0" fontId="113" fillId="43" borderId="122" applyNumberFormat="0" applyAlignment="0" applyProtection="0"/>
    <xf numFmtId="0" fontId="113" fillId="43" borderId="122" applyNumberFormat="0" applyAlignment="0" applyProtection="0"/>
    <xf numFmtId="0" fontId="113" fillId="43" borderId="122" applyNumberFormat="0" applyAlignment="0" applyProtection="0"/>
    <xf numFmtId="0" fontId="113" fillId="43" borderId="122" applyNumberFormat="0" applyAlignment="0" applyProtection="0"/>
    <xf numFmtId="0" fontId="113" fillId="43" borderId="122" applyNumberFormat="0" applyAlignment="0" applyProtection="0"/>
    <xf numFmtId="0" fontId="113" fillId="43" borderId="122" applyNumberFormat="0" applyAlignment="0" applyProtection="0"/>
    <xf numFmtId="0" fontId="113" fillId="43" borderId="122" applyNumberFormat="0" applyAlignment="0" applyProtection="0"/>
    <xf numFmtId="0" fontId="113" fillId="43" borderId="122" applyNumberFormat="0" applyAlignment="0" applyProtection="0"/>
    <xf numFmtId="0" fontId="113" fillId="43" borderId="122" applyNumberFormat="0" applyAlignment="0" applyProtection="0"/>
    <xf numFmtId="0" fontId="113" fillId="43" borderId="122" applyNumberFormat="0" applyAlignment="0" applyProtection="0"/>
    <xf numFmtId="0" fontId="113" fillId="43" borderId="122" applyNumberFormat="0" applyAlignment="0" applyProtection="0"/>
    <xf numFmtId="0" fontId="113" fillId="43" borderId="122" applyNumberFormat="0" applyAlignment="0" applyProtection="0"/>
    <xf numFmtId="0" fontId="113" fillId="43" borderId="122" applyNumberFormat="0" applyAlignment="0" applyProtection="0"/>
    <xf numFmtId="0" fontId="113" fillId="43" borderId="122" applyNumberFormat="0" applyAlignment="0" applyProtection="0"/>
    <xf numFmtId="0" fontId="113" fillId="43" borderId="122" applyNumberFormat="0" applyAlignment="0" applyProtection="0"/>
    <xf numFmtId="0" fontId="113" fillId="43" borderId="122" applyNumberFormat="0" applyAlignment="0" applyProtection="0"/>
    <xf numFmtId="0" fontId="113" fillId="43" borderId="122" applyNumberFormat="0" applyAlignment="0" applyProtection="0"/>
    <xf numFmtId="0" fontId="113" fillId="43" borderId="122" applyNumberFormat="0" applyAlignment="0" applyProtection="0"/>
    <xf numFmtId="0" fontId="113" fillId="43" borderId="122" applyNumberFormat="0" applyAlignment="0" applyProtection="0"/>
    <xf numFmtId="0" fontId="113" fillId="43" borderId="122" applyNumberFormat="0" applyAlignment="0" applyProtection="0"/>
    <xf numFmtId="0" fontId="113" fillId="43" borderId="122" applyNumberFormat="0" applyAlignment="0" applyProtection="0"/>
    <xf numFmtId="0" fontId="113" fillId="43" borderId="122" applyNumberFormat="0" applyAlignment="0" applyProtection="0"/>
    <xf numFmtId="0" fontId="113" fillId="43" borderId="122" applyNumberFormat="0" applyAlignment="0" applyProtection="0"/>
    <xf numFmtId="4" fontId="60" fillId="57" borderId="114" applyNumberFormat="0" applyProtection="0">
      <alignment horizontal="right" vertical="center"/>
    </xf>
    <xf numFmtId="4" fontId="60" fillId="57" borderId="114" applyNumberFormat="0" applyProtection="0">
      <alignment horizontal="right" vertical="center"/>
    </xf>
    <xf numFmtId="4" fontId="60" fillId="110" borderId="114" applyNumberFormat="0" applyProtection="0">
      <alignment horizontal="left" vertical="center" indent="1"/>
    </xf>
    <xf numFmtId="4" fontId="60" fillId="110" borderId="114" applyNumberFormat="0" applyProtection="0">
      <alignment horizontal="left" vertical="center" indent="1"/>
    </xf>
    <xf numFmtId="4" fontId="28" fillId="69" borderId="114" applyNumberFormat="0" applyProtection="0">
      <alignment horizontal="left" vertical="center" indent="1"/>
    </xf>
    <xf numFmtId="4" fontId="28" fillId="69" borderId="114" applyNumberFormat="0" applyProtection="0">
      <alignment horizontal="left" vertical="center" indent="1"/>
    </xf>
    <xf numFmtId="4" fontId="28" fillId="69" borderId="114" applyNumberFormat="0" applyProtection="0">
      <alignment horizontal="left" vertical="center" indent="1"/>
    </xf>
    <xf numFmtId="4" fontId="28" fillId="69" borderId="114" applyNumberFormat="0" applyProtection="0">
      <alignment horizontal="left" vertical="center" indent="1"/>
    </xf>
    <xf numFmtId="4" fontId="28" fillId="69" borderId="114" applyNumberFormat="0" applyProtection="0">
      <alignment horizontal="left" vertical="center" indent="1"/>
    </xf>
    <xf numFmtId="4" fontId="28" fillId="69" borderId="114" applyNumberFormat="0" applyProtection="0">
      <alignment horizontal="left" vertical="center" indent="1"/>
    </xf>
    <xf numFmtId="4" fontId="28" fillId="69" borderId="114" applyNumberFormat="0" applyProtection="0">
      <alignment horizontal="left" vertical="center" indent="1"/>
    </xf>
    <xf numFmtId="4" fontId="28" fillId="69" borderId="114" applyNumberFormat="0" applyProtection="0">
      <alignment horizontal="left" vertical="center" indent="1"/>
    </xf>
    <xf numFmtId="4" fontId="60" fillId="111" borderId="114" applyNumberFormat="0" applyProtection="0">
      <alignment horizontal="left" vertical="center" indent="1"/>
    </xf>
    <xf numFmtId="4" fontId="60" fillId="111" borderId="114" applyNumberFormat="0" applyProtection="0">
      <alignment horizontal="left" vertical="center" indent="1"/>
    </xf>
    <xf numFmtId="4" fontId="60" fillId="94" borderId="114" applyNumberFormat="0" applyProtection="0">
      <alignment horizontal="left" vertical="center" indent="1"/>
    </xf>
    <xf numFmtId="4" fontId="60" fillId="94" borderId="114" applyNumberFormat="0" applyProtection="0">
      <alignment horizontal="left" vertical="center" indent="1"/>
    </xf>
    <xf numFmtId="4" fontId="120" fillId="93" borderId="114" applyNumberFormat="0" applyProtection="0">
      <alignment horizontal="left" vertical="center" indent="1"/>
    </xf>
    <xf numFmtId="0" fontId="60" fillId="104" borderId="109"/>
    <xf numFmtId="0" fontId="60" fillId="104" borderId="109"/>
    <xf numFmtId="0" fontId="60" fillId="104" borderId="109"/>
    <xf numFmtId="0" fontId="60" fillId="104" borderId="109"/>
    <xf numFmtId="4" fontId="116" fillId="49" borderId="84" applyNumberFormat="0" applyProtection="0">
      <alignment vertical="center"/>
    </xf>
    <xf numFmtId="4" fontId="116" fillId="49" borderId="84" applyNumberFormat="0" applyProtection="0">
      <alignment vertical="center"/>
    </xf>
    <xf numFmtId="4" fontId="116" fillId="49" borderId="84" applyNumberFormat="0" applyProtection="0">
      <alignment vertical="center"/>
    </xf>
    <xf numFmtId="4" fontId="116" fillId="49" borderId="84" applyNumberFormat="0" applyProtection="0">
      <alignment vertical="center"/>
    </xf>
    <xf numFmtId="4" fontId="116" fillId="49" borderId="84" applyNumberFormat="0" applyProtection="0">
      <alignment vertical="center"/>
    </xf>
    <xf numFmtId="4" fontId="116" fillId="49" borderId="84" applyNumberFormat="0" applyProtection="0">
      <alignment vertical="center"/>
    </xf>
    <xf numFmtId="4" fontId="117" fillId="85" borderId="85" applyNumberFormat="0" applyProtection="0">
      <alignment vertical="center"/>
    </xf>
    <xf numFmtId="4" fontId="117" fillId="85" borderId="85" applyNumberFormat="0" applyProtection="0">
      <alignment vertical="center"/>
    </xf>
    <xf numFmtId="4" fontId="60" fillId="85" borderId="85" applyNumberFormat="0" applyProtection="0">
      <alignment horizontal="left" vertical="center" indent="1"/>
    </xf>
    <xf numFmtId="4" fontId="60" fillId="85" borderId="85" applyNumberFormat="0" applyProtection="0">
      <alignment horizontal="left" vertical="center" indent="1"/>
    </xf>
    <xf numFmtId="0" fontId="118" fillId="49" borderId="84" applyNumberFormat="0" applyProtection="0">
      <alignment horizontal="left" vertical="top" indent="1"/>
    </xf>
    <xf numFmtId="0" fontId="118" fillId="49" borderId="84" applyNumberFormat="0" applyProtection="0">
      <alignment horizontal="left" vertical="top" indent="1"/>
    </xf>
    <xf numFmtId="4" fontId="60" fillId="56" borderId="85" applyNumberFormat="0" applyProtection="0">
      <alignment horizontal="left" vertical="center" indent="1"/>
    </xf>
    <xf numFmtId="4" fontId="60" fillId="56" borderId="85" applyNumberFormat="0" applyProtection="0">
      <alignment horizontal="left" vertical="center" indent="1"/>
    </xf>
    <xf numFmtId="4" fontId="60" fillId="36" borderId="85" applyNumberFormat="0" applyProtection="0">
      <alignment horizontal="right" vertical="center"/>
    </xf>
    <xf numFmtId="4" fontId="60" fillId="36" borderId="85" applyNumberFormat="0" applyProtection="0">
      <alignment horizontal="right" vertical="center"/>
    </xf>
    <xf numFmtId="4" fontId="60" fillId="108" borderId="85" applyNumberFormat="0" applyProtection="0">
      <alignment horizontal="right" vertical="center"/>
    </xf>
    <xf numFmtId="4" fontId="60" fillId="108" borderId="85" applyNumberFormat="0" applyProtection="0">
      <alignment horizontal="right" vertical="center"/>
    </xf>
    <xf numFmtId="4" fontId="60" fillId="57" borderId="86" applyNumberFormat="0" applyProtection="0">
      <alignment horizontal="right" vertical="center"/>
    </xf>
    <xf numFmtId="4" fontId="60" fillId="57" borderId="86" applyNumberFormat="0" applyProtection="0">
      <alignment horizontal="right" vertical="center"/>
    </xf>
    <xf numFmtId="4" fontId="60" fillId="58" borderId="85" applyNumberFormat="0" applyProtection="0">
      <alignment horizontal="right" vertical="center"/>
    </xf>
    <xf numFmtId="4" fontId="60" fillId="58" borderId="85" applyNumberFormat="0" applyProtection="0">
      <alignment horizontal="right" vertical="center"/>
    </xf>
    <xf numFmtId="4" fontId="60" fillId="54" borderId="85" applyNumberFormat="0" applyProtection="0">
      <alignment horizontal="right" vertical="center"/>
    </xf>
    <xf numFmtId="4" fontId="60" fillId="54" borderId="85" applyNumberFormat="0" applyProtection="0">
      <alignment horizontal="right" vertical="center"/>
    </xf>
    <xf numFmtId="4" fontId="60" fillId="73" borderId="85" applyNumberFormat="0" applyProtection="0">
      <alignment horizontal="right" vertical="center"/>
    </xf>
    <xf numFmtId="4" fontId="60" fillId="73" borderId="85" applyNumberFormat="0" applyProtection="0">
      <alignment horizontal="right" vertical="center"/>
    </xf>
    <xf numFmtId="4" fontId="60" fillId="65" borderId="85" applyNumberFormat="0" applyProtection="0">
      <alignment horizontal="right" vertical="center"/>
    </xf>
    <xf numFmtId="4" fontId="60" fillId="65" borderId="85" applyNumberFormat="0" applyProtection="0">
      <alignment horizontal="right" vertical="center"/>
    </xf>
    <xf numFmtId="4" fontId="60" fillId="90" borderId="85" applyNumberFormat="0" applyProtection="0">
      <alignment horizontal="right" vertical="center"/>
    </xf>
    <xf numFmtId="4" fontId="60" fillId="90" borderId="85" applyNumberFormat="0" applyProtection="0">
      <alignment horizontal="right" vertical="center"/>
    </xf>
    <xf numFmtId="4" fontId="60" fillId="109" borderId="85" applyNumberFormat="0" applyProtection="0">
      <alignment horizontal="right" vertical="center"/>
    </xf>
    <xf numFmtId="4" fontId="60" fillId="109" borderId="85" applyNumberFormat="0" applyProtection="0">
      <alignment horizontal="right" vertical="center"/>
    </xf>
    <xf numFmtId="4" fontId="60" fillId="110" borderId="86" applyNumberFormat="0" applyProtection="0">
      <alignment horizontal="left" vertical="center" indent="1"/>
    </xf>
    <xf numFmtId="4" fontId="60" fillId="110" borderId="86" applyNumberFormat="0" applyProtection="0">
      <alignment horizontal="left" vertical="center" indent="1"/>
    </xf>
    <xf numFmtId="4" fontId="28" fillId="69" borderId="86" applyNumberFormat="0" applyProtection="0">
      <alignment horizontal="left" vertical="center" indent="1"/>
    </xf>
    <xf numFmtId="4" fontId="28" fillId="69" borderId="86" applyNumberFormat="0" applyProtection="0">
      <alignment horizontal="left" vertical="center" indent="1"/>
    </xf>
    <xf numFmtId="4" fontId="28" fillId="69" borderId="86" applyNumberFormat="0" applyProtection="0">
      <alignment horizontal="left" vertical="center" indent="1"/>
    </xf>
    <xf numFmtId="4" fontId="28" fillId="69" borderId="86" applyNumberFormat="0" applyProtection="0">
      <alignment horizontal="left" vertical="center" indent="1"/>
    </xf>
    <xf numFmtId="4" fontId="28" fillId="69" borderId="86" applyNumberFormat="0" applyProtection="0">
      <alignment horizontal="left" vertical="center" indent="1"/>
    </xf>
    <xf numFmtId="4" fontId="28" fillId="69" borderId="86" applyNumberFormat="0" applyProtection="0">
      <alignment horizontal="left" vertical="center" indent="1"/>
    </xf>
    <xf numFmtId="4" fontId="28" fillId="69" borderId="86" applyNumberFormat="0" applyProtection="0">
      <alignment horizontal="left" vertical="center" indent="1"/>
    </xf>
    <xf numFmtId="4" fontId="28" fillId="69" borderId="86" applyNumberFormat="0" applyProtection="0">
      <alignment horizontal="left" vertical="center" indent="1"/>
    </xf>
    <xf numFmtId="4" fontId="60" fillId="94" borderId="85" applyNumberFormat="0" applyProtection="0">
      <alignment horizontal="right" vertical="center"/>
    </xf>
    <xf numFmtId="4" fontId="60" fillId="94" borderId="85" applyNumberFormat="0" applyProtection="0">
      <alignment horizontal="right" vertical="center"/>
    </xf>
    <xf numFmtId="4" fontId="60" fillId="111" borderId="86" applyNumberFormat="0" applyProtection="0">
      <alignment horizontal="left" vertical="center" indent="1"/>
    </xf>
    <xf numFmtId="4" fontId="60" fillId="111" borderId="86" applyNumberFormat="0" applyProtection="0">
      <alignment horizontal="left" vertical="center" indent="1"/>
    </xf>
    <xf numFmtId="4" fontId="60" fillId="94" borderId="86" applyNumberFormat="0" applyProtection="0">
      <alignment horizontal="left" vertical="center" indent="1"/>
    </xf>
    <xf numFmtId="4" fontId="60" fillId="94" borderId="86" applyNumberFormat="0" applyProtection="0">
      <alignment horizontal="left" vertical="center" indent="1"/>
    </xf>
    <xf numFmtId="0" fontId="60" fillId="47" borderId="85" applyNumberFormat="0" applyProtection="0">
      <alignment horizontal="left" vertical="center" indent="1"/>
    </xf>
    <xf numFmtId="0" fontId="60" fillId="47" borderId="85" applyNumberFormat="0" applyProtection="0">
      <alignment horizontal="left" vertical="center" indent="1"/>
    </xf>
    <xf numFmtId="0" fontId="28" fillId="112" borderId="84" applyNumberFormat="0" applyProtection="0">
      <alignment horizontal="left" vertical="top" indent="1"/>
    </xf>
    <xf numFmtId="0" fontId="28" fillId="112" borderId="84" applyNumberFormat="0" applyProtection="0">
      <alignment horizontal="left" vertical="top" indent="1"/>
    </xf>
    <xf numFmtId="0" fontId="28" fillId="112" borderId="84" applyNumberFormat="0" applyProtection="0">
      <alignment horizontal="left" vertical="top" indent="1"/>
    </xf>
    <xf numFmtId="0" fontId="28" fillId="112" borderId="84" applyNumberFormat="0" applyProtection="0">
      <alignment horizontal="left" vertical="top" indent="1"/>
    </xf>
    <xf numFmtId="0" fontId="28" fillId="112" borderId="84" applyNumberFormat="0" applyProtection="0">
      <alignment horizontal="left" vertical="top" indent="1"/>
    </xf>
    <xf numFmtId="0" fontId="28" fillId="112" borderId="84" applyNumberFormat="0" applyProtection="0">
      <alignment horizontal="left" vertical="top" indent="1"/>
    </xf>
    <xf numFmtId="0" fontId="28" fillId="112" borderId="84" applyNumberFormat="0" applyProtection="0">
      <alignment horizontal="left" vertical="top" indent="1"/>
    </xf>
    <xf numFmtId="0" fontId="28" fillId="112" borderId="84" applyNumberFormat="0" applyProtection="0">
      <alignment horizontal="left" vertical="top" indent="1"/>
    </xf>
    <xf numFmtId="0" fontId="28" fillId="112" borderId="84" applyNumberFormat="0" applyProtection="0">
      <alignment horizontal="left" vertical="top" indent="1"/>
    </xf>
    <xf numFmtId="0" fontId="28" fillId="112" borderId="84" applyNumberFormat="0" applyProtection="0">
      <alignment horizontal="left" vertical="top" indent="1"/>
    </xf>
    <xf numFmtId="0" fontId="28" fillId="112" borderId="84" applyNumberFormat="0" applyProtection="0">
      <alignment horizontal="left" vertical="top" indent="1"/>
    </xf>
    <xf numFmtId="0" fontId="28" fillId="112" borderId="84" applyNumberFormat="0" applyProtection="0">
      <alignment horizontal="left" vertical="top" indent="1"/>
    </xf>
    <xf numFmtId="0" fontId="60" fillId="113" borderId="85" applyNumberFormat="0" applyProtection="0">
      <alignment horizontal="left" vertical="center" indent="1"/>
    </xf>
    <xf numFmtId="0" fontId="60" fillId="113" borderId="85" applyNumberFormat="0" applyProtection="0">
      <alignment horizontal="left" vertical="center" indent="1"/>
    </xf>
    <xf numFmtId="0" fontId="60" fillId="94" borderId="84" applyNumberFormat="0" applyProtection="0">
      <alignment horizontal="left" vertical="top" indent="1"/>
    </xf>
    <xf numFmtId="0" fontId="60" fillId="94" borderId="84" applyNumberFormat="0" applyProtection="0">
      <alignment horizontal="left" vertical="top" indent="1"/>
    </xf>
    <xf numFmtId="0" fontId="60" fillId="50" borderId="85" applyNumberFormat="0" applyProtection="0">
      <alignment horizontal="left" vertical="center" indent="1"/>
    </xf>
    <xf numFmtId="0" fontId="60" fillId="50" borderId="85" applyNumberFormat="0" applyProtection="0">
      <alignment horizontal="left" vertical="center" indent="1"/>
    </xf>
    <xf numFmtId="0" fontId="60" fillId="50" borderId="84" applyNumberFormat="0" applyProtection="0">
      <alignment horizontal="left" vertical="top" indent="1"/>
    </xf>
    <xf numFmtId="0" fontId="60" fillId="50" borderId="84" applyNumberFormat="0" applyProtection="0">
      <alignment horizontal="left" vertical="top" indent="1"/>
    </xf>
    <xf numFmtId="0" fontId="60" fillId="111" borderId="85" applyNumberFormat="0" applyProtection="0">
      <alignment horizontal="left" vertical="center" indent="1"/>
    </xf>
    <xf numFmtId="0" fontId="60" fillId="111" borderId="85" applyNumberFormat="0" applyProtection="0">
      <alignment horizontal="left" vertical="center" indent="1"/>
    </xf>
    <xf numFmtId="0" fontId="60" fillId="111" borderId="84" applyNumberFormat="0" applyProtection="0">
      <alignment horizontal="left" vertical="top" indent="1"/>
    </xf>
    <xf numFmtId="0" fontId="60" fillId="111" borderId="84" applyNumberFormat="0" applyProtection="0">
      <alignment horizontal="left" vertical="top" indent="1"/>
    </xf>
    <xf numFmtId="4" fontId="119" fillId="38" borderId="84" applyNumberFormat="0" applyProtection="0">
      <alignment vertical="center"/>
    </xf>
    <xf numFmtId="4" fontId="119" fillId="38" borderId="84" applyNumberFormat="0" applyProtection="0">
      <alignment vertical="center"/>
    </xf>
    <xf numFmtId="4" fontId="117" fillId="78" borderId="98" applyNumberFormat="0" applyProtection="0">
      <alignment vertical="center"/>
    </xf>
    <xf numFmtId="4" fontId="117" fillId="78" borderId="98" applyNumberFormat="0" applyProtection="0">
      <alignment vertical="center"/>
    </xf>
    <xf numFmtId="0" fontId="60" fillId="104" borderId="52"/>
    <xf numFmtId="0" fontId="60" fillId="104" borderId="52"/>
    <xf numFmtId="0" fontId="60" fillId="104" borderId="52"/>
    <xf numFmtId="0" fontId="60" fillId="104" borderId="52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ill="0" applyBorder="0" applyAlignment="0" applyProtection="0"/>
    <xf numFmtId="43" fontId="28" fillId="0" borderId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3" fillId="43" borderId="106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3" fillId="43" borderId="106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47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0" fontId="52" fillId="82" borderId="105" applyNumberFormat="0" applyAlignment="0" applyProtection="0"/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37" fontId="44" fillId="0" borderId="104">
      <alignment horizontal="center"/>
    </xf>
    <xf numFmtId="4" fontId="116" fillId="49" borderId="99" applyNumberFormat="0" applyProtection="0">
      <alignment vertical="center"/>
    </xf>
    <xf numFmtId="4" fontId="116" fillId="49" borderId="99" applyNumberFormat="0" applyProtection="0">
      <alignment vertical="center"/>
    </xf>
    <xf numFmtId="4" fontId="116" fillId="49" borderId="99" applyNumberFormat="0" applyProtection="0">
      <alignment vertical="center"/>
    </xf>
    <xf numFmtId="4" fontId="116" fillId="49" borderId="99" applyNumberFormat="0" applyProtection="0">
      <alignment vertical="center"/>
    </xf>
    <xf numFmtId="4" fontId="116" fillId="49" borderId="99" applyNumberFormat="0" applyProtection="0">
      <alignment vertical="center"/>
    </xf>
    <xf numFmtId="4" fontId="116" fillId="49" borderId="99" applyNumberFormat="0" applyProtection="0">
      <alignment vertical="center"/>
    </xf>
    <xf numFmtId="4" fontId="117" fillId="85" borderId="100" applyNumberFormat="0" applyProtection="0">
      <alignment vertical="center"/>
    </xf>
    <xf numFmtId="4" fontId="117" fillId="85" borderId="100" applyNumberFormat="0" applyProtection="0">
      <alignment vertical="center"/>
    </xf>
    <xf numFmtId="4" fontId="60" fillId="85" borderId="100" applyNumberFormat="0" applyProtection="0">
      <alignment horizontal="left" vertical="center" indent="1"/>
    </xf>
    <xf numFmtId="4" fontId="60" fillId="85" borderId="100" applyNumberFormat="0" applyProtection="0">
      <alignment horizontal="left" vertical="center" indent="1"/>
    </xf>
    <xf numFmtId="0" fontId="118" fillId="49" borderId="99" applyNumberFormat="0" applyProtection="0">
      <alignment horizontal="left" vertical="top" indent="1"/>
    </xf>
    <xf numFmtId="0" fontId="118" fillId="49" borderId="99" applyNumberFormat="0" applyProtection="0">
      <alignment horizontal="left" vertical="top" indent="1"/>
    </xf>
    <xf numFmtId="4" fontId="60" fillId="56" borderId="100" applyNumberFormat="0" applyProtection="0">
      <alignment horizontal="left" vertical="center" indent="1"/>
    </xf>
    <xf numFmtId="4" fontId="60" fillId="56" borderId="100" applyNumberFormat="0" applyProtection="0">
      <alignment horizontal="left" vertical="center" indent="1"/>
    </xf>
    <xf numFmtId="4" fontId="60" fillId="36" borderId="100" applyNumberFormat="0" applyProtection="0">
      <alignment horizontal="right" vertical="center"/>
    </xf>
    <xf numFmtId="4" fontId="60" fillId="36" borderId="100" applyNumberFormat="0" applyProtection="0">
      <alignment horizontal="right" vertical="center"/>
    </xf>
    <xf numFmtId="4" fontId="60" fillId="108" borderId="100" applyNumberFormat="0" applyProtection="0">
      <alignment horizontal="right" vertical="center"/>
    </xf>
    <xf numFmtId="4" fontId="60" fillId="108" borderId="100" applyNumberFormat="0" applyProtection="0">
      <alignment horizontal="right" vertical="center"/>
    </xf>
    <xf numFmtId="4" fontId="60" fillId="58" borderId="100" applyNumberFormat="0" applyProtection="0">
      <alignment horizontal="right" vertical="center"/>
    </xf>
    <xf numFmtId="4" fontId="60" fillId="58" borderId="100" applyNumberFormat="0" applyProtection="0">
      <alignment horizontal="right" vertical="center"/>
    </xf>
    <xf numFmtId="4" fontId="60" fillId="54" borderId="100" applyNumberFormat="0" applyProtection="0">
      <alignment horizontal="right" vertical="center"/>
    </xf>
    <xf numFmtId="4" fontId="60" fillId="54" borderId="100" applyNumberFormat="0" applyProtection="0">
      <alignment horizontal="right" vertical="center"/>
    </xf>
    <xf numFmtId="4" fontId="60" fillId="73" borderId="100" applyNumberFormat="0" applyProtection="0">
      <alignment horizontal="right" vertical="center"/>
    </xf>
    <xf numFmtId="4" fontId="60" fillId="73" borderId="100" applyNumberFormat="0" applyProtection="0">
      <alignment horizontal="right" vertical="center"/>
    </xf>
    <xf numFmtId="4" fontId="60" fillId="65" borderId="100" applyNumberFormat="0" applyProtection="0">
      <alignment horizontal="right" vertical="center"/>
    </xf>
    <xf numFmtId="4" fontId="60" fillId="65" borderId="100" applyNumberFormat="0" applyProtection="0">
      <alignment horizontal="right" vertical="center"/>
    </xf>
    <xf numFmtId="4" fontId="60" fillId="90" borderId="100" applyNumberFormat="0" applyProtection="0">
      <alignment horizontal="right" vertical="center"/>
    </xf>
    <xf numFmtId="4" fontId="60" fillId="90" borderId="100" applyNumberFormat="0" applyProtection="0">
      <alignment horizontal="right" vertical="center"/>
    </xf>
    <xf numFmtId="4" fontId="60" fillId="109" borderId="100" applyNumberFormat="0" applyProtection="0">
      <alignment horizontal="right" vertical="center"/>
    </xf>
    <xf numFmtId="4" fontId="60" fillId="109" borderId="100" applyNumberFormat="0" applyProtection="0">
      <alignment horizontal="right" vertical="center"/>
    </xf>
    <xf numFmtId="4" fontId="60" fillId="94" borderId="100" applyNumberFormat="0" applyProtection="0">
      <alignment horizontal="right" vertical="center"/>
    </xf>
    <xf numFmtId="4" fontId="60" fillId="94" borderId="100" applyNumberFormat="0" applyProtection="0">
      <alignment horizontal="right" vertical="center"/>
    </xf>
    <xf numFmtId="0" fontId="60" fillId="47" borderId="100" applyNumberFormat="0" applyProtection="0">
      <alignment horizontal="left" vertical="center" indent="1"/>
    </xf>
    <xf numFmtId="0" fontId="60" fillId="47" borderId="100" applyNumberFormat="0" applyProtection="0">
      <alignment horizontal="left" vertical="center" indent="1"/>
    </xf>
    <xf numFmtId="0" fontId="28" fillId="112" borderId="99" applyNumberFormat="0" applyProtection="0">
      <alignment horizontal="left" vertical="top" indent="1"/>
    </xf>
    <xf numFmtId="0" fontId="28" fillId="112" borderId="99" applyNumberFormat="0" applyProtection="0">
      <alignment horizontal="left" vertical="top" indent="1"/>
    </xf>
    <xf numFmtId="0" fontId="28" fillId="112" borderId="99" applyNumberFormat="0" applyProtection="0">
      <alignment horizontal="left" vertical="top" indent="1"/>
    </xf>
    <xf numFmtId="0" fontId="28" fillId="112" borderId="99" applyNumberFormat="0" applyProtection="0">
      <alignment horizontal="left" vertical="top" indent="1"/>
    </xf>
    <xf numFmtId="0" fontId="28" fillId="112" borderId="99" applyNumberFormat="0" applyProtection="0">
      <alignment horizontal="left" vertical="top" indent="1"/>
    </xf>
    <xf numFmtId="0" fontId="28" fillId="112" borderId="99" applyNumberFormat="0" applyProtection="0">
      <alignment horizontal="left" vertical="top" indent="1"/>
    </xf>
    <xf numFmtId="0" fontId="28" fillId="112" borderId="99" applyNumberFormat="0" applyProtection="0">
      <alignment horizontal="left" vertical="top" indent="1"/>
    </xf>
    <xf numFmtId="0" fontId="28" fillId="112" borderId="99" applyNumberFormat="0" applyProtection="0">
      <alignment horizontal="left" vertical="top" indent="1"/>
    </xf>
    <xf numFmtId="0" fontId="28" fillId="112" borderId="99" applyNumberFormat="0" applyProtection="0">
      <alignment horizontal="left" vertical="top" indent="1"/>
    </xf>
    <xf numFmtId="0" fontId="28" fillId="112" borderId="99" applyNumberFormat="0" applyProtection="0">
      <alignment horizontal="left" vertical="top" indent="1"/>
    </xf>
    <xf numFmtId="0" fontId="28" fillId="112" borderId="99" applyNumberFormat="0" applyProtection="0">
      <alignment horizontal="left" vertical="top" indent="1"/>
    </xf>
    <xf numFmtId="0" fontId="28" fillId="112" borderId="99" applyNumberFormat="0" applyProtection="0">
      <alignment horizontal="left" vertical="top" indent="1"/>
    </xf>
    <xf numFmtId="0" fontId="60" fillId="113" borderId="100" applyNumberFormat="0" applyProtection="0">
      <alignment horizontal="left" vertical="center" indent="1"/>
    </xf>
    <xf numFmtId="0" fontId="60" fillId="113" borderId="100" applyNumberFormat="0" applyProtection="0">
      <alignment horizontal="left" vertical="center" indent="1"/>
    </xf>
    <xf numFmtId="0" fontId="60" fillId="94" borderId="99" applyNumberFormat="0" applyProtection="0">
      <alignment horizontal="left" vertical="top" indent="1"/>
    </xf>
    <xf numFmtId="0" fontId="60" fillId="94" borderId="99" applyNumberFormat="0" applyProtection="0">
      <alignment horizontal="left" vertical="top" indent="1"/>
    </xf>
    <xf numFmtId="0" fontId="60" fillId="50" borderId="100" applyNumberFormat="0" applyProtection="0">
      <alignment horizontal="left" vertical="center" indent="1"/>
    </xf>
    <xf numFmtId="0" fontId="60" fillId="50" borderId="100" applyNumberFormat="0" applyProtection="0">
      <alignment horizontal="left" vertical="center" indent="1"/>
    </xf>
    <xf numFmtId="0" fontId="60" fillId="50" borderId="99" applyNumberFormat="0" applyProtection="0">
      <alignment horizontal="left" vertical="top" indent="1"/>
    </xf>
    <xf numFmtId="0" fontId="60" fillId="50" borderId="99" applyNumberFormat="0" applyProtection="0">
      <alignment horizontal="left" vertical="top" indent="1"/>
    </xf>
    <xf numFmtId="0" fontId="60" fillId="111" borderId="100" applyNumberFormat="0" applyProtection="0">
      <alignment horizontal="left" vertical="center" indent="1"/>
    </xf>
    <xf numFmtId="0" fontId="60" fillId="111" borderId="100" applyNumberFormat="0" applyProtection="0">
      <alignment horizontal="left" vertical="center" indent="1"/>
    </xf>
    <xf numFmtId="0" fontId="60" fillId="111" borderId="99" applyNumberFormat="0" applyProtection="0">
      <alignment horizontal="left" vertical="top" indent="1"/>
    </xf>
    <xf numFmtId="0" fontId="60" fillId="111" borderId="99" applyNumberFormat="0" applyProtection="0">
      <alignment horizontal="left" vertical="top" indent="1"/>
    </xf>
    <xf numFmtId="0" fontId="59" fillId="69" borderId="101" applyBorder="0"/>
    <xf numFmtId="4" fontId="119" fillId="38" borderId="99" applyNumberFormat="0" applyProtection="0">
      <alignment vertical="center"/>
    </xf>
    <xf numFmtId="4" fontId="119" fillId="38" borderId="99" applyNumberFormat="0" applyProtection="0">
      <alignment vertical="center"/>
    </xf>
    <xf numFmtId="4" fontId="119" fillId="47" borderId="99" applyNumberFormat="0" applyProtection="0">
      <alignment horizontal="left" vertical="center" indent="1"/>
    </xf>
    <xf numFmtId="0" fontId="119" fillId="38" borderId="99" applyNumberFormat="0" applyProtection="0">
      <alignment horizontal="left" vertical="top" indent="1"/>
    </xf>
    <xf numFmtId="4" fontId="60" fillId="0" borderId="100" applyNumberFormat="0" applyProtection="0">
      <alignment horizontal="right" vertical="center"/>
    </xf>
    <xf numFmtId="4" fontId="117" fillId="114" borderId="100" applyNumberFormat="0" applyProtection="0">
      <alignment horizontal="right" vertical="center"/>
    </xf>
    <xf numFmtId="4" fontId="60" fillId="56" borderId="100" applyNumberFormat="0" applyProtection="0">
      <alignment horizontal="left" vertical="center" indent="1"/>
    </xf>
    <xf numFmtId="0" fontId="119" fillId="94" borderId="99" applyNumberFormat="0" applyProtection="0">
      <alignment horizontal="left" vertical="top" indent="1"/>
    </xf>
    <xf numFmtId="4" fontId="121" fillId="106" borderId="100" applyNumberFormat="0" applyProtection="0">
      <alignment horizontal="right" vertical="center"/>
    </xf>
    <xf numFmtId="0" fontId="103" fillId="0" borderId="102" applyNumberFormat="0" applyFill="0" applyAlignment="0" applyProtection="0"/>
    <xf numFmtId="0" fontId="103" fillId="0" borderId="102" applyNumberFormat="0" applyFill="0" applyAlignment="0" applyProtection="0"/>
  </cellStyleXfs>
  <cellXfs count="237">
    <xf numFmtId="0" fontId="0" fillId="0" borderId="0" xfId="0"/>
    <xf numFmtId="39" fontId="22" fillId="33" borderId="0" xfId="0" applyNumberFormat="1" applyFont="1" applyFill="1" applyBorder="1" applyAlignment="1">
      <alignment vertical="center"/>
    </xf>
    <xf numFmtId="39" fontId="23" fillId="33" borderId="10" xfId="0" applyNumberFormat="1" applyFont="1" applyFill="1" applyBorder="1" applyAlignment="1">
      <alignment vertical="center"/>
    </xf>
    <xf numFmtId="39" fontId="24" fillId="33" borderId="0" xfId="0" applyNumberFormat="1" applyFont="1" applyFill="1" applyBorder="1" applyAlignment="1">
      <alignment vertical="center"/>
    </xf>
    <xf numFmtId="39" fontId="24" fillId="34" borderId="0" xfId="0" applyNumberFormat="1" applyFont="1" applyFill="1" applyBorder="1" applyAlignment="1">
      <alignment vertical="center"/>
    </xf>
    <xf numFmtId="39" fontId="26" fillId="34" borderId="0" xfId="0" applyNumberFormat="1" applyFont="1" applyFill="1" applyBorder="1" applyAlignment="1">
      <alignment vertical="center"/>
    </xf>
    <xf numFmtId="164" fontId="30" fillId="33" borderId="18" xfId="2" applyNumberFormat="1" applyFont="1" applyFill="1" applyBorder="1" applyAlignment="1">
      <alignment horizontal="center" vertical="center"/>
    </xf>
    <xf numFmtId="165" fontId="29" fillId="33" borderId="19" xfId="3" applyNumberFormat="1" applyFont="1" applyFill="1" applyBorder="1" applyAlignment="1">
      <alignment horizontal="center" vertical="center"/>
    </xf>
    <xf numFmtId="0" fontId="31" fillId="34" borderId="0" xfId="0" applyNumberFormat="1" applyFont="1" applyFill="1" applyBorder="1" applyAlignment="1">
      <alignment vertical="center"/>
    </xf>
    <xf numFmtId="39" fontId="31" fillId="34" borderId="0" xfId="0" applyNumberFormat="1" applyFont="1" applyFill="1" applyBorder="1" applyAlignment="1">
      <alignment vertical="center"/>
    </xf>
    <xf numFmtId="0" fontId="31" fillId="33" borderId="0" xfId="0" applyNumberFormat="1" applyFont="1" applyFill="1" applyBorder="1" applyAlignment="1">
      <alignment vertical="center"/>
    </xf>
    <xf numFmtId="39" fontId="31" fillId="33" borderId="0" xfId="0" applyNumberFormat="1" applyFont="1" applyFill="1" applyBorder="1" applyAlignment="1">
      <alignment vertical="center"/>
    </xf>
    <xf numFmtId="39" fontId="29" fillId="33" borderId="14" xfId="0" applyNumberFormat="1" applyFont="1" applyFill="1" applyBorder="1" applyAlignment="1">
      <alignment vertical="center" wrapText="1"/>
    </xf>
    <xf numFmtId="164" fontId="32" fillId="33" borderId="18" xfId="2" applyNumberFormat="1" applyFont="1" applyFill="1" applyBorder="1" applyAlignment="1">
      <alignment horizontal="center" vertical="center"/>
    </xf>
    <xf numFmtId="164" fontId="29" fillId="33" borderId="18" xfId="2" applyNumberFormat="1" applyFont="1" applyFill="1" applyBorder="1" applyAlignment="1">
      <alignment horizontal="center" vertical="center"/>
    </xf>
    <xf numFmtId="0" fontId="30" fillId="35" borderId="15" xfId="1" applyFont="1" applyFill="1" applyBorder="1" applyAlignment="1">
      <alignment vertical="center"/>
    </xf>
    <xf numFmtId="166" fontId="30" fillId="35" borderId="18" xfId="2" applyNumberFormat="1" applyFont="1" applyFill="1" applyBorder="1" applyAlignment="1">
      <alignment horizontal="center" vertical="center"/>
    </xf>
    <xf numFmtId="165" fontId="30" fillId="35" borderId="19" xfId="3" applyNumberFormat="1" applyFont="1" applyFill="1" applyBorder="1" applyAlignment="1">
      <alignment horizontal="center" vertical="center"/>
    </xf>
    <xf numFmtId="0" fontId="30" fillId="33" borderId="27" xfId="1" applyFont="1" applyFill="1" applyBorder="1" applyAlignment="1">
      <alignment vertical="center"/>
    </xf>
    <xf numFmtId="165" fontId="146" fillId="35" borderId="10" xfId="3" applyNumberFormat="1" applyFont="1" applyFill="1" applyBorder="1" applyAlignment="1">
      <alignment horizontal="center" vertical="center"/>
    </xf>
    <xf numFmtId="165" fontId="146" fillId="33" borderId="10" xfId="3" applyNumberFormat="1" applyFont="1" applyFill="1" applyBorder="1" applyAlignment="1">
      <alignment horizontal="center" vertical="center"/>
    </xf>
    <xf numFmtId="0" fontId="147" fillId="33" borderId="0" xfId="13130" applyFont="1" applyFill="1" applyAlignment="1">
      <alignment horizontal="left"/>
    </xf>
    <xf numFmtId="0" fontId="147" fillId="33" borderId="0" xfId="13130" applyFont="1" applyFill="1"/>
    <xf numFmtId="216" fontId="145" fillId="35" borderId="10" xfId="27601" applyNumberFormat="1" applyFont="1" applyFill="1" applyBorder="1" applyAlignment="1">
      <alignment horizontal="center" vertical="center"/>
    </xf>
    <xf numFmtId="0" fontId="145" fillId="35" borderId="10" xfId="12575" applyFont="1" applyFill="1" applyBorder="1" applyAlignment="1">
      <alignment vertical="center"/>
    </xf>
    <xf numFmtId="172" fontId="145" fillId="35" borderId="10" xfId="3" applyNumberFormat="1" applyFont="1" applyFill="1" applyBorder="1" applyAlignment="1">
      <alignment horizontal="center" vertical="center"/>
    </xf>
    <xf numFmtId="0" fontId="30" fillId="33" borderId="0" xfId="13130" applyFont="1" applyFill="1"/>
    <xf numFmtId="0" fontId="145" fillId="33" borderId="10" xfId="12575" applyFont="1" applyFill="1" applyBorder="1" applyAlignment="1">
      <alignment vertical="center"/>
    </xf>
    <xf numFmtId="216" fontId="145" fillId="33" borderId="10" xfId="27601" applyNumberFormat="1" applyFont="1" applyFill="1" applyBorder="1" applyAlignment="1">
      <alignment horizontal="center" vertical="center"/>
    </xf>
    <xf numFmtId="172" fontId="145" fillId="33" borderId="10" xfId="3" applyNumberFormat="1" applyFont="1" applyFill="1" applyBorder="1" applyAlignment="1">
      <alignment horizontal="center" vertical="center"/>
    </xf>
    <xf numFmtId="0" fontId="149" fillId="34" borderId="0" xfId="0" applyNumberFormat="1" applyFont="1" applyFill="1" applyBorder="1" applyAlignment="1">
      <alignment vertical="center"/>
    </xf>
    <xf numFmtId="39" fontId="149" fillId="34" borderId="0" xfId="0" applyNumberFormat="1" applyFont="1" applyFill="1" applyBorder="1" applyAlignment="1">
      <alignment vertical="center"/>
    </xf>
    <xf numFmtId="0" fontId="149" fillId="33" borderId="0" xfId="0" applyNumberFormat="1" applyFont="1" applyFill="1" applyBorder="1" applyAlignment="1">
      <alignment vertical="center"/>
    </xf>
    <xf numFmtId="39" fontId="149" fillId="33" borderId="0" xfId="0" applyNumberFormat="1" applyFont="1" applyFill="1" applyBorder="1" applyAlignment="1">
      <alignment vertical="center"/>
    </xf>
    <xf numFmtId="0" fontId="150" fillId="34" borderId="0" xfId="0" applyNumberFormat="1" applyFont="1" applyFill="1" applyBorder="1" applyAlignment="1">
      <alignment vertical="center"/>
    </xf>
    <xf numFmtId="39" fontId="150" fillId="34" borderId="0" xfId="0" applyNumberFormat="1" applyFont="1" applyFill="1" applyBorder="1" applyAlignment="1">
      <alignment vertical="center"/>
    </xf>
    <xf numFmtId="0" fontId="150" fillId="33" borderId="0" xfId="0" applyNumberFormat="1" applyFont="1" applyFill="1" applyBorder="1" applyAlignment="1">
      <alignment vertical="center"/>
    </xf>
    <xf numFmtId="39" fontId="150" fillId="33" borderId="0" xfId="0" applyNumberFormat="1" applyFont="1" applyFill="1" applyBorder="1" applyAlignment="1">
      <alignment vertical="center"/>
    </xf>
    <xf numFmtId="0" fontId="25" fillId="119" borderId="10" xfId="12575" applyFont="1" applyFill="1" applyBorder="1" applyAlignment="1">
      <alignment horizontal="center" vertical="center" wrapText="1"/>
    </xf>
    <xf numFmtId="0" fontId="25" fillId="119" borderId="10" xfId="12575" applyFont="1" applyFill="1" applyBorder="1" applyAlignment="1">
      <alignment vertical="center"/>
    </xf>
    <xf numFmtId="216" fontId="25" fillId="119" borderId="10" xfId="27601" applyNumberFormat="1" applyFont="1" applyFill="1" applyBorder="1" applyAlignment="1">
      <alignment horizontal="center" vertical="center"/>
    </xf>
    <xf numFmtId="172" fontId="144" fillId="119" borderId="10" xfId="3" applyNumberFormat="1" applyFont="1" applyFill="1" applyBorder="1" applyAlignment="1">
      <alignment horizontal="center" vertical="center"/>
    </xf>
    <xf numFmtId="0" fontId="25" fillId="118" borderId="10" xfId="12575" applyFont="1" applyFill="1" applyBorder="1" applyAlignment="1">
      <alignment horizontal="center" vertical="center" wrapText="1"/>
    </xf>
    <xf numFmtId="216" fontId="25" fillId="118" borderId="10" xfId="27601" applyNumberFormat="1" applyFont="1" applyFill="1" applyBorder="1" applyAlignment="1">
      <alignment horizontal="center" vertical="center"/>
    </xf>
    <xf numFmtId="172" fontId="144" fillId="118" borderId="10" xfId="3" applyNumberFormat="1" applyFont="1" applyFill="1" applyBorder="1" applyAlignment="1">
      <alignment horizontal="center" vertical="center"/>
    </xf>
    <xf numFmtId="172" fontId="25" fillId="118" borderId="10" xfId="3" applyNumberFormat="1" applyFont="1" applyFill="1" applyBorder="1" applyAlignment="1">
      <alignment horizontal="center" vertical="center"/>
    </xf>
    <xf numFmtId="0" fontId="4" fillId="33" borderId="0" xfId="27615" applyFill="1"/>
    <xf numFmtId="0" fontId="30" fillId="33" borderId="10" xfId="12575" applyFont="1" applyFill="1" applyBorder="1" applyAlignment="1">
      <alignment vertical="center"/>
    </xf>
    <xf numFmtId="164" fontId="30" fillId="33" borderId="10" xfId="27598" applyNumberFormat="1" applyFont="1" applyFill="1" applyBorder="1" applyAlignment="1">
      <alignment horizontal="center" vertical="center"/>
    </xf>
    <xf numFmtId="216" fontId="30" fillId="33" borderId="10" xfId="27598" applyNumberFormat="1" applyFont="1" applyFill="1" applyBorder="1" applyAlignment="1">
      <alignment horizontal="center" vertical="center"/>
    </xf>
    <xf numFmtId="0" fontId="109" fillId="33" borderId="0" xfId="27615" applyFont="1" applyFill="1"/>
    <xf numFmtId="164" fontId="109" fillId="33" borderId="0" xfId="27615" applyNumberFormat="1" applyFont="1" applyFill="1"/>
    <xf numFmtId="164" fontId="109" fillId="33" borderId="0" xfId="27615" quotePrefix="1" applyNumberFormat="1" applyFont="1" applyFill="1"/>
    <xf numFmtId="9" fontId="27" fillId="120" borderId="10" xfId="12575" applyNumberFormat="1" applyFont="1" applyFill="1" applyBorder="1" applyAlignment="1">
      <alignment horizontal="center" vertical="center" wrapText="1"/>
    </xf>
    <xf numFmtId="9" fontId="27" fillId="118" borderId="10" xfId="27616" applyFont="1" applyFill="1" applyBorder="1" applyAlignment="1">
      <alignment horizontal="center" vertical="center" wrapText="1"/>
    </xf>
    <xf numFmtId="164" fontId="27" fillId="118" borderId="10" xfId="27598" applyNumberFormat="1" applyFont="1" applyFill="1" applyBorder="1" applyAlignment="1">
      <alignment horizontal="center" vertical="center"/>
    </xf>
    <xf numFmtId="0" fontId="4" fillId="118" borderId="0" xfId="27615" applyFill="1"/>
    <xf numFmtId="39" fontId="27" fillId="120" borderId="10" xfId="12527" applyNumberFormat="1" applyFont="1" applyFill="1" applyBorder="1" applyAlignment="1">
      <alignment vertical="center"/>
    </xf>
    <xf numFmtId="164" fontId="27" fillId="120" borderId="10" xfId="27598" applyNumberFormat="1" applyFont="1" applyFill="1" applyBorder="1" applyAlignment="1">
      <alignment horizontal="center" vertical="center"/>
    </xf>
    <xf numFmtId="216" fontId="27" fillId="120" borderId="10" xfId="27598" applyNumberFormat="1" applyFont="1" applyFill="1" applyBorder="1" applyAlignment="1">
      <alignment horizontal="center" vertical="center"/>
    </xf>
    <xf numFmtId="0" fontId="143" fillId="120" borderId="10" xfId="27615" applyFont="1" applyFill="1" applyBorder="1" applyAlignment="1">
      <alignment horizontal="left" vertical="center"/>
    </xf>
    <xf numFmtId="164" fontId="29" fillId="33" borderId="10" xfId="27598" applyNumberFormat="1" applyFont="1" applyFill="1" applyBorder="1" applyAlignment="1">
      <alignment horizontal="center" vertical="center"/>
    </xf>
    <xf numFmtId="216" fontId="29" fillId="33" borderId="10" xfId="27598" applyNumberFormat="1" applyFont="1" applyFill="1" applyBorder="1" applyAlignment="1">
      <alignment horizontal="center" vertical="center"/>
    </xf>
    <xf numFmtId="0" fontId="29" fillId="33" borderId="10" xfId="12575" applyFont="1" applyFill="1" applyBorder="1" applyAlignment="1">
      <alignment vertical="center"/>
    </xf>
    <xf numFmtId="0" fontId="20" fillId="33" borderId="0" xfId="27615" applyFont="1" applyFill="1"/>
    <xf numFmtId="164" fontId="29" fillId="33" borderId="10" xfId="27598" quotePrefix="1" applyNumberFormat="1" applyFont="1" applyFill="1" applyBorder="1" applyAlignment="1">
      <alignment horizontal="center" vertical="center"/>
    </xf>
    <xf numFmtId="0" fontId="27" fillId="120" borderId="10" xfId="12575" applyFont="1" applyFill="1" applyBorder="1" applyAlignment="1">
      <alignment horizontal="center" vertical="center"/>
    </xf>
    <xf numFmtId="0" fontId="27" fillId="118" borderId="10" xfId="12575" applyFont="1" applyFill="1" applyBorder="1" applyAlignment="1">
      <alignment horizontal="center" vertical="center" wrapText="1"/>
    </xf>
    <xf numFmtId="0" fontId="151" fillId="34" borderId="0" xfId="0" applyNumberFormat="1" applyFont="1" applyFill="1" applyBorder="1" applyAlignment="1">
      <alignment vertical="center"/>
    </xf>
    <xf numFmtId="39" fontId="151" fillId="34" borderId="0" xfId="0" applyNumberFormat="1" applyFont="1" applyFill="1" applyBorder="1" applyAlignment="1">
      <alignment vertical="center"/>
    </xf>
    <xf numFmtId="0" fontId="27" fillId="0" borderId="18" xfId="1" applyFont="1" applyFill="1" applyBorder="1" applyAlignment="1">
      <alignment vertical="center"/>
    </xf>
    <xf numFmtId="39" fontId="151" fillId="0" borderId="0" xfId="0" applyNumberFormat="1" applyFont="1" applyFill="1" applyBorder="1" applyAlignment="1">
      <alignment vertical="center"/>
    </xf>
    <xf numFmtId="39" fontId="29" fillId="33" borderId="10" xfId="12575" applyNumberFormat="1" applyFont="1" applyFill="1" applyBorder="1" applyAlignment="1">
      <alignment vertical="center"/>
    </xf>
    <xf numFmtId="0" fontId="28" fillId="33" borderId="0" xfId="1" applyFill="1"/>
    <xf numFmtId="0" fontId="153" fillId="33" borderId="0" xfId="1" applyFont="1" applyFill="1" applyAlignment="1">
      <alignment horizontal="justify" wrapText="1"/>
    </xf>
    <xf numFmtId="0" fontId="154" fillId="33" borderId="0" xfId="1" applyFont="1" applyFill="1" applyAlignment="1">
      <alignment horizontal="justify" wrapText="1"/>
    </xf>
    <xf numFmtId="178" fontId="154" fillId="33" borderId="0" xfId="1" applyNumberFormat="1" applyFont="1" applyFill="1" applyAlignment="1">
      <alignment horizontal="right" wrapText="1"/>
    </xf>
    <xf numFmtId="0" fontId="154" fillId="33" borderId="0" xfId="1" applyFont="1" applyFill="1"/>
    <xf numFmtId="178" fontId="154" fillId="33" borderId="0" xfId="1" applyNumberFormat="1" applyFont="1" applyFill="1"/>
    <xf numFmtId="0" fontId="155" fillId="33" borderId="0" xfId="1" applyFont="1" applyFill="1" applyAlignment="1">
      <alignment horizontal="justify" wrapText="1"/>
    </xf>
    <xf numFmtId="178" fontId="155" fillId="33" borderId="40" xfId="1" applyNumberFormat="1" applyFont="1" applyFill="1" applyBorder="1" applyAlignment="1">
      <alignment horizontal="right" wrapText="1"/>
    </xf>
    <xf numFmtId="0" fontId="156" fillId="34" borderId="0" xfId="0" applyNumberFormat="1" applyFont="1" applyFill="1" applyBorder="1" applyAlignment="1">
      <alignment vertical="center"/>
    </xf>
    <xf numFmtId="39" fontId="156" fillId="34" borderId="0" xfId="0" applyNumberFormat="1" applyFont="1" applyFill="1" applyBorder="1" applyAlignment="1">
      <alignment vertical="center"/>
    </xf>
    <xf numFmtId="39" fontId="23" fillId="33" borderId="14" xfId="0" applyNumberFormat="1" applyFont="1" applyFill="1" applyBorder="1" applyAlignment="1">
      <alignment horizontal="center" vertical="center"/>
    </xf>
    <xf numFmtId="0" fontId="151" fillId="120" borderId="18" xfId="1" applyFont="1" applyFill="1" applyBorder="1" applyAlignment="1">
      <alignment vertical="center" wrapText="1"/>
    </xf>
    <xf numFmtId="216" fontId="147" fillId="33" borderId="0" xfId="13130" applyNumberFormat="1" applyFont="1" applyFill="1"/>
    <xf numFmtId="217" fontId="24" fillId="34" borderId="0" xfId="0" applyNumberFormat="1" applyFont="1" applyFill="1" applyBorder="1" applyAlignment="1">
      <alignment vertical="center"/>
    </xf>
    <xf numFmtId="216" fontId="30" fillId="33" borderId="0" xfId="13130" applyNumberFormat="1" applyFont="1" applyFill="1"/>
    <xf numFmtId="178" fontId="147" fillId="33" borderId="0" xfId="13130" applyNumberFormat="1" applyFont="1" applyFill="1"/>
    <xf numFmtId="218" fontId="147" fillId="33" borderId="0" xfId="13130" applyNumberFormat="1" applyFont="1" applyFill="1"/>
    <xf numFmtId="0" fontId="149" fillId="33" borderId="25" xfId="1" applyFont="1" applyFill="1" applyBorder="1" applyAlignment="1">
      <alignment vertical="center"/>
    </xf>
    <xf numFmtId="165" fontId="149" fillId="33" borderId="26" xfId="3" applyNumberFormat="1" applyFont="1" applyFill="1" applyBorder="1" applyAlignment="1">
      <alignment horizontal="center" vertical="center"/>
    </xf>
    <xf numFmtId="165" fontId="149" fillId="33" borderId="25" xfId="3" applyNumberFormat="1" applyFont="1" applyFill="1" applyBorder="1" applyAlignment="1">
      <alignment horizontal="center" vertical="center"/>
    </xf>
    <xf numFmtId="0" fontId="150" fillId="33" borderId="25" xfId="1" applyFont="1" applyFill="1" applyBorder="1" applyAlignment="1">
      <alignment horizontal="left" vertical="center" indent="2"/>
    </xf>
    <xf numFmtId="164" fontId="150" fillId="33" borderId="18" xfId="2" applyNumberFormat="1" applyFont="1" applyFill="1" applyBorder="1" applyAlignment="1">
      <alignment horizontal="center" vertical="center"/>
    </xf>
    <xf numFmtId="165" fontId="150" fillId="33" borderId="26" xfId="3" applyNumberFormat="1" applyFont="1" applyFill="1" applyBorder="1" applyAlignment="1">
      <alignment horizontal="center" vertical="center"/>
    </xf>
    <xf numFmtId="165" fontId="150" fillId="33" borderId="25" xfId="3" applyNumberFormat="1" applyFont="1" applyFill="1" applyBorder="1" applyAlignment="1">
      <alignment horizontal="center" vertical="center"/>
    </xf>
    <xf numFmtId="0" fontId="150" fillId="33" borderId="25" xfId="1" applyFont="1" applyFill="1" applyBorder="1" applyAlignment="1">
      <alignment horizontal="left" vertical="center"/>
    </xf>
    <xf numFmtId="164" fontId="150" fillId="33" borderId="25" xfId="2" applyNumberFormat="1" applyFont="1" applyFill="1" applyBorder="1" applyAlignment="1">
      <alignment horizontal="center" vertical="center"/>
    </xf>
    <xf numFmtId="0" fontId="149" fillId="33" borderId="18" xfId="1" applyFont="1" applyFill="1" applyBorder="1" applyAlignment="1">
      <alignment vertical="center"/>
    </xf>
    <xf numFmtId="165" fontId="149" fillId="33" borderId="18" xfId="3" applyNumberFormat="1" applyFont="1" applyFill="1" applyBorder="1" applyAlignment="1">
      <alignment horizontal="center" vertical="center"/>
    </xf>
    <xf numFmtId="0" fontId="151" fillId="120" borderId="18" xfId="1" applyFont="1" applyFill="1" applyBorder="1" applyAlignment="1">
      <alignment vertical="center"/>
    </xf>
    <xf numFmtId="165" fontId="151" fillId="120" borderId="19" xfId="3" applyNumberFormat="1" applyFont="1" applyFill="1" applyBorder="1" applyAlignment="1">
      <alignment horizontal="center" vertical="center"/>
    </xf>
    <xf numFmtId="165" fontId="149" fillId="33" borderId="19" xfId="3" applyNumberFormat="1" applyFont="1" applyFill="1" applyBorder="1" applyAlignment="1">
      <alignment horizontal="center" vertical="center"/>
    </xf>
    <xf numFmtId="0" fontId="150" fillId="33" borderId="25" xfId="1" applyFont="1" applyFill="1" applyBorder="1" applyAlignment="1">
      <alignment horizontal="left" vertical="center" wrapText="1" indent="2"/>
    </xf>
    <xf numFmtId="0" fontId="149" fillId="33" borderId="25" xfId="1" applyFont="1" applyFill="1" applyBorder="1" applyAlignment="1">
      <alignment vertical="center" wrapText="1"/>
    </xf>
    <xf numFmtId="0" fontId="150" fillId="33" borderId="25" xfId="1" applyFont="1" applyFill="1" applyBorder="1" applyAlignment="1">
      <alignment horizontal="left" vertical="center" indent="1"/>
    </xf>
    <xf numFmtId="39" fontId="151" fillId="120" borderId="26" xfId="0" applyNumberFormat="1" applyFont="1" applyFill="1" applyBorder="1" applyAlignment="1">
      <alignment vertical="center" wrapText="1"/>
    </xf>
    <xf numFmtId="165" fontId="151" fillId="118" borderId="19" xfId="3" applyNumberFormat="1" applyFont="1" applyFill="1" applyBorder="1" applyAlignment="1">
      <alignment horizontal="center" vertical="center"/>
    </xf>
    <xf numFmtId="165" fontId="151" fillId="118" borderId="18" xfId="3" applyNumberFormat="1" applyFont="1" applyFill="1" applyBorder="1" applyAlignment="1">
      <alignment horizontal="center" vertical="center"/>
    </xf>
    <xf numFmtId="216" fontId="149" fillId="33" borderId="25" xfId="2" applyNumberFormat="1" applyFont="1" applyFill="1" applyBorder="1" applyAlignment="1">
      <alignment horizontal="center" vertical="center"/>
    </xf>
    <xf numFmtId="216" fontId="150" fillId="33" borderId="18" xfId="2" applyNumberFormat="1" applyFont="1" applyFill="1" applyBorder="1" applyAlignment="1">
      <alignment horizontal="center" vertical="center"/>
    </xf>
    <xf numFmtId="216" fontId="150" fillId="33" borderId="25" xfId="2" applyNumberFormat="1" applyFont="1" applyFill="1" applyBorder="1" applyAlignment="1">
      <alignment horizontal="center" vertical="center"/>
    </xf>
    <xf numFmtId="216" fontId="151" fillId="120" borderId="18" xfId="2" applyNumberFormat="1" applyFont="1" applyFill="1" applyBorder="1" applyAlignment="1">
      <alignment horizontal="center" vertical="center"/>
    </xf>
    <xf numFmtId="216" fontId="151" fillId="118" borderId="18" xfId="2" applyNumberFormat="1" applyFont="1" applyFill="1" applyBorder="1" applyAlignment="1">
      <alignment horizontal="center" vertical="center"/>
    </xf>
    <xf numFmtId="0" fontId="149" fillId="33" borderId="25" xfId="1" applyFont="1" applyFill="1" applyBorder="1" applyAlignment="1">
      <alignment horizontal="left" vertical="center" wrapText="1"/>
    </xf>
    <xf numFmtId="216" fontId="149" fillId="33" borderId="18" xfId="2" applyNumberFormat="1" applyFont="1" applyFill="1" applyBorder="1" applyAlignment="1">
      <alignment horizontal="center" vertical="center"/>
    </xf>
    <xf numFmtId="216" fontId="151" fillId="120" borderId="18" xfId="1" applyNumberFormat="1" applyFont="1" applyFill="1" applyBorder="1" applyAlignment="1">
      <alignment horizontal="center" vertical="center"/>
    </xf>
    <xf numFmtId="216" fontId="151" fillId="118" borderId="18" xfId="1" applyNumberFormat="1" applyFont="1" applyFill="1" applyBorder="1" applyAlignment="1">
      <alignment horizontal="center" vertical="center"/>
    </xf>
    <xf numFmtId="39" fontId="158" fillId="33" borderId="14" xfId="0" applyNumberFormat="1" applyFont="1" applyFill="1" applyBorder="1" applyAlignment="1">
      <alignment vertical="center" wrapText="1"/>
    </xf>
    <xf numFmtId="165" fontId="158" fillId="33" borderId="19" xfId="3" applyNumberFormat="1" applyFont="1" applyFill="1" applyBorder="1" applyAlignment="1">
      <alignment horizontal="center" vertical="center"/>
    </xf>
    <xf numFmtId="164" fontId="158" fillId="33" borderId="18" xfId="2" applyNumberFormat="1" applyFont="1" applyFill="1" applyBorder="1" applyAlignment="1">
      <alignment horizontal="center" vertical="center"/>
    </xf>
    <xf numFmtId="164" fontId="157" fillId="33" borderId="18" xfId="2" applyNumberFormat="1" applyFont="1" applyFill="1" applyBorder="1" applyAlignment="1">
      <alignment horizontal="center" vertical="center"/>
    </xf>
    <xf numFmtId="0" fontId="31" fillId="35" borderId="15" xfId="1" applyFont="1" applyFill="1" applyBorder="1" applyAlignment="1">
      <alignment vertical="center"/>
    </xf>
    <xf numFmtId="166" fontId="31" fillId="35" borderId="18" xfId="2" applyNumberFormat="1" applyFont="1" applyFill="1" applyBorder="1" applyAlignment="1">
      <alignment horizontal="center" vertical="center"/>
    </xf>
    <xf numFmtId="165" fontId="31" fillId="35" borderId="19" xfId="3" applyNumberFormat="1" applyFont="1" applyFill="1" applyBorder="1" applyAlignment="1">
      <alignment horizontal="center" vertical="center"/>
    </xf>
    <xf numFmtId="0" fontId="151" fillId="117" borderId="18" xfId="0" applyNumberFormat="1" applyFont="1" applyFill="1" applyBorder="1" applyAlignment="1">
      <alignment horizontal="center" vertical="center" wrapText="1"/>
    </xf>
    <xf numFmtId="39" fontId="151" fillId="117" borderId="20" xfId="0" applyNumberFormat="1" applyFont="1" applyFill="1" applyBorder="1" applyAlignment="1">
      <alignment horizontal="center" vertical="center" wrapText="1"/>
    </xf>
    <xf numFmtId="0" fontId="151" fillId="121" borderId="21" xfId="0" applyNumberFormat="1" applyFont="1" applyFill="1" applyBorder="1" applyAlignment="1">
      <alignment horizontal="center" vertical="center" wrapText="1"/>
    </xf>
    <xf numFmtId="1" fontId="151" fillId="121" borderId="15" xfId="0" applyNumberFormat="1" applyFont="1" applyFill="1" applyBorder="1" applyAlignment="1">
      <alignment horizontal="center" vertical="center" wrapText="1"/>
    </xf>
    <xf numFmtId="39" fontId="151" fillId="121" borderId="11" xfId="0" applyNumberFormat="1" applyFont="1" applyFill="1" applyBorder="1" applyAlignment="1">
      <alignment horizontal="center" vertical="center" wrapText="1"/>
    </xf>
    <xf numFmtId="0" fontId="151" fillId="117" borderId="11" xfId="0" applyNumberFormat="1" applyFont="1" applyFill="1" applyBorder="1" applyAlignment="1">
      <alignment horizontal="center" vertical="center" wrapText="1"/>
    </xf>
    <xf numFmtId="1" fontId="151" fillId="117" borderId="18" xfId="0" applyNumberFormat="1" applyFont="1" applyFill="1" applyBorder="1" applyAlignment="1">
      <alignment horizontal="center" vertical="center" wrapText="1"/>
    </xf>
    <xf numFmtId="39" fontId="151" fillId="117" borderId="19" xfId="0" applyNumberFormat="1" applyFont="1" applyFill="1" applyBorder="1" applyAlignment="1">
      <alignment horizontal="center" vertical="center" wrapText="1"/>
    </xf>
    <xf numFmtId="0" fontId="151" fillId="121" borderId="18" xfId="0" applyNumberFormat="1" applyFont="1" applyFill="1" applyBorder="1" applyAlignment="1">
      <alignment horizontal="center" vertical="center" wrapText="1"/>
    </xf>
    <xf numFmtId="39" fontId="151" fillId="121" borderId="20" xfId="0" applyNumberFormat="1" applyFont="1" applyFill="1" applyBorder="1" applyAlignment="1">
      <alignment horizontal="center" vertical="center" wrapText="1"/>
    </xf>
    <xf numFmtId="0" fontId="160" fillId="33" borderId="0" xfId="1" applyFont="1" applyFill="1" applyBorder="1" applyAlignment="1">
      <alignment vertical="center" wrapText="1"/>
    </xf>
    <xf numFmtId="0" fontId="160" fillId="122" borderId="0" xfId="1" applyFont="1" applyFill="1" applyBorder="1" applyAlignment="1">
      <alignment vertical="center" wrapText="1"/>
    </xf>
    <xf numFmtId="0" fontId="159" fillId="123" borderId="0" xfId="12575" applyFont="1" applyFill="1" applyBorder="1" applyAlignment="1">
      <alignment horizontal="center" vertical="center" wrapText="1"/>
    </xf>
    <xf numFmtId="0" fontId="159" fillId="123" borderId="0" xfId="12575" applyFont="1" applyFill="1" applyBorder="1" applyAlignment="1">
      <alignment horizontal="center" vertical="center" wrapText="1"/>
    </xf>
    <xf numFmtId="0" fontId="159" fillId="123" borderId="0" xfId="12575" applyFont="1" applyFill="1" applyBorder="1" applyAlignment="1">
      <alignment vertical="center" wrapText="1"/>
    </xf>
    <xf numFmtId="0" fontId="162" fillId="33" borderId="0" xfId="0" applyFont="1" applyFill="1"/>
    <xf numFmtId="3" fontId="160" fillId="33" borderId="0" xfId="2" applyNumberFormat="1" applyFont="1" applyFill="1" applyBorder="1" applyAlignment="1">
      <alignment horizontal="center" vertical="center" wrapText="1"/>
    </xf>
    <xf numFmtId="0" fontId="160" fillId="122" borderId="0" xfId="1" applyFont="1" applyFill="1" applyBorder="1" applyAlignment="1">
      <alignment horizontal="center" vertical="center" wrapText="1"/>
    </xf>
    <xf numFmtId="0" fontId="160" fillId="33" borderId="0" xfId="1" applyFont="1" applyFill="1" applyBorder="1" applyAlignment="1">
      <alignment horizontal="center" vertical="center" wrapText="1"/>
    </xf>
    <xf numFmtId="0" fontId="160" fillId="33" borderId="0" xfId="1" applyFont="1" applyFill="1" applyBorder="1" applyAlignment="1">
      <alignment horizontal="left" vertical="center" wrapText="1"/>
    </xf>
    <xf numFmtId="3" fontId="160" fillId="122" borderId="0" xfId="2" applyNumberFormat="1" applyFont="1" applyFill="1" applyBorder="1" applyAlignment="1">
      <alignment horizontal="center" vertical="center" wrapText="1"/>
    </xf>
    <xf numFmtId="10" fontId="160" fillId="33" borderId="0" xfId="3" applyNumberFormat="1" applyFont="1" applyFill="1" applyBorder="1" applyAlignment="1">
      <alignment horizontal="center" vertical="center" wrapText="1"/>
    </xf>
    <xf numFmtId="0" fontId="163" fillId="33" borderId="0" xfId="0" applyFont="1" applyFill="1"/>
    <xf numFmtId="0" fontId="165" fillId="33" borderId="0" xfId="1" applyFont="1" applyFill="1" applyBorder="1" applyAlignment="1">
      <alignment vertical="center" wrapText="1"/>
    </xf>
    <xf numFmtId="0" fontId="161" fillId="33" borderId="0" xfId="1" applyFont="1" applyFill="1" applyBorder="1" applyAlignment="1">
      <alignment vertical="center" wrapText="1"/>
    </xf>
    <xf numFmtId="0" fontId="164" fillId="33" borderId="0" xfId="1" applyFont="1" applyFill="1" applyBorder="1" applyAlignment="1">
      <alignment vertical="center" wrapText="1"/>
    </xf>
    <xf numFmtId="3" fontId="164" fillId="33" borderId="0" xfId="2" applyNumberFormat="1" applyFont="1" applyFill="1" applyBorder="1" applyAlignment="1">
      <alignment horizontal="center" vertical="center" wrapText="1"/>
    </xf>
    <xf numFmtId="0" fontId="159" fillId="123" borderId="0" xfId="12575" applyFont="1" applyFill="1" applyBorder="1" applyAlignment="1">
      <alignment horizontal="center" vertical="center" wrapText="1"/>
    </xf>
    <xf numFmtId="0" fontId="162" fillId="118" borderId="0" xfId="0" applyFont="1" applyFill="1"/>
    <xf numFmtId="1" fontId="167" fillId="125" borderId="0" xfId="0" applyNumberFormat="1" applyFont="1" applyFill="1" applyBorder="1" applyAlignment="1">
      <alignment horizontal="center" vertical="center" wrapText="1"/>
    </xf>
    <xf numFmtId="0" fontId="167" fillId="125" borderId="0" xfId="0" applyNumberFormat="1" applyFont="1" applyFill="1" applyBorder="1" applyAlignment="1">
      <alignment horizontal="center" vertical="center" wrapText="1"/>
    </xf>
    <xf numFmtId="1" fontId="167" fillId="126" borderId="0" xfId="0" applyNumberFormat="1" applyFont="1" applyFill="1" applyBorder="1" applyAlignment="1">
      <alignment horizontal="center" vertical="center" wrapText="1"/>
    </xf>
    <xf numFmtId="0" fontId="167" fillId="126" borderId="0" xfId="0" applyNumberFormat="1" applyFont="1" applyFill="1" applyBorder="1" applyAlignment="1">
      <alignment horizontal="center" vertical="center" wrapText="1"/>
    </xf>
    <xf numFmtId="0" fontId="172" fillId="0" borderId="0" xfId="0" applyFont="1" applyBorder="1" applyAlignment="1">
      <alignment vertical="center"/>
    </xf>
    <xf numFmtId="0" fontId="168" fillId="0" borderId="0" xfId="0" applyFont="1" applyBorder="1" applyAlignment="1">
      <alignment vertical="center"/>
    </xf>
    <xf numFmtId="0" fontId="169" fillId="0" borderId="0" xfId="0" applyFont="1" applyBorder="1" applyAlignment="1">
      <alignment vertical="center"/>
    </xf>
    <xf numFmtId="0" fontId="170" fillId="0" borderId="0" xfId="0" applyFont="1" applyBorder="1" applyAlignment="1">
      <alignment vertical="center"/>
    </xf>
    <xf numFmtId="164" fontId="168" fillId="33" borderId="0" xfId="2" applyNumberFormat="1" applyFont="1" applyFill="1" applyBorder="1" applyAlignment="1">
      <alignment horizontal="center" vertical="center"/>
    </xf>
    <xf numFmtId="0" fontId="170" fillId="33" borderId="0" xfId="0" applyFont="1" applyFill="1" applyBorder="1" applyAlignment="1">
      <alignment vertical="center"/>
    </xf>
    <xf numFmtId="0" fontId="168" fillId="33" borderId="0" xfId="0" applyFont="1" applyFill="1" applyBorder="1" applyAlignment="1">
      <alignment vertical="center"/>
    </xf>
    <xf numFmtId="164" fontId="168" fillId="33" borderId="0" xfId="2" applyNumberFormat="1" applyFont="1" applyFill="1" applyBorder="1" applyAlignment="1">
      <alignment horizontal="left" vertical="center"/>
    </xf>
    <xf numFmtId="0" fontId="169" fillId="33" borderId="0" xfId="0" applyFont="1" applyFill="1" applyBorder="1" applyAlignment="1">
      <alignment vertical="center"/>
    </xf>
    <xf numFmtId="0" fontId="167" fillId="124" borderId="0" xfId="27617" applyFont="1" applyFill="1" applyAlignment="1">
      <alignment horizontal="left" vertical="center"/>
    </xf>
    <xf numFmtId="0" fontId="170" fillId="33" borderId="0" xfId="1" applyFont="1" applyFill="1" applyAlignment="1">
      <alignment vertical="center"/>
    </xf>
    <xf numFmtId="164" fontId="170" fillId="33" borderId="0" xfId="2" applyNumberFormat="1" applyFont="1" applyFill="1" applyBorder="1" applyAlignment="1">
      <alignment horizontal="center" vertical="center"/>
    </xf>
    <xf numFmtId="219" fontId="170" fillId="33" borderId="0" xfId="27622" applyNumberFormat="1" applyFont="1" applyFill="1" applyBorder="1" applyAlignment="1">
      <alignment horizontal="center" vertical="center"/>
    </xf>
    <xf numFmtId="0" fontId="167" fillId="33" borderId="0" xfId="27617" applyFont="1" applyFill="1" applyAlignment="1">
      <alignment horizontal="left" vertical="center"/>
    </xf>
    <xf numFmtId="164" fontId="167" fillId="33" borderId="0" xfId="2" applyNumberFormat="1" applyFont="1" applyFill="1" applyBorder="1" applyAlignment="1">
      <alignment horizontal="center" vertical="center"/>
    </xf>
    <xf numFmtId="0" fontId="168" fillId="0" borderId="0" xfId="0" applyFont="1" applyAlignment="1">
      <alignment vertical="center"/>
    </xf>
    <xf numFmtId="41" fontId="172" fillId="33" borderId="0" xfId="0" applyNumberFormat="1" applyFont="1" applyFill="1" applyBorder="1" applyAlignment="1">
      <alignment vertical="center"/>
    </xf>
    <xf numFmtId="0" fontId="168" fillId="0" borderId="0" xfId="0" applyFont="1" applyBorder="1" applyAlignment="1">
      <alignment horizontal="center" vertical="center"/>
    </xf>
    <xf numFmtId="0" fontId="169" fillId="0" borderId="0" xfId="0" applyFont="1" applyBorder="1" applyAlignment="1">
      <alignment horizontal="center" vertical="center"/>
    </xf>
    <xf numFmtId="0" fontId="168" fillId="33" borderId="0" xfId="0" applyFont="1" applyFill="1" applyBorder="1" applyAlignment="1">
      <alignment horizontal="center" vertical="center"/>
    </xf>
    <xf numFmtId="0" fontId="168" fillId="0" borderId="0" xfId="0" applyFont="1" applyAlignment="1">
      <alignment horizontal="center" vertical="center"/>
    </xf>
    <xf numFmtId="0" fontId="172" fillId="0" borderId="0" xfId="0" applyFont="1" applyBorder="1" applyAlignment="1">
      <alignment horizontal="center" vertical="center"/>
    </xf>
    <xf numFmtId="0" fontId="168" fillId="0" borderId="0" xfId="0" applyFont="1" applyBorder="1" applyAlignment="1">
      <alignment horizontal="center" vertical="center" wrapText="1"/>
    </xf>
    <xf numFmtId="0" fontId="168" fillId="0" borderId="0" xfId="0" applyFont="1" applyBorder="1" applyAlignment="1">
      <alignment vertical="center" wrapText="1"/>
    </xf>
    <xf numFmtId="0" fontId="173" fillId="0" borderId="0" xfId="0" applyFont="1" applyBorder="1" applyAlignment="1">
      <alignment vertical="center" wrapText="1"/>
    </xf>
    <xf numFmtId="0" fontId="166" fillId="33" borderId="0" xfId="1" applyFont="1" applyFill="1" applyAlignment="1">
      <alignment vertical="center"/>
    </xf>
    <xf numFmtId="164" fontId="166" fillId="122" borderId="0" xfId="2" applyNumberFormat="1" applyFont="1" applyFill="1" applyBorder="1" applyAlignment="1">
      <alignment horizontal="left" vertical="center"/>
    </xf>
    <xf numFmtId="0" fontId="166" fillId="122" borderId="0" xfId="1" applyFont="1" applyFill="1" applyAlignment="1">
      <alignment vertical="center"/>
    </xf>
    <xf numFmtId="0" fontId="174" fillId="122" borderId="0" xfId="1" applyFont="1" applyFill="1" applyAlignment="1">
      <alignment vertical="center"/>
    </xf>
    <xf numFmtId="0" fontId="174" fillId="122" borderId="0" xfId="1" applyFont="1" applyFill="1" applyAlignment="1">
      <alignment horizontal="center" vertical="center"/>
    </xf>
    <xf numFmtId="164" fontId="166" fillId="122" borderId="0" xfId="2" applyNumberFormat="1" applyFont="1" applyFill="1" applyBorder="1" applyAlignment="1">
      <alignment horizontal="center" vertical="center"/>
    </xf>
    <xf numFmtId="164" fontId="166" fillId="33" borderId="0" xfId="2" applyNumberFormat="1" applyFont="1" applyFill="1" applyBorder="1" applyAlignment="1">
      <alignment horizontal="center" vertical="center"/>
    </xf>
    <xf numFmtId="0" fontId="166" fillId="0" borderId="0" xfId="1" applyFont="1" applyAlignment="1">
      <alignment vertical="center"/>
    </xf>
    <xf numFmtId="164" fontId="166" fillId="0" borderId="0" xfId="2" applyNumberFormat="1" applyFont="1" applyFill="1" applyBorder="1" applyAlignment="1">
      <alignment horizontal="center" vertical="center"/>
    </xf>
    <xf numFmtId="219" fontId="167" fillId="124" borderId="0" xfId="27622" applyNumberFormat="1" applyFont="1" applyFill="1" applyAlignment="1">
      <alignment horizontal="center" vertical="center"/>
    </xf>
    <xf numFmtId="3" fontId="166" fillId="33" borderId="0" xfId="1" applyNumberFormat="1" applyFont="1" applyFill="1" applyAlignment="1">
      <alignment horizontal="center" vertical="center"/>
    </xf>
    <xf numFmtId="164" fontId="166" fillId="122" borderId="0" xfId="2" applyNumberFormat="1" applyFont="1" applyFill="1" applyAlignment="1">
      <alignment horizontal="center" vertical="center"/>
    </xf>
    <xf numFmtId="164" fontId="166" fillId="0" borderId="0" xfId="2" applyNumberFormat="1" applyFont="1" applyAlignment="1">
      <alignment horizontal="center" vertical="center"/>
    </xf>
    <xf numFmtId="39" fontId="23" fillId="33" borderId="11" xfId="0" applyNumberFormat="1" applyFont="1" applyFill="1" applyBorder="1" applyAlignment="1">
      <alignment horizontal="center" vertical="center"/>
    </xf>
    <xf numFmtId="39" fontId="23" fillId="33" borderId="12" xfId="0" applyNumberFormat="1" applyFont="1" applyFill="1" applyBorder="1" applyAlignment="1">
      <alignment horizontal="center" vertical="center"/>
    </xf>
    <xf numFmtId="39" fontId="23" fillId="33" borderId="13" xfId="0" applyNumberFormat="1" applyFont="1" applyFill="1" applyBorder="1" applyAlignment="1">
      <alignment horizontal="center" vertical="center"/>
    </xf>
    <xf numFmtId="39" fontId="23" fillId="33" borderId="14" xfId="0" applyNumberFormat="1" applyFont="1" applyFill="1" applyBorder="1" applyAlignment="1">
      <alignment horizontal="center" vertical="center"/>
    </xf>
    <xf numFmtId="39" fontId="23" fillId="33" borderId="15" xfId="0" applyNumberFormat="1" applyFont="1" applyFill="1" applyBorder="1" applyAlignment="1">
      <alignment horizontal="center" vertical="center"/>
    </xf>
    <xf numFmtId="1" fontId="151" fillId="117" borderId="10" xfId="0" applyNumberFormat="1" applyFont="1" applyFill="1" applyBorder="1" applyAlignment="1">
      <alignment vertical="center" wrapText="1"/>
    </xf>
    <xf numFmtId="1" fontId="151" fillId="117" borderId="11" xfId="0" applyNumberFormat="1" applyFont="1" applyFill="1" applyBorder="1" applyAlignment="1">
      <alignment horizontal="center" vertical="center"/>
    </xf>
    <xf numFmtId="1" fontId="151" fillId="117" borderId="12" xfId="0" applyNumberFormat="1" applyFont="1" applyFill="1" applyBorder="1" applyAlignment="1">
      <alignment horizontal="center" vertical="center"/>
    </xf>
    <xf numFmtId="1" fontId="151" fillId="121" borderId="17" xfId="0" applyNumberFormat="1" applyFont="1" applyFill="1" applyBorder="1" applyAlignment="1">
      <alignment horizontal="center" vertical="center"/>
    </xf>
    <xf numFmtId="1" fontId="151" fillId="121" borderId="12" xfId="0" applyNumberFormat="1" applyFont="1" applyFill="1" applyBorder="1" applyAlignment="1">
      <alignment horizontal="center" vertical="center"/>
    </xf>
    <xf numFmtId="1" fontId="167" fillId="125" borderId="0" xfId="0" applyNumberFormat="1" applyFont="1" applyFill="1" applyBorder="1" applyAlignment="1">
      <alignment horizontal="center" vertical="center"/>
    </xf>
    <xf numFmtId="1" fontId="151" fillId="117" borderId="16" xfId="0" applyNumberFormat="1" applyFont="1" applyFill="1" applyBorder="1" applyAlignment="1">
      <alignment horizontal="center" vertical="center"/>
    </xf>
    <xf numFmtId="1" fontId="151" fillId="121" borderId="13" xfId="0" applyNumberFormat="1" applyFont="1" applyFill="1" applyBorder="1" applyAlignment="1">
      <alignment horizontal="center" vertical="center"/>
    </xf>
    <xf numFmtId="39" fontId="167" fillId="126" borderId="0" xfId="0" applyNumberFormat="1" applyFont="1" applyFill="1" applyBorder="1" applyAlignment="1">
      <alignment horizontal="left" vertical="center" wrapText="1"/>
    </xf>
    <xf numFmtId="39" fontId="167" fillId="125" borderId="0" xfId="0" applyNumberFormat="1" applyFont="1" applyFill="1" applyBorder="1" applyAlignment="1">
      <alignment horizontal="left" vertical="center" wrapText="1"/>
    </xf>
    <xf numFmtId="1" fontId="167" fillId="126" borderId="0" xfId="0" applyNumberFormat="1" applyFont="1" applyFill="1" applyBorder="1" applyAlignment="1">
      <alignment horizontal="center" vertical="center"/>
    </xf>
    <xf numFmtId="0" fontId="148" fillId="33" borderId="0" xfId="13130" applyFont="1" applyFill="1" applyBorder="1" applyAlignment="1">
      <alignment horizontal="left"/>
    </xf>
    <xf numFmtId="0" fontId="25" fillId="119" borderId="24" xfId="12575" applyFont="1" applyFill="1" applyBorder="1" applyAlignment="1">
      <alignment horizontal="left" vertical="center" wrapText="1"/>
    </xf>
    <xf numFmtId="0" fontId="25" fillId="119" borderId="13" xfId="12575" applyFont="1" applyFill="1" applyBorder="1" applyAlignment="1">
      <alignment horizontal="left" vertical="center" wrapText="1"/>
    </xf>
    <xf numFmtId="0" fontId="25" fillId="119" borderId="23" xfId="12575" applyFont="1" applyFill="1" applyBorder="1" applyAlignment="1">
      <alignment horizontal="center" vertical="center" wrapText="1"/>
    </xf>
    <xf numFmtId="0" fontId="25" fillId="119" borderId="97" xfId="12575" applyFont="1" applyFill="1" applyBorder="1" applyAlignment="1">
      <alignment horizontal="center" vertical="center" wrapText="1"/>
    </xf>
    <xf numFmtId="0" fontId="25" fillId="119" borderId="24" xfId="12575" applyFont="1" applyFill="1" applyBorder="1" applyAlignment="1">
      <alignment horizontal="center" vertical="center" wrapText="1"/>
    </xf>
    <xf numFmtId="0" fontId="25" fillId="118" borderId="26" xfId="12575" applyFont="1" applyFill="1" applyBorder="1" applyAlignment="1">
      <alignment horizontal="center" vertical="center" wrapText="1"/>
    </xf>
    <xf numFmtId="0" fontId="25" fillId="118" borderId="0" xfId="12575" applyFont="1" applyFill="1" applyBorder="1" applyAlignment="1">
      <alignment horizontal="center" vertical="center" wrapText="1"/>
    </xf>
    <xf numFmtId="164" fontId="143" fillId="120" borderId="11" xfId="27615" applyNumberFormat="1" applyFont="1" applyFill="1" applyBorder="1" applyAlignment="1">
      <alignment horizontal="center" vertical="center"/>
    </xf>
    <xf numFmtId="164" fontId="143" fillId="120" borderId="12" xfId="27615" applyNumberFormat="1" applyFont="1" applyFill="1" applyBorder="1" applyAlignment="1">
      <alignment horizontal="center" vertical="center"/>
    </xf>
    <xf numFmtId="164" fontId="143" fillId="120" borderId="13" xfId="27615" applyNumberFormat="1" applyFont="1" applyFill="1" applyBorder="1" applyAlignment="1">
      <alignment horizontal="center" vertical="center"/>
    </xf>
    <xf numFmtId="164" fontId="143" fillId="118" borderId="11" xfId="27615" applyNumberFormat="1" applyFont="1" applyFill="1" applyBorder="1" applyAlignment="1">
      <alignment horizontal="center" vertical="center"/>
    </xf>
    <xf numFmtId="164" fontId="143" fillId="118" borderId="12" xfId="27615" applyNumberFormat="1" applyFont="1" applyFill="1" applyBorder="1" applyAlignment="1">
      <alignment horizontal="center" vertical="center"/>
    </xf>
    <xf numFmtId="164" fontId="143" fillId="118" borderId="13" xfId="27615" applyNumberFormat="1" applyFont="1" applyFill="1" applyBorder="1" applyAlignment="1">
      <alignment horizontal="center" vertical="center"/>
    </xf>
    <xf numFmtId="0" fontId="25" fillId="119" borderId="18" xfId="12575" applyFont="1" applyFill="1" applyBorder="1" applyAlignment="1">
      <alignment horizontal="left" vertical="center" wrapText="1"/>
    </xf>
    <xf numFmtId="0" fontId="25" fillId="119" borderId="25" xfId="12575" applyFont="1" applyFill="1" applyBorder="1" applyAlignment="1">
      <alignment horizontal="left" vertical="center" wrapText="1"/>
    </xf>
    <xf numFmtId="0" fontId="25" fillId="119" borderId="22" xfId="12575" applyFont="1" applyFill="1" applyBorder="1" applyAlignment="1">
      <alignment horizontal="left" vertical="center" wrapText="1"/>
    </xf>
    <xf numFmtId="0" fontId="27" fillId="120" borderId="11" xfId="12575" applyFont="1" applyFill="1" applyBorder="1" applyAlignment="1">
      <alignment horizontal="center" vertical="center"/>
    </xf>
    <xf numFmtId="0" fontId="27" fillId="120" borderId="12" xfId="12575" applyFont="1" applyFill="1" applyBorder="1" applyAlignment="1">
      <alignment horizontal="center" vertical="center"/>
    </xf>
    <xf numFmtId="0" fontId="27" fillId="120" borderId="13" xfId="12575" applyFont="1" applyFill="1" applyBorder="1" applyAlignment="1">
      <alignment horizontal="center" vertical="center"/>
    </xf>
    <xf numFmtId="0" fontId="27" fillId="118" borderId="11" xfId="12575" applyFont="1" applyFill="1" applyBorder="1" applyAlignment="1">
      <alignment horizontal="center" vertical="center" wrapText="1"/>
    </xf>
    <xf numFmtId="0" fontId="27" fillId="118" borderId="12" xfId="12575" applyFont="1" applyFill="1" applyBorder="1" applyAlignment="1">
      <alignment horizontal="center" vertical="center" wrapText="1"/>
    </xf>
    <xf numFmtId="0" fontId="27" fillId="118" borderId="13" xfId="12575" applyFont="1" applyFill="1" applyBorder="1" applyAlignment="1">
      <alignment horizontal="center" vertical="center" wrapText="1"/>
    </xf>
    <xf numFmtId="0" fontId="152" fillId="116" borderId="0" xfId="1" applyFont="1" applyFill="1" applyAlignment="1">
      <alignment horizontal="center"/>
    </xf>
  </cellXfs>
  <cellStyles count="50026">
    <cellStyle name="_x000a_386grabber=M" xfId="4" xr:uid="{00000000-0005-0000-0000-000000000000}"/>
    <cellStyle name="_x000a_386grabber=M 10" xfId="5" xr:uid="{00000000-0005-0000-0000-000001000000}"/>
    <cellStyle name="_x000a_386grabber=M 10 2" xfId="6" xr:uid="{00000000-0005-0000-0000-000002000000}"/>
    <cellStyle name="_x000a_386grabber=M 10 2 2" xfId="7" xr:uid="{00000000-0005-0000-0000-000003000000}"/>
    <cellStyle name="_x000a_386grabber=M 10 3" xfId="8" xr:uid="{00000000-0005-0000-0000-000004000000}"/>
    <cellStyle name="_x000a_386grabber=M 10 3 2" xfId="9" xr:uid="{00000000-0005-0000-0000-000005000000}"/>
    <cellStyle name="_x000a_386grabber=M 10 4" xfId="10" xr:uid="{00000000-0005-0000-0000-000006000000}"/>
    <cellStyle name="_x000a_386grabber=M 11" xfId="11" xr:uid="{00000000-0005-0000-0000-000007000000}"/>
    <cellStyle name="_x000a_386grabber=M 11 2" xfId="12" xr:uid="{00000000-0005-0000-0000-000008000000}"/>
    <cellStyle name="_x000a_386grabber=M 11 2 2" xfId="13" xr:uid="{00000000-0005-0000-0000-000009000000}"/>
    <cellStyle name="_x000a_386grabber=M 11 3" xfId="14" xr:uid="{00000000-0005-0000-0000-00000A000000}"/>
    <cellStyle name="_x000a_386grabber=M 11 3 2" xfId="15" xr:uid="{00000000-0005-0000-0000-00000B000000}"/>
    <cellStyle name="_x000a_386grabber=M 11 4" xfId="16" xr:uid="{00000000-0005-0000-0000-00000C000000}"/>
    <cellStyle name="_x000a_386grabber=M 12" xfId="17" xr:uid="{00000000-0005-0000-0000-00000D000000}"/>
    <cellStyle name="_x000a_386grabber=M 12 2" xfId="18" xr:uid="{00000000-0005-0000-0000-00000E000000}"/>
    <cellStyle name="_x000a_386grabber=M 12 2 2" xfId="19" xr:uid="{00000000-0005-0000-0000-00000F000000}"/>
    <cellStyle name="_x000a_386grabber=M 12 3" xfId="20" xr:uid="{00000000-0005-0000-0000-000010000000}"/>
    <cellStyle name="_x000a_386grabber=M 12 3 2" xfId="21" xr:uid="{00000000-0005-0000-0000-000011000000}"/>
    <cellStyle name="_x000a_386grabber=M 12 4" xfId="22" xr:uid="{00000000-0005-0000-0000-000012000000}"/>
    <cellStyle name="_x000a_386grabber=M 13" xfId="23" xr:uid="{00000000-0005-0000-0000-000013000000}"/>
    <cellStyle name="_x000a_386grabber=M 13 2" xfId="24" xr:uid="{00000000-0005-0000-0000-000014000000}"/>
    <cellStyle name="_x000a_386grabber=M 13 2 2" xfId="25" xr:uid="{00000000-0005-0000-0000-000015000000}"/>
    <cellStyle name="_x000a_386grabber=M 13 3" xfId="26" xr:uid="{00000000-0005-0000-0000-000016000000}"/>
    <cellStyle name="_x000a_386grabber=M 13 3 2" xfId="27" xr:uid="{00000000-0005-0000-0000-000017000000}"/>
    <cellStyle name="_x000a_386grabber=M 13 4" xfId="28" xr:uid="{00000000-0005-0000-0000-000018000000}"/>
    <cellStyle name="_x000a_386grabber=M 14" xfId="29" xr:uid="{00000000-0005-0000-0000-000019000000}"/>
    <cellStyle name="_x000a_386grabber=M 14 2" xfId="30" xr:uid="{00000000-0005-0000-0000-00001A000000}"/>
    <cellStyle name="_x000a_386grabber=M 14 2 2" xfId="31" xr:uid="{00000000-0005-0000-0000-00001B000000}"/>
    <cellStyle name="_x000a_386grabber=M 14 3" xfId="32" xr:uid="{00000000-0005-0000-0000-00001C000000}"/>
    <cellStyle name="_x000a_386grabber=M 14 3 2" xfId="33" xr:uid="{00000000-0005-0000-0000-00001D000000}"/>
    <cellStyle name="_x000a_386grabber=M 14 4" xfId="34" xr:uid="{00000000-0005-0000-0000-00001E000000}"/>
    <cellStyle name="_x000a_386grabber=M 15" xfId="35" xr:uid="{00000000-0005-0000-0000-00001F000000}"/>
    <cellStyle name="_x000a_386grabber=M 15 2" xfId="36" xr:uid="{00000000-0005-0000-0000-000020000000}"/>
    <cellStyle name="_x000a_386grabber=M 15 2 2" xfId="37" xr:uid="{00000000-0005-0000-0000-000021000000}"/>
    <cellStyle name="_x000a_386grabber=M 15 3" xfId="38" xr:uid="{00000000-0005-0000-0000-000022000000}"/>
    <cellStyle name="_x000a_386grabber=M 15 3 2" xfId="39" xr:uid="{00000000-0005-0000-0000-000023000000}"/>
    <cellStyle name="_x000a_386grabber=M 15 4" xfId="40" xr:uid="{00000000-0005-0000-0000-000024000000}"/>
    <cellStyle name="_x000a_386grabber=M 16" xfId="41" xr:uid="{00000000-0005-0000-0000-000025000000}"/>
    <cellStyle name="_x000a_386grabber=M 16 2" xfId="42" xr:uid="{00000000-0005-0000-0000-000026000000}"/>
    <cellStyle name="_x000a_386grabber=M 16 2 2" xfId="43" xr:uid="{00000000-0005-0000-0000-000027000000}"/>
    <cellStyle name="_x000a_386grabber=M 16 3" xfId="44" xr:uid="{00000000-0005-0000-0000-000028000000}"/>
    <cellStyle name="_x000a_386grabber=M 16 3 2" xfId="45" xr:uid="{00000000-0005-0000-0000-000029000000}"/>
    <cellStyle name="_x000a_386grabber=M 16 4" xfId="46" xr:uid="{00000000-0005-0000-0000-00002A000000}"/>
    <cellStyle name="_x000a_386grabber=M 17" xfId="47" xr:uid="{00000000-0005-0000-0000-00002B000000}"/>
    <cellStyle name="_x000a_386grabber=M 2" xfId="48" xr:uid="{00000000-0005-0000-0000-00002C000000}"/>
    <cellStyle name="_x000a_386grabber=M 2 10" xfId="49" xr:uid="{00000000-0005-0000-0000-00002D000000}"/>
    <cellStyle name="_x000a_386grabber=M 2 10 2" xfId="50" xr:uid="{00000000-0005-0000-0000-00002E000000}"/>
    <cellStyle name="_x000a_386grabber=M 2 11" xfId="51" xr:uid="{00000000-0005-0000-0000-00002F000000}"/>
    <cellStyle name="_x000a_386grabber=M 2 11 2" xfId="52" xr:uid="{00000000-0005-0000-0000-000030000000}"/>
    <cellStyle name="_x000a_386grabber=M 2 12" xfId="53" xr:uid="{00000000-0005-0000-0000-000031000000}"/>
    <cellStyle name="_x000a_386grabber=M 2 12 2" xfId="54" xr:uid="{00000000-0005-0000-0000-000032000000}"/>
    <cellStyle name="_x000a_386grabber=M 2 13" xfId="55" xr:uid="{00000000-0005-0000-0000-000033000000}"/>
    <cellStyle name="_x000a_386grabber=M 2 2" xfId="56" xr:uid="{00000000-0005-0000-0000-000034000000}"/>
    <cellStyle name="_x000a_386grabber=M 2 2 2" xfId="57" xr:uid="{00000000-0005-0000-0000-000035000000}"/>
    <cellStyle name="_x000a_386grabber=M 2 3" xfId="58" xr:uid="{00000000-0005-0000-0000-000036000000}"/>
    <cellStyle name="_x000a_386grabber=M 2 3 2" xfId="59" xr:uid="{00000000-0005-0000-0000-000037000000}"/>
    <cellStyle name="_x000a_386grabber=M 2 4" xfId="60" xr:uid="{00000000-0005-0000-0000-000038000000}"/>
    <cellStyle name="_x000a_386grabber=M 2 4 2" xfId="61" xr:uid="{00000000-0005-0000-0000-000039000000}"/>
    <cellStyle name="_x000a_386grabber=M 2 5" xfId="62" xr:uid="{00000000-0005-0000-0000-00003A000000}"/>
    <cellStyle name="_x000a_386grabber=M 2 5 2" xfId="63" xr:uid="{00000000-0005-0000-0000-00003B000000}"/>
    <cellStyle name="_x000a_386grabber=M 2 6" xfId="64" xr:uid="{00000000-0005-0000-0000-00003C000000}"/>
    <cellStyle name="_x000a_386grabber=M 2 6 2" xfId="65" xr:uid="{00000000-0005-0000-0000-00003D000000}"/>
    <cellStyle name="_x000a_386grabber=M 2 7" xfId="66" xr:uid="{00000000-0005-0000-0000-00003E000000}"/>
    <cellStyle name="_x000a_386grabber=M 2 7 2" xfId="67" xr:uid="{00000000-0005-0000-0000-00003F000000}"/>
    <cellStyle name="_x000a_386grabber=M 2 8" xfId="68" xr:uid="{00000000-0005-0000-0000-000040000000}"/>
    <cellStyle name="_x000a_386grabber=M 2 8 2" xfId="69" xr:uid="{00000000-0005-0000-0000-000041000000}"/>
    <cellStyle name="_x000a_386grabber=M 2 9" xfId="70" xr:uid="{00000000-0005-0000-0000-000042000000}"/>
    <cellStyle name="_x000a_386grabber=M 2 9 2" xfId="71" xr:uid="{00000000-0005-0000-0000-000043000000}"/>
    <cellStyle name="_x000a_386grabber=M 2_ActiFijos" xfId="72" xr:uid="{00000000-0005-0000-0000-000044000000}"/>
    <cellStyle name="_x000a_386grabber=M 3" xfId="73" xr:uid="{00000000-0005-0000-0000-000045000000}"/>
    <cellStyle name="_x000a_386grabber=M 3 10" xfId="74" xr:uid="{00000000-0005-0000-0000-000046000000}"/>
    <cellStyle name="_x000a_386grabber=M 3 10 2" xfId="75" xr:uid="{00000000-0005-0000-0000-000047000000}"/>
    <cellStyle name="_x000a_386grabber=M 3 11" xfId="76" xr:uid="{00000000-0005-0000-0000-000048000000}"/>
    <cellStyle name="_x000a_386grabber=M 3 11 2" xfId="77" xr:uid="{00000000-0005-0000-0000-000049000000}"/>
    <cellStyle name="_x000a_386grabber=M 3 12" xfId="78" xr:uid="{00000000-0005-0000-0000-00004A000000}"/>
    <cellStyle name="_x000a_386grabber=M 3 12 2" xfId="79" xr:uid="{00000000-0005-0000-0000-00004B000000}"/>
    <cellStyle name="_x000a_386grabber=M 3 13" xfId="80" xr:uid="{00000000-0005-0000-0000-00004C000000}"/>
    <cellStyle name="_x000a_386grabber=M 3 2" xfId="81" xr:uid="{00000000-0005-0000-0000-00004D000000}"/>
    <cellStyle name="_x000a_386grabber=M 3 2 2" xfId="82" xr:uid="{00000000-0005-0000-0000-00004E000000}"/>
    <cellStyle name="_x000a_386grabber=M 3 3" xfId="83" xr:uid="{00000000-0005-0000-0000-00004F000000}"/>
    <cellStyle name="_x000a_386grabber=M 3 3 2" xfId="84" xr:uid="{00000000-0005-0000-0000-000050000000}"/>
    <cellStyle name="_x000a_386grabber=M 3 4" xfId="85" xr:uid="{00000000-0005-0000-0000-000051000000}"/>
    <cellStyle name="_x000a_386grabber=M 3 4 2" xfId="86" xr:uid="{00000000-0005-0000-0000-000052000000}"/>
    <cellStyle name="_x000a_386grabber=M 3 5" xfId="87" xr:uid="{00000000-0005-0000-0000-000053000000}"/>
    <cellStyle name="_x000a_386grabber=M 3 5 2" xfId="88" xr:uid="{00000000-0005-0000-0000-000054000000}"/>
    <cellStyle name="_x000a_386grabber=M 3 6" xfId="89" xr:uid="{00000000-0005-0000-0000-000055000000}"/>
    <cellStyle name="_x000a_386grabber=M 3 6 2" xfId="90" xr:uid="{00000000-0005-0000-0000-000056000000}"/>
    <cellStyle name="_x000a_386grabber=M 3 7" xfId="91" xr:uid="{00000000-0005-0000-0000-000057000000}"/>
    <cellStyle name="_x000a_386grabber=M 3 7 2" xfId="92" xr:uid="{00000000-0005-0000-0000-000058000000}"/>
    <cellStyle name="_x000a_386grabber=M 3 8" xfId="93" xr:uid="{00000000-0005-0000-0000-000059000000}"/>
    <cellStyle name="_x000a_386grabber=M 3 8 2" xfId="94" xr:uid="{00000000-0005-0000-0000-00005A000000}"/>
    <cellStyle name="_x000a_386grabber=M 3 9" xfId="95" xr:uid="{00000000-0005-0000-0000-00005B000000}"/>
    <cellStyle name="_x000a_386grabber=M 3 9 2" xfId="96" xr:uid="{00000000-0005-0000-0000-00005C000000}"/>
    <cellStyle name="_x000a_386grabber=M 3_ActiFijos" xfId="97" xr:uid="{00000000-0005-0000-0000-00005D000000}"/>
    <cellStyle name="_x000a_386grabber=M 4" xfId="98" xr:uid="{00000000-0005-0000-0000-00005E000000}"/>
    <cellStyle name="_x000a_386grabber=M 4 10" xfId="99" xr:uid="{00000000-0005-0000-0000-00005F000000}"/>
    <cellStyle name="_x000a_386grabber=M 4 10 2" xfId="100" xr:uid="{00000000-0005-0000-0000-000060000000}"/>
    <cellStyle name="_x000a_386grabber=M 4 11" xfId="101" xr:uid="{00000000-0005-0000-0000-000061000000}"/>
    <cellStyle name="_x000a_386grabber=M 4 11 2" xfId="102" xr:uid="{00000000-0005-0000-0000-000062000000}"/>
    <cellStyle name="_x000a_386grabber=M 4 12" xfId="103" xr:uid="{00000000-0005-0000-0000-000063000000}"/>
    <cellStyle name="_x000a_386grabber=M 4 12 2" xfId="104" xr:uid="{00000000-0005-0000-0000-000064000000}"/>
    <cellStyle name="_x000a_386grabber=M 4 13" xfId="105" xr:uid="{00000000-0005-0000-0000-000065000000}"/>
    <cellStyle name="_x000a_386grabber=M 4 2" xfId="106" xr:uid="{00000000-0005-0000-0000-000066000000}"/>
    <cellStyle name="_x000a_386grabber=M 4 2 2" xfId="107" xr:uid="{00000000-0005-0000-0000-000067000000}"/>
    <cellStyle name="_x000a_386grabber=M 4 3" xfId="108" xr:uid="{00000000-0005-0000-0000-000068000000}"/>
    <cellStyle name="_x000a_386grabber=M 4 3 2" xfId="109" xr:uid="{00000000-0005-0000-0000-000069000000}"/>
    <cellStyle name="_x000a_386grabber=M 4 4" xfId="110" xr:uid="{00000000-0005-0000-0000-00006A000000}"/>
    <cellStyle name="_x000a_386grabber=M 4 4 2" xfId="111" xr:uid="{00000000-0005-0000-0000-00006B000000}"/>
    <cellStyle name="_x000a_386grabber=M 4 5" xfId="112" xr:uid="{00000000-0005-0000-0000-00006C000000}"/>
    <cellStyle name="_x000a_386grabber=M 4 5 2" xfId="113" xr:uid="{00000000-0005-0000-0000-00006D000000}"/>
    <cellStyle name="_x000a_386grabber=M 4 6" xfId="114" xr:uid="{00000000-0005-0000-0000-00006E000000}"/>
    <cellStyle name="_x000a_386grabber=M 4 6 2" xfId="115" xr:uid="{00000000-0005-0000-0000-00006F000000}"/>
    <cellStyle name="_x000a_386grabber=M 4 7" xfId="116" xr:uid="{00000000-0005-0000-0000-000070000000}"/>
    <cellStyle name="_x000a_386grabber=M 4 7 2" xfId="117" xr:uid="{00000000-0005-0000-0000-000071000000}"/>
    <cellStyle name="_x000a_386grabber=M 4 8" xfId="118" xr:uid="{00000000-0005-0000-0000-000072000000}"/>
    <cellStyle name="_x000a_386grabber=M 4 8 2" xfId="119" xr:uid="{00000000-0005-0000-0000-000073000000}"/>
    <cellStyle name="_x000a_386grabber=M 4 9" xfId="120" xr:uid="{00000000-0005-0000-0000-000074000000}"/>
    <cellStyle name="_x000a_386grabber=M 4 9 2" xfId="121" xr:uid="{00000000-0005-0000-0000-000075000000}"/>
    <cellStyle name="_x000a_386grabber=M 4_ActiFijos" xfId="122" xr:uid="{00000000-0005-0000-0000-000076000000}"/>
    <cellStyle name="_x000a_386grabber=M 5" xfId="123" xr:uid="{00000000-0005-0000-0000-000077000000}"/>
    <cellStyle name="_x000a_386grabber=M 5 2" xfId="124" xr:uid="{00000000-0005-0000-0000-000078000000}"/>
    <cellStyle name="_x000a_386grabber=M 5 2 2" xfId="125" xr:uid="{00000000-0005-0000-0000-000079000000}"/>
    <cellStyle name="_x000a_386grabber=M 5 3" xfId="126" xr:uid="{00000000-0005-0000-0000-00007A000000}"/>
    <cellStyle name="_x000a_386grabber=M 5 3 2" xfId="127" xr:uid="{00000000-0005-0000-0000-00007B000000}"/>
    <cellStyle name="_x000a_386grabber=M 5 4" xfId="128" xr:uid="{00000000-0005-0000-0000-00007C000000}"/>
    <cellStyle name="_x000a_386grabber=M 6" xfId="129" xr:uid="{00000000-0005-0000-0000-00007D000000}"/>
    <cellStyle name="_x000a_386grabber=M 6 2" xfId="130" xr:uid="{00000000-0005-0000-0000-00007E000000}"/>
    <cellStyle name="_x000a_386grabber=M 6 2 2" xfId="131" xr:uid="{00000000-0005-0000-0000-00007F000000}"/>
    <cellStyle name="_x000a_386grabber=M 6 3" xfId="132" xr:uid="{00000000-0005-0000-0000-000080000000}"/>
    <cellStyle name="_x000a_386grabber=M 6 3 2" xfId="133" xr:uid="{00000000-0005-0000-0000-000081000000}"/>
    <cellStyle name="_x000a_386grabber=M 6 4" xfId="134" xr:uid="{00000000-0005-0000-0000-000082000000}"/>
    <cellStyle name="_x000a_386grabber=M 7" xfId="135" xr:uid="{00000000-0005-0000-0000-000083000000}"/>
    <cellStyle name="_x000a_386grabber=M 7 2" xfId="136" xr:uid="{00000000-0005-0000-0000-000084000000}"/>
    <cellStyle name="_x000a_386grabber=M 7 2 2" xfId="137" xr:uid="{00000000-0005-0000-0000-000085000000}"/>
    <cellStyle name="_x000a_386grabber=M 7 3" xfId="138" xr:uid="{00000000-0005-0000-0000-000086000000}"/>
    <cellStyle name="_x000a_386grabber=M 7 3 2" xfId="139" xr:uid="{00000000-0005-0000-0000-000087000000}"/>
    <cellStyle name="_x000a_386grabber=M 7 4" xfId="140" xr:uid="{00000000-0005-0000-0000-000088000000}"/>
    <cellStyle name="_x000a_386grabber=M 8" xfId="141" xr:uid="{00000000-0005-0000-0000-000089000000}"/>
    <cellStyle name="_x000a_386grabber=M 8 2" xfId="142" xr:uid="{00000000-0005-0000-0000-00008A000000}"/>
    <cellStyle name="_x000a_386grabber=M 8 2 2" xfId="143" xr:uid="{00000000-0005-0000-0000-00008B000000}"/>
    <cellStyle name="_x000a_386grabber=M 8 3" xfId="144" xr:uid="{00000000-0005-0000-0000-00008C000000}"/>
    <cellStyle name="_x000a_386grabber=M 8 3 2" xfId="145" xr:uid="{00000000-0005-0000-0000-00008D000000}"/>
    <cellStyle name="_x000a_386grabber=M 8 4" xfId="146" xr:uid="{00000000-0005-0000-0000-00008E000000}"/>
    <cellStyle name="_x000a_386grabber=M 9" xfId="147" xr:uid="{00000000-0005-0000-0000-00008F000000}"/>
    <cellStyle name="_x000a_386grabber=M 9 2" xfId="148" xr:uid="{00000000-0005-0000-0000-000090000000}"/>
    <cellStyle name="_x000a_386grabber=M 9 2 2" xfId="149" xr:uid="{00000000-0005-0000-0000-000091000000}"/>
    <cellStyle name="_x000a_386grabber=M 9 3" xfId="150" xr:uid="{00000000-0005-0000-0000-000092000000}"/>
    <cellStyle name="_x000a_386grabber=M 9 3 2" xfId="151" xr:uid="{00000000-0005-0000-0000-000093000000}"/>
    <cellStyle name="_x000a_386grabber=M 9 4" xfId="152" xr:uid="{00000000-0005-0000-0000-000094000000}"/>
    <cellStyle name="_x000a_386grabber=M_Banco de Dados" xfId="153" xr:uid="{00000000-0005-0000-0000-000095000000}"/>
    <cellStyle name="$0,000" xfId="154" xr:uid="{00000000-0005-0000-0000-000096000000}"/>
    <cellStyle name="$0,000 2" xfId="155" xr:uid="{00000000-0005-0000-0000-000097000000}"/>
    <cellStyle name="$0,000 2 10" xfId="156" xr:uid="{00000000-0005-0000-0000-000098000000}"/>
    <cellStyle name="$0,000 2 10 2" xfId="27627" xr:uid="{4CA9D337-D4FC-4975-A059-2817DECCF757}"/>
    <cellStyle name="$0,000 2 11" xfId="157" xr:uid="{00000000-0005-0000-0000-000099000000}"/>
    <cellStyle name="$0,000 2 11 2" xfId="27628" xr:uid="{3978EF0E-0405-4259-A365-DDAA0D63259E}"/>
    <cellStyle name="$0,000 2 12" xfId="158" xr:uid="{00000000-0005-0000-0000-00009A000000}"/>
    <cellStyle name="$0,000 2 12 2" xfId="27629" xr:uid="{E03119E2-BD8D-4F29-ACC1-24606B5BD275}"/>
    <cellStyle name="$0,000 2 13" xfId="27626" xr:uid="{33194BA9-2CE3-4B29-B90E-9626742F9F31}"/>
    <cellStyle name="$0,000 2 2" xfId="159" xr:uid="{00000000-0005-0000-0000-00009B000000}"/>
    <cellStyle name="$0,000 2 2 2" xfId="27630" xr:uid="{E597F5E3-4553-4559-A8D7-DD457B996B8C}"/>
    <cellStyle name="$0,000 2 3" xfId="160" xr:uid="{00000000-0005-0000-0000-00009C000000}"/>
    <cellStyle name="$0,000 2 3 2" xfId="27631" xr:uid="{B5699C57-31C3-4A67-B375-09B88496C21B}"/>
    <cellStyle name="$0,000 2 4" xfId="161" xr:uid="{00000000-0005-0000-0000-00009D000000}"/>
    <cellStyle name="$0,000 2 4 2" xfId="27632" xr:uid="{78084441-C4A8-4000-9997-0A182748A2B9}"/>
    <cellStyle name="$0,000 2 5" xfId="162" xr:uid="{00000000-0005-0000-0000-00009E000000}"/>
    <cellStyle name="$0,000 2 5 2" xfId="27633" xr:uid="{1981A3BA-6603-4640-A90C-593B8E1EEF49}"/>
    <cellStyle name="$0,000 2 6" xfId="163" xr:uid="{00000000-0005-0000-0000-00009F000000}"/>
    <cellStyle name="$0,000 2 6 2" xfId="27634" xr:uid="{86717A6E-5C10-4950-AC9D-1DEBD13336B6}"/>
    <cellStyle name="$0,000 2 7" xfId="164" xr:uid="{00000000-0005-0000-0000-0000A0000000}"/>
    <cellStyle name="$0,000 2 7 2" xfId="27635" xr:uid="{8C1435C2-277C-48EA-B430-C4A619E4BB1A}"/>
    <cellStyle name="$0,000 2 8" xfId="165" xr:uid="{00000000-0005-0000-0000-0000A1000000}"/>
    <cellStyle name="$0,000 2 8 2" xfId="27636" xr:uid="{EE28B0B6-3369-41DA-89B4-42DC04D82FDC}"/>
    <cellStyle name="$0,000 2 9" xfId="166" xr:uid="{00000000-0005-0000-0000-0000A2000000}"/>
    <cellStyle name="$0,000 2 9 2" xfId="27637" xr:uid="{055953A6-0240-44E7-A4B0-ACC7469516BD}"/>
    <cellStyle name="$0,000 3" xfId="167" xr:uid="{00000000-0005-0000-0000-0000A3000000}"/>
    <cellStyle name="$0,000 3 10" xfId="168" xr:uid="{00000000-0005-0000-0000-0000A4000000}"/>
    <cellStyle name="$0,000 3 10 2" xfId="27639" xr:uid="{EB5C7E0C-F39C-4FC7-B484-84598A58FCD6}"/>
    <cellStyle name="$0,000 3 11" xfId="169" xr:uid="{00000000-0005-0000-0000-0000A5000000}"/>
    <cellStyle name="$0,000 3 11 2" xfId="27640" xr:uid="{0A38986B-007A-4C20-B498-772834F55654}"/>
    <cellStyle name="$0,000 3 12" xfId="170" xr:uid="{00000000-0005-0000-0000-0000A6000000}"/>
    <cellStyle name="$0,000 3 12 2" xfId="27641" xr:uid="{F3773FE6-EBB3-448A-8FE5-8AD5D94F1909}"/>
    <cellStyle name="$0,000 3 13" xfId="27638" xr:uid="{1DFC0790-C441-47DF-96CA-C6C4D47CE06C}"/>
    <cellStyle name="$0,000 3 2" xfId="171" xr:uid="{00000000-0005-0000-0000-0000A7000000}"/>
    <cellStyle name="$0,000 3 2 2" xfId="27642" xr:uid="{1BF2DC34-E4CE-42DE-8AFD-5BC04452D394}"/>
    <cellStyle name="$0,000 3 3" xfId="172" xr:uid="{00000000-0005-0000-0000-0000A8000000}"/>
    <cellStyle name="$0,000 3 3 2" xfId="27643" xr:uid="{FF5ACB68-A22A-4011-AE29-E1D32878BF89}"/>
    <cellStyle name="$0,000 3 4" xfId="173" xr:uid="{00000000-0005-0000-0000-0000A9000000}"/>
    <cellStyle name="$0,000 3 4 2" xfId="27644" xr:uid="{0E761790-C75D-4BE4-B8DA-80B4439C3ABF}"/>
    <cellStyle name="$0,000 3 5" xfId="174" xr:uid="{00000000-0005-0000-0000-0000AA000000}"/>
    <cellStyle name="$0,000 3 5 2" xfId="27645" xr:uid="{722092BA-ECD6-4564-953C-9B841807A81D}"/>
    <cellStyle name="$0,000 3 6" xfId="175" xr:uid="{00000000-0005-0000-0000-0000AB000000}"/>
    <cellStyle name="$0,000 3 6 2" xfId="27646" xr:uid="{7F037BFC-3CE9-4F52-802F-544F86809BCE}"/>
    <cellStyle name="$0,000 3 7" xfId="176" xr:uid="{00000000-0005-0000-0000-0000AC000000}"/>
    <cellStyle name="$0,000 3 7 2" xfId="27647" xr:uid="{D0FF04A1-61FD-4080-9CD3-88E3881FE6FC}"/>
    <cellStyle name="$0,000 3 8" xfId="177" xr:uid="{00000000-0005-0000-0000-0000AD000000}"/>
    <cellStyle name="$0,000 3 8 2" xfId="27648" xr:uid="{080D3BF2-2A7C-4DDC-AEFE-0184AD5BEB96}"/>
    <cellStyle name="$0,000 3 9" xfId="178" xr:uid="{00000000-0005-0000-0000-0000AE000000}"/>
    <cellStyle name="$0,000 3 9 2" xfId="27649" xr:uid="{5C9120AD-7379-477B-B6B1-7B8301F8F011}"/>
    <cellStyle name="$0,000 4" xfId="179" xr:uid="{00000000-0005-0000-0000-0000AF000000}"/>
    <cellStyle name="$0,000 4 10" xfId="180" xr:uid="{00000000-0005-0000-0000-0000B0000000}"/>
    <cellStyle name="$0,000 4 10 2" xfId="27651" xr:uid="{24B0F60D-4DCE-4584-B920-934716791367}"/>
    <cellStyle name="$0,000 4 11" xfId="181" xr:uid="{00000000-0005-0000-0000-0000B1000000}"/>
    <cellStyle name="$0,000 4 11 2" xfId="27652" xr:uid="{E25F080B-D145-480F-B675-E727FB224B42}"/>
    <cellStyle name="$0,000 4 12" xfId="182" xr:uid="{00000000-0005-0000-0000-0000B2000000}"/>
    <cellStyle name="$0,000 4 12 2" xfId="27653" xr:uid="{EEFA0F7C-A691-4964-97DB-1CA7CA6A55CB}"/>
    <cellStyle name="$0,000 4 13" xfId="27650" xr:uid="{4B303A56-EA1E-4F10-9FF5-25E654E8F018}"/>
    <cellStyle name="$0,000 4 2" xfId="183" xr:uid="{00000000-0005-0000-0000-0000B3000000}"/>
    <cellStyle name="$0,000 4 2 2" xfId="27654" xr:uid="{06DEA80F-F2DA-473D-9936-3E1DC6DDCD9C}"/>
    <cellStyle name="$0,000 4 3" xfId="184" xr:uid="{00000000-0005-0000-0000-0000B4000000}"/>
    <cellStyle name="$0,000 4 3 2" xfId="27655" xr:uid="{7F105126-2E27-4EDD-B635-60C67BD9DB4C}"/>
    <cellStyle name="$0,000 4 4" xfId="185" xr:uid="{00000000-0005-0000-0000-0000B5000000}"/>
    <cellStyle name="$0,000 4 4 2" xfId="27656" xr:uid="{277F01B2-3430-4D39-BEEF-F75E055EBB76}"/>
    <cellStyle name="$0,000 4 5" xfId="186" xr:uid="{00000000-0005-0000-0000-0000B6000000}"/>
    <cellStyle name="$0,000 4 5 2" xfId="27657" xr:uid="{EA503E31-61A1-4A3A-B9D4-F18952AB57AA}"/>
    <cellStyle name="$0,000 4 6" xfId="187" xr:uid="{00000000-0005-0000-0000-0000B7000000}"/>
    <cellStyle name="$0,000 4 6 2" xfId="27658" xr:uid="{5889FF64-E1C8-43A7-85CC-967DB6B86121}"/>
    <cellStyle name="$0,000 4 7" xfId="188" xr:uid="{00000000-0005-0000-0000-0000B8000000}"/>
    <cellStyle name="$0,000 4 7 2" xfId="27659" xr:uid="{1428096F-8030-4F9E-892D-A0EFEE559CC0}"/>
    <cellStyle name="$0,000 4 8" xfId="189" xr:uid="{00000000-0005-0000-0000-0000B9000000}"/>
    <cellStyle name="$0,000 4 8 2" xfId="27660" xr:uid="{9ECC2D72-B411-4179-AFC9-8F06AE36D1E3}"/>
    <cellStyle name="$0,000 4 9" xfId="190" xr:uid="{00000000-0005-0000-0000-0000BA000000}"/>
    <cellStyle name="$0,000 4 9 2" xfId="27661" xr:uid="{AF5212EC-DCD5-4803-BB5E-A80244F28155}"/>
    <cellStyle name="$0,000 5" xfId="27625" xr:uid="{EF634216-2A30-4ECC-A9D2-F6BCEF1BD9EF}"/>
    <cellStyle name="$0." xfId="191" xr:uid="{00000000-0005-0000-0000-0000BB000000}"/>
    <cellStyle name="$0.00" xfId="192" xr:uid="{00000000-0005-0000-0000-0000BC000000}"/>
    <cellStyle name="%" xfId="193" xr:uid="{00000000-0005-0000-0000-0000BD000000}"/>
    <cellStyle name="% 10" xfId="194" xr:uid="{00000000-0005-0000-0000-0000BE000000}"/>
    <cellStyle name="% 10 2" xfId="195" xr:uid="{00000000-0005-0000-0000-0000BF000000}"/>
    <cellStyle name="% 10 2 2" xfId="196" xr:uid="{00000000-0005-0000-0000-0000C0000000}"/>
    <cellStyle name="% 10 3" xfId="197" xr:uid="{00000000-0005-0000-0000-0000C1000000}"/>
    <cellStyle name="% 10 3 2" xfId="198" xr:uid="{00000000-0005-0000-0000-0000C2000000}"/>
    <cellStyle name="% 10 4" xfId="199" xr:uid="{00000000-0005-0000-0000-0000C3000000}"/>
    <cellStyle name="% 11" xfId="200" xr:uid="{00000000-0005-0000-0000-0000C4000000}"/>
    <cellStyle name="% 11 2" xfId="201" xr:uid="{00000000-0005-0000-0000-0000C5000000}"/>
    <cellStyle name="% 11 2 2" xfId="202" xr:uid="{00000000-0005-0000-0000-0000C6000000}"/>
    <cellStyle name="% 11 3" xfId="203" xr:uid="{00000000-0005-0000-0000-0000C7000000}"/>
    <cellStyle name="% 11 3 2" xfId="204" xr:uid="{00000000-0005-0000-0000-0000C8000000}"/>
    <cellStyle name="% 11 4" xfId="205" xr:uid="{00000000-0005-0000-0000-0000C9000000}"/>
    <cellStyle name="% 12" xfId="206" xr:uid="{00000000-0005-0000-0000-0000CA000000}"/>
    <cellStyle name="% 12 2" xfId="207" xr:uid="{00000000-0005-0000-0000-0000CB000000}"/>
    <cellStyle name="% 12 2 2" xfId="208" xr:uid="{00000000-0005-0000-0000-0000CC000000}"/>
    <cellStyle name="% 12 3" xfId="209" xr:uid="{00000000-0005-0000-0000-0000CD000000}"/>
    <cellStyle name="% 12 3 2" xfId="210" xr:uid="{00000000-0005-0000-0000-0000CE000000}"/>
    <cellStyle name="% 12 4" xfId="211" xr:uid="{00000000-0005-0000-0000-0000CF000000}"/>
    <cellStyle name="% 13" xfId="212" xr:uid="{00000000-0005-0000-0000-0000D0000000}"/>
    <cellStyle name="% 13 2" xfId="213" xr:uid="{00000000-0005-0000-0000-0000D1000000}"/>
    <cellStyle name="% 13 2 2" xfId="214" xr:uid="{00000000-0005-0000-0000-0000D2000000}"/>
    <cellStyle name="% 13 3" xfId="215" xr:uid="{00000000-0005-0000-0000-0000D3000000}"/>
    <cellStyle name="% 13 3 2" xfId="216" xr:uid="{00000000-0005-0000-0000-0000D4000000}"/>
    <cellStyle name="% 13 4" xfId="217" xr:uid="{00000000-0005-0000-0000-0000D5000000}"/>
    <cellStyle name="% 14" xfId="218" xr:uid="{00000000-0005-0000-0000-0000D6000000}"/>
    <cellStyle name="% 2" xfId="219" xr:uid="{00000000-0005-0000-0000-0000D7000000}"/>
    <cellStyle name="% 2 10" xfId="220" xr:uid="{00000000-0005-0000-0000-0000D8000000}"/>
    <cellStyle name="% 2 10 2" xfId="221" xr:uid="{00000000-0005-0000-0000-0000D9000000}"/>
    <cellStyle name="% 2 11" xfId="222" xr:uid="{00000000-0005-0000-0000-0000DA000000}"/>
    <cellStyle name="% 2 11 2" xfId="223" xr:uid="{00000000-0005-0000-0000-0000DB000000}"/>
    <cellStyle name="% 2 12" xfId="224" xr:uid="{00000000-0005-0000-0000-0000DC000000}"/>
    <cellStyle name="% 2 12 2" xfId="225" xr:uid="{00000000-0005-0000-0000-0000DD000000}"/>
    <cellStyle name="% 2 13" xfId="226" xr:uid="{00000000-0005-0000-0000-0000DE000000}"/>
    <cellStyle name="% 2 2" xfId="227" xr:uid="{00000000-0005-0000-0000-0000DF000000}"/>
    <cellStyle name="% 2 2 2" xfId="228" xr:uid="{00000000-0005-0000-0000-0000E0000000}"/>
    <cellStyle name="% 2 3" xfId="229" xr:uid="{00000000-0005-0000-0000-0000E1000000}"/>
    <cellStyle name="% 2 3 2" xfId="230" xr:uid="{00000000-0005-0000-0000-0000E2000000}"/>
    <cellStyle name="% 2 4" xfId="231" xr:uid="{00000000-0005-0000-0000-0000E3000000}"/>
    <cellStyle name="% 2 4 2" xfId="232" xr:uid="{00000000-0005-0000-0000-0000E4000000}"/>
    <cellStyle name="% 2 5" xfId="233" xr:uid="{00000000-0005-0000-0000-0000E5000000}"/>
    <cellStyle name="% 2 5 2" xfId="234" xr:uid="{00000000-0005-0000-0000-0000E6000000}"/>
    <cellStyle name="% 2 6" xfId="235" xr:uid="{00000000-0005-0000-0000-0000E7000000}"/>
    <cellStyle name="% 2 6 2" xfId="236" xr:uid="{00000000-0005-0000-0000-0000E8000000}"/>
    <cellStyle name="% 2 7" xfId="237" xr:uid="{00000000-0005-0000-0000-0000E9000000}"/>
    <cellStyle name="% 2 7 2" xfId="238" xr:uid="{00000000-0005-0000-0000-0000EA000000}"/>
    <cellStyle name="% 2 8" xfId="239" xr:uid="{00000000-0005-0000-0000-0000EB000000}"/>
    <cellStyle name="% 2 8 2" xfId="240" xr:uid="{00000000-0005-0000-0000-0000EC000000}"/>
    <cellStyle name="% 2 9" xfId="241" xr:uid="{00000000-0005-0000-0000-0000ED000000}"/>
    <cellStyle name="% 2 9 2" xfId="242" xr:uid="{00000000-0005-0000-0000-0000EE000000}"/>
    <cellStyle name="% 2_ActiFijos" xfId="243" xr:uid="{00000000-0005-0000-0000-0000EF000000}"/>
    <cellStyle name="% 3" xfId="244" xr:uid="{00000000-0005-0000-0000-0000F0000000}"/>
    <cellStyle name="% 3 10" xfId="245" xr:uid="{00000000-0005-0000-0000-0000F1000000}"/>
    <cellStyle name="% 3 10 2" xfId="246" xr:uid="{00000000-0005-0000-0000-0000F2000000}"/>
    <cellStyle name="% 3 11" xfId="247" xr:uid="{00000000-0005-0000-0000-0000F3000000}"/>
    <cellStyle name="% 3 11 2" xfId="248" xr:uid="{00000000-0005-0000-0000-0000F4000000}"/>
    <cellStyle name="% 3 12" xfId="249" xr:uid="{00000000-0005-0000-0000-0000F5000000}"/>
    <cellStyle name="% 3 12 2" xfId="250" xr:uid="{00000000-0005-0000-0000-0000F6000000}"/>
    <cellStyle name="% 3 13" xfId="251" xr:uid="{00000000-0005-0000-0000-0000F7000000}"/>
    <cellStyle name="% 3 2" xfId="252" xr:uid="{00000000-0005-0000-0000-0000F8000000}"/>
    <cellStyle name="% 3 2 2" xfId="253" xr:uid="{00000000-0005-0000-0000-0000F9000000}"/>
    <cellStyle name="% 3 3" xfId="254" xr:uid="{00000000-0005-0000-0000-0000FA000000}"/>
    <cellStyle name="% 3 3 2" xfId="255" xr:uid="{00000000-0005-0000-0000-0000FB000000}"/>
    <cellStyle name="% 3 4" xfId="256" xr:uid="{00000000-0005-0000-0000-0000FC000000}"/>
    <cellStyle name="% 3 4 2" xfId="257" xr:uid="{00000000-0005-0000-0000-0000FD000000}"/>
    <cellStyle name="% 3 5" xfId="258" xr:uid="{00000000-0005-0000-0000-0000FE000000}"/>
    <cellStyle name="% 3 5 2" xfId="259" xr:uid="{00000000-0005-0000-0000-0000FF000000}"/>
    <cellStyle name="% 3 6" xfId="260" xr:uid="{00000000-0005-0000-0000-000000010000}"/>
    <cellStyle name="% 3 6 2" xfId="261" xr:uid="{00000000-0005-0000-0000-000001010000}"/>
    <cellStyle name="% 3 7" xfId="262" xr:uid="{00000000-0005-0000-0000-000002010000}"/>
    <cellStyle name="% 3 7 2" xfId="263" xr:uid="{00000000-0005-0000-0000-000003010000}"/>
    <cellStyle name="% 3 8" xfId="264" xr:uid="{00000000-0005-0000-0000-000004010000}"/>
    <cellStyle name="% 3 8 2" xfId="265" xr:uid="{00000000-0005-0000-0000-000005010000}"/>
    <cellStyle name="% 3 9" xfId="266" xr:uid="{00000000-0005-0000-0000-000006010000}"/>
    <cellStyle name="% 3 9 2" xfId="267" xr:uid="{00000000-0005-0000-0000-000007010000}"/>
    <cellStyle name="% 3_ActiFijos" xfId="268" xr:uid="{00000000-0005-0000-0000-000008010000}"/>
    <cellStyle name="% 4" xfId="269" xr:uid="{00000000-0005-0000-0000-000009010000}"/>
    <cellStyle name="% 4 10" xfId="270" xr:uid="{00000000-0005-0000-0000-00000A010000}"/>
    <cellStyle name="% 4 10 2" xfId="271" xr:uid="{00000000-0005-0000-0000-00000B010000}"/>
    <cellStyle name="% 4 11" xfId="272" xr:uid="{00000000-0005-0000-0000-00000C010000}"/>
    <cellStyle name="% 4 11 2" xfId="273" xr:uid="{00000000-0005-0000-0000-00000D010000}"/>
    <cellStyle name="% 4 12" xfId="274" xr:uid="{00000000-0005-0000-0000-00000E010000}"/>
    <cellStyle name="% 4 12 2" xfId="275" xr:uid="{00000000-0005-0000-0000-00000F010000}"/>
    <cellStyle name="% 4 13" xfId="276" xr:uid="{00000000-0005-0000-0000-000010010000}"/>
    <cellStyle name="% 4 2" xfId="277" xr:uid="{00000000-0005-0000-0000-000011010000}"/>
    <cellStyle name="% 4 2 2" xfId="278" xr:uid="{00000000-0005-0000-0000-000012010000}"/>
    <cellStyle name="% 4 3" xfId="279" xr:uid="{00000000-0005-0000-0000-000013010000}"/>
    <cellStyle name="% 4 3 2" xfId="280" xr:uid="{00000000-0005-0000-0000-000014010000}"/>
    <cellStyle name="% 4 4" xfId="281" xr:uid="{00000000-0005-0000-0000-000015010000}"/>
    <cellStyle name="% 4 4 2" xfId="282" xr:uid="{00000000-0005-0000-0000-000016010000}"/>
    <cellStyle name="% 4 5" xfId="283" xr:uid="{00000000-0005-0000-0000-000017010000}"/>
    <cellStyle name="% 4 5 2" xfId="284" xr:uid="{00000000-0005-0000-0000-000018010000}"/>
    <cellStyle name="% 4 6" xfId="285" xr:uid="{00000000-0005-0000-0000-000019010000}"/>
    <cellStyle name="% 4 6 2" xfId="286" xr:uid="{00000000-0005-0000-0000-00001A010000}"/>
    <cellStyle name="% 4 7" xfId="287" xr:uid="{00000000-0005-0000-0000-00001B010000}"/>
    <cellStyle name="% 4 7 2" xfId="288" xr:uid="{00000000-0005-0000-0000-00001C010000}"/>
    <cellStyle name="% 4 8" xfId="289" xr:uid="{00000000-0005-0000-0000-00001D010000}"/>
    <cellStyle name="% 4 8 2" xfId="290" xr:uid="{00000000-0005-0000-0000-00001E010000}"/>
    <cellStyle name="% 4 9" xfId="291" xr:uid="{00000000-0005-0000-0000-00001F010000}"/>
    <cellStyle name="% 4 9 2" xfId="292" xr:uid="{00000000-0005-0000-0000-000020010000}"/>
    <cellStyle name="% 4_ActiFijos" xfId="293" xr:uid="{00000000-0005-0000-0000-000021010000}"/>
    <cellStyle name="% 5" xfId="294" xr:uid="{00000000-0005-0000-0000-000022010000}"/>
    <cellStyle name="% 5 2" xfId="295" xr:uid="{00000000-0005-0000-0000-000023010000}"/>
    <cellStyle name="% 5 2 2" xfId="296" xr:uid="{00000000-0005-0000-0000-000024010000}"/>
    <cellStyle name="% 5 3" xfId="297" xr:uid="{00000000-0005-0000-0000-000025010000}"/>
    <cellStyle name="% 5 3 2" xfId="298" xr:uid="{00000000-0005-0000-0000-000026010000}"/>
    <cellStyle name="% 5 4" xfId="299" xr:uid="{00000000-0005-0000-0000-000027010000}"/>
    <cellStyle name="% 6" xfId="300" xr:uid="{00000000-0005-0000-0000-000028010000}"/>
    <cellStyle name="% 6 2" xfId="301" xr:uid="{00000000-0005-0000-0000-000029010000}"/>
    <cellStyle name="% 6 2 2" xfId="302" xr:uid="{00000000-0005-0000-0000-00002A010000}"/>
    <cellStyle name="% 6 3" xfId="303" xr:uid="{00000000-0005-0000-0000-00002B010000}"/>
    <cellStyle name="% 6 3 2" xfId="304" xr:uid="{00000000-0005-0000-0000-00002C010000}"/>
    <cellStyle name="% 6 4" xfId="305" xr:uid="{00000000-0005-0000-0000-00002D010000}"/>
    <cellStyle name="% 7" xfId="306" xr:uid="{00000000-0005-0000-0000-00002E010000}"/>
    <cellStyle name="% 7 2" xfId="307" xr:uid="{00000000-0005-0000-0000-00002F010000}"/>
    <cellStyle name="% 7 2 2" xfId="308" xr:uid="{00000000-0005-0000-0000-000030010000}"/>
    <cellStyle name="% 7 3" xfId="309" xr:uid="{00000000-0005-0000-0000-000031010000}"/>
    <cellStyle name="% 7 3 2" xfId="310" xr:uid="{00000000-0005-0000-0000-000032010000}"/>
    <cellStyle name="% 7 4" xfId="311" xr:uid="{00000000-0005-0000-0000-000033010000}"/>
    <cellStyle name="% 8" xfId="312" xr:uid="{00000000-0005-0000-0000-000034010000}"/>
    <cellStyle name="% 8 2" xfId="313" xr:uid="{00000000-0005-0000-0000-000035010000}"/>
    <cellStyle name="% 8 2 2" xfId="314" xr:uid="{00000000-0005-0000-0000-000036010000}"/>
    <cellStyle name="% 8 3" xfId="315" xr:uid="{00000000-0005-0000-0000-000037010000}"/>
    <cellStyle name="% 8 3 2" xfId="316" xr:uid="{00000000-0005-0000-0000-000038010000}"/>
    <cellStyle name="% 8 4" xfId="317" xr:uid="{00000000-0005-0000-0000-000039010000}"/>
    <cellStyle name="% 9" xfId="318" xr:uid="{00000000-0005-0000-0000-00003A010000}"/>
    <cellStyle name="% 9 2" xfId="319" xr:uid="{00000000-0005-0000-0000-00003B010000}"/>
    <cellStyle name="% 9 2 2" xfId="320" xr:uid="{00000000-0005-0000-0000-00003C010000}"/>
    <cellStyle name="% 9 3" xfId="321" xr:uid="{00000000-0005-0000-0000-00003D010000}"/>
    <cellStyle name="% 9 3 2" xfId="322" xr:uid="{00000000-0005-0000-0000-00003E010000}"/>
    <cellStyle name="% 9 4" xfId="323" xr:uid="{00000000-0005-0000-0000-00003F010000}"/>
    <cellStyle name="%_Balanc" xfId="324" xr:uid="{00000000-0005-0000-0000-000040010000}"/>
    <cellStyle name="%_Balanc 10" xfId="325" xr:uid="{00000000-0005-0000-0000-000041010000}"/>
    <cellStyle name="%_Balanc 10 2" xfId="326" xr:uid="{00000000-0005-0000-0000-000042010000}"/>
    <cellStyle name="%_Balanc 11" xfId="327" xr:uid="{00000000-0005-0000-0000-000043010000}"/>
    <cellStyle name="%_Balanc 11 2" xfId="328" xr:uid="{00000000-0005-0000-0000-000044010000}"/>
    <cellStyle name="%_Balanc 12" xfId="329" xr:uid="{00000000-0005-0000-0000-000045010000}"/>
    <cellStyle name="%_Balanc 12 2" xfId="330" xr:uid="{00000000-0005-0000-0000-000046010000}"/>
    <cellStyle name="%_Balanc 13" xfId="331" xr:uid="{00000000-0005-0000-0000-000047010000}"/>
    <cellStyle name="%_Balanc 2" xfId="332" xr:uid="{00000000-0005-0000-0000-000048010000}"/>
    <cellStyle name="%_Balanc 2 2" xfId="333" xr:uid="{00000000-0005-0000-0000-000049010000}"/>
    <cellStyle name="%_Balanc 3" xfId="334" xr:uid="{00000000-0005-0000-0000-00004A010000}"/>
    <cellStyle name="%_Balanc 3 2" xfId="335" xr:uid="{00000000-0005-0000-0000-00004B010000}"/>
    <cellStyle name="%_Balanc 4" xfId="336" xr:uid="{00000000-0005-0000-0000-00004C010000}"/>
    <cellStyle name="%_Balanc 4 2" xfId="337" xr:uid="{00000000-0005-0000-0000-00004D010000}"/>
    <cellStyle name="%_Balanc 5" xfId="338" xr:uid="{00000000-0005-0000-0000-00004E010000}"/>
    <cellStyle name="%_Balanc 5 2" xfId="339" xr:uid="{00000000-0005-0000-0000-00004F010000}"/>
    <cellStyle name="%_Balanc 6" xfId="340" xr:uid="{00000000-0005-0000-0000-000050010000}"/>
    <cellStyle name="%_Balanc 6 2" xfId="341" xr:uid="{00000000-0005-0000-0000-000051010000}"/>
    <cellStyle name="%_Balanc 7" xfId="342" xr:uid="{00000000-0005-0000-0000-000052010000}"/>
    <cellStyle name="%_Balanc 7 2" xfId="343" xr:uid="{00000000-0005-0000-0000-000053010000}"/>
    <cellStyle name="%_Balanc 8" xfId="344" xr:uid="{00000000-0005-0000-0000-000054010000}"/>
    <cellStyle name="%_Balanc 8 2" xfId="345" xr:uid="{00000000-0005-0000-0000-000055010000}"/>
    <cellStyle name="%_Balanc 9" xfId="346" xr:uid="{00000000-0005-0000-0000-000056010000}"/>
    <cellStyle name="%_Balanc 9 2" xfId="347" xr:uid="{00000000-0005-0000-0000-000057010000}"/>
    <cellStyle name="%_Balanc_ActiFijos" xfId="348" xr:uid="{00000000-0005-0000-0000-000058010000}"/>
    <cellStyle name="%_Balanc_ActiFijos 2" xfId="349" xr:uid="{00000000-0005-0000-0000-000059010000}"/>
    <cellStyle name="%_Balanc_Balance" xfId="350" xr:uid="{00000000-0005-0000-0000-00005A010000}"/>
    <cellStyle name="%_Balanc_Balance 2" xfId="351" xr:uid="{00000000-0005-0000-0000-00005B010000}"/>
    <cellStyle name="%_Balanc_C.M.E." xfId="352" xr:uid="{00000000-0005-0000-0000-00005C010000}"/>
    <cellStyle name="%_Balanc_C.M.E. 2" xfId="353" xr:uid="{00000000-0005-0000-0000-00005D010000}"/>
    <cellStyle name="%_Balanc_C.M.L." xfId="354" xr:uid="{00000000-0005-0000-0000-00005E010000}"/>
    <cellStyle name="%_Balanc_C.M.L. 2" xfId="355" xr:uid="{00000000-0005-0000-0000-00005F010000}"/>
    <cellStyle name="%_Balanc_Esc.Macro" xfId="356" xr:uid="{00000000-0005-0000-0000-000060010000}"/>
    <cellStyle name="%_Balanc_Esc.Macro 2" xfId="357" xr:uid="{00000000-0005-0000-0000-000061010000}"/>
    <cellStyle name="%_Balance" xfId="358" xr:uid="{00000000-0005-0000-0000-000062010000}"/>
    <cellStyle name="%_Balance 10" xfId="359" xr:uid="{00000000-0005-0000-0000-000063010000}"/>
    <cellStyle name="%_Balance 10 2" xfId="360" xr:uid="{00000000-0005-0000-0000-000064010000}"/>
    <cellStyle name="%_Balance 11" xfId="361" xr:uid="{00000000-0005-0000-0000-000065010000}"/>
    <cellStyle name="%_Balance 11 2" xfId="362" xr:uid="{00000000-0005-0000-0000-000066010000}"/>
    <cellStyle name="%_Balance 12" xfId="363" xr:uid="{00000000-0005-0000-0000-000067010000}"/>
    <cellStyle name="%_Balance 12 2" xfId="364" xr:uid="{00000000-0005-0000-0000-000068010000}"/>
    <cellStyle name="%_Balance 13" xfId="365" xr:uid="{00000000-0005-0000-0000-000069010000}"/>
    <cellStyle name="%_Balance 2" xfId="366" xr:uid="{00000000-0005-0000-0000-00006A010000}"/>
    <cellStyle name="%_Balance 2 2" xfId="367" xr:uid="{00000000-0005-0000-0000-00006B010000}"/>
    <cellStyle name="%_Balance 3" xfId="368" xr:uid="{00000000-0005-0000-0000-00006C010000}"/>
    <cellStyle name="%_Balance 3 2" xfId="369" xr:uid="{00000000-0005-0000-0000-00006D010000}"/>
    <cellStyle name="%_Balance 4" xfId="370" xr:uid="{00000000-0005-0000-0000-00006E010000}"/>
    <cellStyle name="%_Balance 4 2" xfId="371" xr:uid="{00000000-0005-0000-0000-00006F010000}"/>
    <cellStyle name="%_Balance 5" xfId="372" xr:uid="{00000000-0005-0000-0000-000070010000}"/>
    <cellStyle name="%_Balance 5 2" xfId="373" xr:uid="{00000000-0005-0000-0000-000071010000}"/>
    <cellStyle name="%_Balance 6" xfId="374" xr:uid="{00000000-0005-0000-0000-000072010000}"/>
    <cellStyle name="%_Balance 6 2" xfId="375" xr:uid="{00000000-0005-0000-0000-000073010000}"/>
    <cellStyle name="%_Balance 7" xfId="376" xr:uid="{00000000-0005-0000-0000-000074010000}"/>
    <cellStyle name="%_Balance 7 2" xfId="377" xr:uid="{00000000-0005-0000-0000-000075010000}"/>
    <cellStyle name="%_Balance 8" xfId="378" xr:uid="{00000000-0005-0000-0000-000076010000}"/>
    <cellStyle name="%_Balance 8 2" xfId="379" xr:uid="{00000000-0005-0000-0000-000077010000}"/>
    <cellStyle name="%_Balance 9" xfId="380" xr:uid="{00000000-0005-0000-0000-000078010000}"/>
    <cellStyle name="%_Balance 9 2" xfId="381" xr:uid="{00000000-0005-0000-0000-000079010000}"/>
    <cellStyle name="%_Balance_1" xfId="382" xr:uid="{00000000-0005-0000-0000-00007A010000}"/>
    <cellStyle name="%_Balance_1 2" xfId="383" xr:uid="{00000000-0005-0000-0000-00007B010000}"/>
    <cellStyle name="%_Balance_ActiFijos" xfId="384" xr:uid="{00000000-0005-0000-0000-00007C010000}"/>
    <cellStyle name="%_Balance_ActiFijos 2" xfId="385" xr:uid="{00000000-0005-0000-0000-00007D010000}"/>
    <cellStyle name="%_Balance_Balance" xfId="386" xr:uid="{00000000-0005-0000-0000-00007E010000}"/>
    <cellStyle name="%_Balance_Balance 2" xfId="387" xr:uid="{00000000-0005-0000-0000-00007F010000}"/>
    <cellStyle name="%_Balance_C.M.E." xfId="388" xr:uid="{00000000-0005-0000-0000-000080010000}"/>
    <cellStyle name="%_Balance_C.M.E. 2" xfId="389" xr:uid="{00000000-0005-0000-0000-000081010000}"/>
    <cellStyle name="%_Balance_C.M.L." xfId="390" xr:uid="{00000000-0005-0000-0000-000082010000}"/>
    <cellStyle name="%_Balance_C.M.L. 2" xfId="391" xr:uid="{00000000-0005-0000-0000-000083010000}"/>
    <cellStyle name="%_Balance_Esc.Macro" xfId="392" xr:uid="{00000000-0005-0000-0000-000084010000}"/>
    <cellStyle name="%_Balance_Esc.Macro 2" xfId="393" xr:uid="{00000000-0005-0000-0000-000085010000}"/>
    <cellStyle name="%_Balance_G_Loans" xfId="394" xr:uid="{00000000-0005-0000-0000-000086010000}"/>
    <cellStyle name="%_Balance_G_Loans 2" xfId="395" xr:uid="{00000000-0005-0000-0000-000087010000}"/>
    <cellStyle name="%_Banco de Dados" xfId="396" xr:uid="{00000000-0005-0000-0000-000088010000}"/>
    <cellStyle name="%_Banco de Dados 2" xfId="397" xr:uid="{00000000-0005-0000-0000-000089010000}"/>
    <cellStyle name="%_Bases_Generales" xfId="398" xr:uid="{00000000-0005-0000-0000-00008A010000}"/>
    <cellStyle name="%_Bases_Generales 10" xfId="399" xr:uid="{00000000-0005-0000-0000-00008B010000}"/>
    <cellStyle name="%_Bases_Generales 10 2" xfId="400" xr:uid="{00000000-0005-0000-0000-00008C010000}"/>
    <cellStyle name="%_Bases_Generales 11" xfId="401" xr:uid="{00000000-0005-0000-0000-00008D010000}"/>
    <cellStyle name="%_Bases_Generales 11 2" xfId="402" xr:uid="{00000000-0005-0000-0000-00008E010000}"/>
    <cellStyle name="%_Bases_Generales 12" xfId="403" xr:uid="{00000000-0005-0000-0000-00008F010000}"/>
    <cellStyle name="%_Bases_Generales 12 2" xfId="404" xr:uid="{00000000-0005-0000-0000-000090010000}"/>
    <cellStyle name="%_Bases_Generales 13" xfId="405" xr:uid="{00000000-0005-0000-0000-000091010000}"/>
    <cellStyle name="%_Bases_Generales 2" xfId="406" xr:uid="{00000000-0005-0000-0000-000092010000}"/>
    <cellStyle name="%_Bases_Generales 2 2" xfId="407" xr:uid="{00000000-0005-0000-0000-000093010000}"/>
    <cellStyle name="%_Bases_Generales 3" xfId="408" xr:uid="{00000000-0005-0000-0000-000094010000}"/>
    <cellStyle name="%_Bases_Generales 3 2" xfId="409" xr:uid="{00000000-0005-0000-0000-000095010000}"/>
    <cellStyle name="%_Bases_Generales 4" xfId="410" xr:uid="{00000000-0005-0000-0000-000096010000}"/>
    <cellStyle name="%_Bases_Generales 4 2" xfId="411" xr:uid="{00000000-0005-0000-0000-000097010000}"/>
    <cellStyle name="%_Bases_Generales 5" xfId="412" xr:uid="{00000000-0005-0000-0000-000098010000}"/>
    <cellStyle name="%_Bases_Generales 5 2" xfId="413" xr:uid="{00000000-0005-0000-0000-000099010000}"/>
    <cellStyle name="%_Bases_Generales 6" xfId="414" xr:uid="{00000000-0005-0000-0000-00009A010000}"/>
    <cellStyle name="%_Bases_Generales 6 2" xfId="415" xr:uid="{00000000-0005-0000-0000-00009B010000}"/>
    <cellStyle name="%_Bases_Generales 7" xfId="416" xr:uid="{00000000-0005-0000-0000-00009C010000}"/>
    <cellStyle name="%_Bases_Generales 7 2" xfId="417" xr:uid="{00000000-0005-0000-0000-00009D010000}"/>
    <cellStyle name="%_Bases_Generales 8" xfId="418" xr:uid="{00000000-0005-0000-0000-00009E010000}"/>
    <cellStyle name="%_Bases_Generales 8 2" xfId="419" xr:uid="{00000000-0005-0000-0000-00009F010000}"/>
    <cellStyle name="%_Bases_Generales 9" xfId="420" xr:uid="{00000000-0005-0000-0000-0000A0010000}"/>
    <cellStyle name="%_Bases_Generales 9 2" xfId="421" xr:uid="{00000000-0005-0000-0000-0000A1010000}"/>
    <cellStyle name="%_Bases_Generales_1" xfId="422" xr:uid="{00000000-0005-0000-0000-0000A2010000}"/>
    <cellStyle name="%_Bases_Generales_1 10" xfId="423" xr:uid="{00000000-0005-0000-0000-0000A3010000}"/>
    <cellStyle name="%_Bases_Generales_1 10 2" xfId="424" xr:uid="{00000000-0005-0000-0000-0000A4010000}"/>
    <cellStyle name="%_Bases_Generales_1 11" xfId="425" xr:uid="{00000000-0005-0000-0000-0000A5010000}"/>
    <cellStyle name="%_Bases_Generales_1 11 2" xfId="426" xr:uid="{00000000-0005-0000-0000-0000A6010000}"/>
    <cellStyle name="%_Bases_Generales_1 12" xfId="427" xr:uid="{00000000-0005-0000-0000-0000A7010000}"/>
    <cellStyle name="%_Bases_Generales_1 12 2" xfId="428" xr:uid="{00000000-0005-0000-0000-0000A8010000}"/>
    <cellStyle name="%_Bases_Generales_1 13" xfId="429" xr:uid="{00000000-0005-0000-0000-0000A9010000}"/>
    <cellStyle name="%_Bases_Generales_1 2" xfId="430" xr:uid="{00000000-0005-0000-0000-0000AA010000}"/>
    <cellStyle name="%_Bases_Generales_1 2 2" xfId="431" xr:uid="{00000000-0005-0000-0000-0000AB010000}"/>
    <cellStyle name="%_Bases_Generales_1 3" xfId="432" xr:uid="{00000000-0005-0000-0000-0000AC010000}"/>
    <cellStyle name="%_Bases_Generales_1 3 2" xfId="433" xr:uid="{00000000-0005-0000-0000-0000AD010000}"/>
    <cellStyle name="%_Bases_Generales_1 4" xfId="434" xr:uid="{00000000-0005-0000-0000-0000AE010000}"/>
    <cellStyle name="%_Bases_Generales_1 4 2" xfId="435" xr:uid="{00000000-0005-0000-0000-0000AF010000}"/>
    <cellStyle name="%_Bases_Generales_1 5" xfId="436" xr:uid="{00000000-0005-0000-0000-0000B0010000}"/>
    <cellStyle name="%_Bases_Generales_1 5 2" xfId="437" xr:uid="{00000000-0005-0000-0000-0000B1010000}"/>
    <cellStyle name="%_Bases_Generales_1 6" xfId="438" xr:uid="{00000000-0005-0000-0000-0000B2010000}"/>
    <cellStyle name="%_Bases_Generales_1 6 2" xfId="439" xr:uid="{00000000-0005-0000-0000-0000B3010000}"/>
    <cellStyle name="%_Bases_Generales_1 7" xfId="440" xr:uid="{00000000-0005-0000-0000-0000B4010000}"/>
    <cellStyle name="%_Bases_Generales_1 7 2" xfId="441" xr:uid="{00000000-0005-0000-0000-0000B5010000}"/>
    <cellStyle name="%_Bases_Generales_1 8" xfId="442" xr:uid="{00000000-0005-0000-0000-0000B6010000}"/>
    <cellStyle name="%_Bases_Generales_1 8 2" xfId="443" xr:uid="{00000000-0005-0000-0000-0000B7010000}"/>
    <cellStyle name="%_Bases_Generales_1 9" xfId="444" xr:uid="{00000000-0005-0000-0000-0000B8010000}"/>
    <cellStyle name="%_Bases_Generales_1 9 2" xfId="445" xr:uid="{00000000-0005-0000-0000-0000B9010000}"/>
    <cellStyle name="%_Bases_Generales_1_ActiFijos" xfId="446" xr:uid="{00000000-0005-0000-0000-0000BA010000}"/>
    <cellStyle name="%_Bases_Generales_1_ActiFijos 2" xfId="447" xr:uid="{00000000-0005-0000-0000-0000BB010000}"/>
    <cellStyle name="%_Bases_Generales_1_Balance" xfId="448" xr:uid="{00000000-0005-0000-0000-0000BC010000}"/>
    <cellStyle name="%_Bases_Generales_1_Balance 2" xfId="449" xr:uid="{00000000-0005-0000-0000-0000BD010000}"/>
    <cellStyle name="%_Bases_Generales_1_C.M.E." xfId="450" xr:uid="{00000000-0005-0000-0000-0000BE010000}"/>
    <cellStyle name="%_Bases_Generales_1_C.M.E. 2" xfId="451" xr:uid="{00000000-0005-0000-0000-0000BF010000}"/>
    <cellStyle name="%_Bases_Generales_1_C.M.L." xfId="452" xr:uid="{00000000-0005-0000-0000-0000C0010000}"/>
    <cellStyle name="%_Bases_Generales_1_C.M.L. 2" xfId="453" xr:uid="{00000000-0005-0000-0000-0000C1010000}"/>
    <cellStyle name="%_Bases_Generales_1_Esc.Macro" xfId="454" xr:uid="{00000000-0005-0000-0000-0000C2010000}"/>
    <cellStyle name="%_Bases_Generales_1_Esc.Macro 2" xfId="455" xr:uid="{00000000-0005-0000-0000-0000C3010000}"/>
    <cellStyle name="%_Bases_Generales_1_G_Loans" xfId="456" xr:uid="{00000000-0005-0000-0000-0000C4010000}"/>
    <cellStyle name="%_Bases_Generales_1_G_Loans 2" xfId="457" xr:uid="{00000000-0005-0000-0000-0000C5010000}"/>
    <cellStyle name="%_Bases_Generales_2" xfId="458" xr:uid="{00000000-0005-0000-0000-0000C6010000}"/>
    <cellStyle name="%_Bases_Generales_2 10" xfId="459" xr:uid="{00000000-0005-0000-0000-0000C7010000}"/>
    <cellStyle name="%_Bases_Generales_2 2" xfId="460" xr:uid="{00000000-0005-0000-0000-0000C8010000}"/>
    <cellStyle name="%_Bases_Generales_2 2 2" xfId="461" xr:uid="{00000000-0005-0000-0000-0000C9010000}"/>
    <cellStyle name="%_Bases_Generales_2 3" xfId="462" xr:uid="{00000000-0005-0000-0000-0000CA010000}"/>
    <cellStyle name="%_Bases_Generales_2 3 2" xfId="463" xr:uid="{00000000-0005-0000-0000-0000CB010000}"/>
    <cellStyle name="%_Bases_Generales_2 4" xfId="464" xr:uid="{00000000-0005-0000-0000-0000CC010000}"/>
    <cellStyle name="%_Bases_Generales_2 4 2" xfId="465" xr:uid="{00000000-0005-0000-0000-0000CD010000}"/>
    <cellStyle name="%_Bases_Generales_2 5" xfId="466" xr:uid="{00000000-0005-0000-0000-0000CE010000}"/>
    <cellStyle name="%_Bases_Generales_2 5 2" xfId="467" xr:uid="{00000000-0005-0000-0000-0000CF010000}"/>
    <cellStyle name="%_Bases_Generales_2 6" xfId="468" xr:uid="{00000000-0005-0000-0000-0000D0010000}"/>
    <cellStyle name="%_Bases_Generales_2 6 2" xfId="469" xr:uid="{00000000-0005-0000-0000-0000D1010000}"/>
    <cellStyle name="%_Bases_Generales_2 7" xfId="470" xr:uid="{00000000-0005-0000-0000-0000D2010000}"/>
    <cellStyle name="%_Bases_Generales_2 7 2" xfId="471" xr:uid="{00000000-0005-0000-0000-0000D3010000}"/>
    <cellStyle name="%_Bases_Generales_2 8" xfId="472" xr:uid="{00000000-0005-0000-0000-0000D4010000}"/>
    <cellStyle name="%_Bases_Generales_2 8 2" xfId="473" xr:uid="{00000000-0005-0000-0000-0000D5010000}"/>
    <cellStyle name="%_Bases_Generales_2 9" xfId="474" xr:uid="{00000000-0005-0000-0000-0000D6010000}"/>
    <cellStyle name="%_Bases_Generales_2 9 2" xfId="475" xr:uid="{00000000-0005-0000-0000-0000D7010000}"/>
    <cellStyle name="%_Bases_Generales_2_ActiFijos" xfId="476" xr:uid="{00000000-0005-0000-0000-0000D8010000}"/>
    <cellStyle name="%_Bases_Generales_2_ActiFijos 2" xfId="477" xr:uid="{00000000-0005-0000-0000-0000D9010000}"/>
    <cellStyle name="%_Bases_Generales_2_Balance" xfId="478" xr:uid="{00000000-0005-0000-0000-0000DA010000}"/>
    <cellStyle name="%_Bases_Generales_2_Balance 2" xfId="479" xr:uid="{00000000-0005-0000-0000-0000DB010000}"/>
    <cellStyle name="%_Bases_Generales_ActiFijos" xfId="480" xr:uid="{00000000-0005-0000-0000-0000DC010000}"/>
    <cellStyle name="%_Bases_Generales_ActiFijos 2" xfId="481" xr:uid="{00000000-0005-0000-0000-0000DD010000}"/>
    <cellStyle name="%_Bases_Generales_Balance" xfId="482" xr:uid="{00000000-0005-0000-0000-0000DE010000}"/>
    <cellStyle name="%_Bases_Generales_Balance 2" xfId="483" xr:uid="{00000000-0005-0000-0000-0000DF010000}"/>
    <cellStyle name="%_Bases_Generales_C.M.E." xfId="484" xr:uid="{00000000-0005-0000-0000-0000E0010000}"/>
    <cellStyle name="%_Bases_Generales_C.M.E. 2" xfId="485" xr:uid="{00000000-0005-0000-0000-0000E1010000}"/>
    <cellStyle name="%_Bases_Generales_C.M.L." xfId="486" xr:uid="{00000000-0005-0000-0000-0000E2010000}"/>
    <cellStyle name="%_Bases_Generales_C.M.L. 2" xfId="487" xr:uid="{00000000-0005-0000-0000-0000E3010000}"/>
    <cellStyle name="%_Bases_Generales_Esc.Macro" xfId="488" xr:uid="{00000000-0005-0000-0000-0000E4010000}"/>
    <cellStyle name="%_Bases_Generales_Esc.Macro 2" xfId="489" xr:uid="{00000000-0005-0000-0000-0000E5010000}"/>
    <cellStyle name="%_Bases_Generales_G_Loans" xfId="490" xr:uid="{00000000-0005-0000-0000-0000E6010000}"/>
    <cellStyle name="%_Bases_Generales_G_Loans 2" xfId="491" xr:uid="{00000000-0005-0000-0000-0000E7010000}"/>
    <cellStyle name="%_BG (2)" xfId="492" xr:uid="{00000000-0005-0000-0000-0000E8010000}"/>
    <cellStyle name="%_BG (2) 2" xfId="493" xr:uid="{00000000-0005-0000-0000-0000E9010000}"/>
    <cellStyle name="%_C.M.E." xfId="494" xr:uid="{00000000-0005-0000-0000-0000EA010000}"/>
    <cellStyle name="%_C.M.E. 2" xfId="495" xr:uid="{00000000-0005-0000-0000-0000EB010000}"/>
    <cellStyle name="%_C.M.E._1" xfId="496" xr:uid="{00000000-0005-0000-0000-0000EC010000}"/>
    <cellStyle name="%_C.M.E._1 10" xfId="497" xr:uid="{00000000-0005-0000-0000-0000ED010000}"/>
    <cellStyle name="%_C.M.E._1 10 2" xfId="498" xr:uid="{00000000-0005-0000-0000-0000EE010000}"/>
    <cellStyle name="%_C.M.E._1 11" xfId="499" xr:uid="{00000000-0005-0000-0000-0000EF010000}"/>
    <cellStyle name="%_C.M.E._1 11 2" xfId="500" xr:uid="{00000000-0005-0000-0000-0000F0010000}"/>
    <cellStyle name="%_C.M.E._1 12" xfId="501" xr:uid="{00000000-0005-0000-0000-0000F1010000}"/>
    <cellStyle name="%_C.M.E._1 12 2" xfId="502" xr:uid="{00000000-0005-0000-0000-0000F2010000}"/>
    <cellStyle name="%_C.M.E._1 13" xfId="503" xr:uid="{00000000-0005-0000-0000-0000F3010000}"/>
    <cellStyle name="%_C.M.E._1 2" xfId="504" xr:uid="{00000000-0005-0000-0000-0000F4010000}"/>
    <cellStyle name="%_C.M.E._1 2 2" xfId="505" xr:uid="{00000000-0005-0000-0000-0000F5010000}"/>
    <cellStyle name="%_C.M.E._1 3" xfId="506" xr:uid="{00000000-0005-0000-0000-0000F6010000}"/>
    <cellStyle name="%_C.M.E._1 3 2" xfId="507" xr:uid="{00000000-0005-0000-0000-0000F7010000}"/>
    <cellStyle name="%_C.M.E._1 4" xfId="508" xr:uid="{00000000-0005-0000-0000-0000F8010000}"/>
    <cellStyle name="%_C.M.E._1 4 2" xfId="509" xr:uid="{00000000-0005-0000-0000-0000F9010000}"/>
    <cellStyle name="%_C.M.E._1 5" xfId="510" xr:uid="{00000000-0005-0000-0000-0000FA010000}"/>
    <cellStyle name="%_C.M.E._1 5 2" xfId="511" xr:uid="{00000000-0005-0000-0000-0000FB010000}"/>
    <cellStyle name="%_C.M.E._1 6" xfId="512" xr:uid="{00000000-0005-0000-0000-0000FC010000}"/>
    <cellStyle name="%_C.M.E._1 6 2" xfId="513" xr:uid="{00000000-0005-0000-0000-0000FD010000}"/>
    <cellStyle name="%_C.M.E._1 7" xfId="514" xr:uid="{00000000-0005-0000-0000-0000FE010000}"/>
    <cellStyle name="%_C.M.E._1 7 2" xfId="515" xr:uid="{00000000-0005-0000-0000-0000FF010000}"/>
    <cellStyle name="%_C.M.E._1 8" xfId="516" xr:uid="{00000000-0005-0000-0000-000000020000}"/>
    <cellStyle name="%_C.M.E._1 8 2" xfId="517" xr:uid="{00000000-0005-0000-0000-000001020000}"/>
    <cellStyle name="%_C.M.E._1 9" xfId="518" xr:uid="{00000000-0005-0000-0000-000002020000}"/>
    <cellStyle name="%_C.M.E._1 9 2" xfId="519" xr:uid="{00000000-0005-0000-0000-000003020000}"/>
    <cellStyle name="%_C.M.E._1_ActiFijos" xfId="520" xr:uid="{00000000-0005-0000-0000-000004020000}"/>
    <cellStyle name="%_C.M.E._1_ActiFijos 2" xfId="521" xr:uid="{00000000-0005-0000-0000-000005020000}"/>
    <cellStyle name="%_C.M.E._1_Balance" xfId="522" xr:uid="{00000000-0005-0000-0000-000006020000}"/>
    <cellStyle name="%_C.M.E._1_Balance 2" xfId="523" xr:uid="{00000000-0005-0000-0000-000007020000}"/>
    <cellStyle name="%_C.M.L." xfId="524" xr:uid="{00000000-0005-0000-0000-000008020000}"/>
    <cellStyle name="%_C.M.L. 10" xfId="525" xr:uid="{00000000-0005-0000-0000-000009020000}"/>
    <cellStyle name="%_C.M.L. 10 2" xfId="526" xr:uid="{00000000-0005-0000-0000-00000A020000}"/>
    <cellStyle name="%_C.M.L. 11" xfId="527" xr:uid="{00000000-0005-0000-0000-00000B020000}"/>
    <cellStyle name="%_C.M.L. 11 2" xfId="528" xr:uid="{00000000-0005-0000-0000-00000C020000}"/>
    <cellStyle name="%_C.M.L. 12" xfId="529" xr:uid="{00000000-0005-0000-0000-00000D020000}"/>
    <cellStyle name="%_C.M.L. 12 2" xfId="530" xr:uid="{00000000-0005-0000-0000-00000E020000}"/>
    <cellStyle name="%_C.M.L. 13" xfId="531" xr:uid="{00000000-0005-0000-0000-00000F020000}"/>
    <cellStyle name="%_C.M.L. 2" xfId="532" xr:uid="{00000000-0005-0000-0000-000010020000}"/>
    <cellStyle name="%_C.M.L. 2 2" xfId="533" xr:uid="{00000000-0005-0000-0000-000011020000}"/>
    <cellStyle name="%_C.M.L. 3" xfId="534" xr:uid="{00000000-0005-0000-0000-000012020000}"/>
    <cellStyle name="%_C.M.L. 3 2" xfId="535" xr:uid="{00000000-0005-0000-0000-000013020000}"/>
    <cellStyle name="%_C.M.L. 4" xfId="536" xr:uid="{00000000-0005-0000-0000-000014020000}"/>
    <cellStyle name="%_C.M.L. 4 2" xfId="537" xr:uid="{00000000-0005-0000-0000-000015020000}"/>
    <cellStyle name="%_C.M.L. 5" xfId="538" xr:uid="{00000000-0005-0000-0000-000016020000}"/>
    <cellStyle name="%_C.M.L. 5 2" xfId="539" xr:uid="{00000000-0005-0000-0000-000017020000}"/>
    <cellStyle name="%_C.M.L. 6" xfId="540" xr:uid="{00000000-0005-0000-0000-000018020000}"/>
    <cellStyle name="%_C.M.L. 6 2" xfId="541" xr:uid="{00000000-0005-0000-0000-000019020000}"/>
    <cellStyle name="%_C.M.L. 7" xfId="542" xr:uid="{00000000-0005-0000-0000-00001A020000}"/>
    <cellStyle name="%_C.M.L. 7 2" xfId="543" xr:uid="{00000000-0005-0000-0000-00001B020000}"/>
    <cellStyle name="%_C.M.L. 8" xfId="544" xr:uid="{00000000-0005-0000-0000-00001C020000}"/>
    <cellStyle name="%_C.M.L. 8 2" xfId="545" xr:uid="{00000000-0005-0000-0000-00001D020000}"/>
    <cellStyle name="%_C.M.L. 9" xfId="546" xr:uid="{00000000-0005-0000-0000-00001E020000}"/>
    <cellStyle name="%_C.M.L. 9 2" xfId="547" xr:uid="{00000000-0005-0000-0000-00001F020000}"/>
    <cellStyle name="%_C.M.L._1" xfId="548" xr:uid="{00000000-0005-0000-0000-000020020000}"/>
    <cellStyle name="%_C.M.L._1 10" xfId="549" xr:uid="{00000000-0005-0000-0000-000021020000}"/>
    <cellStyle name="%_C.M.L._1 10 2" xfId="550" xr:uid="{00000000-0005-0000-0000-000022020000}"/>
    <cellStyle name="%_C.M.L._1 11" xfId="551" xr:uid="{00000000-0005-0000-0000-000023020000}"/>
    <cellStyle name="%_C.M.L._1 11 2" xfId="552" xr:uid="{00000000-0005-0000-0000-000024020000}"/>
    <cellStyle name="%_C.M.L._1 12" xfId="553" xr:uid="{00000000-0005-0000-0000-000025020000}"/>
    <cellStyle name="%_C.M.L._1 12 2" xfId="554" xr:uid="{00000000-0005-0000-0000-000026020000}"/>
    <cellStyle name="%_C.M.L._1 13" xfId="555" xr:uid="{00000000-0005-0000-0000-000027020000}"/>
    <cellStyle name="%_C.M.L._1 2" xfId="556" xr:uid="{00000000-0005-0000-0000-000028020000}"/>
    <cellStyle name="%_C.M.L._1 2 2" xfId="557" xr:uid="{00000000-0005-0000-0000-000029020000}"/>
    <cellStyle name="%_C.M.L._1 3" xfId="558" xr:uid="{00000000-0005-0000-0000-00002A020000}"/>
    <cellStyle name="%_C.M.L._1 3 2" xfId="559" xr:uid="{00000000-0005-0000-0000-00002B020000}"/>
    <cellStyle name="%_C.M.L._1 4" xfId="560" xr:uid="{00000000-0005-0000-0000-00002C020000}"/>
    <cellStyle name="%_C.M.L._1 4 2" xfId="561" xr:uid="{00000000-0005-0000-0000-00002D020000}"/>
    <cellStyle name="%_C.M.L._1 5" xfId="562" xr:uid="{00000000-0005-0000-0000-00002E020000}"/>
    <cellStyle name="%_C.M.L._1 5 2" xfId="563" xr:uid="{00000000-0005-0000-0000-00002F020000}"/>
    <cellStyle name="%_C.M.L._1 6" xfId="564" xr:uid="{00000000-0005-0000-0000-000030020000}"/>
    <cellStyle name="%_C.M.L._1 6 2" xfId="565" xr:uid="{00000000-0005-0000-0000-000031020000}"/>
    <cellStyle name="%_C.M.L._1 7" xfId="566" xr:uid="{00000000-0005-0000-0000-000032020000}"/>
    <cellStyle name="%_C.M.L._1 7 2" xfId="567" xr:uid="{00000000-0005-0000-0000-000033020000}"/>
    <cellStyle name="%_C.M.L._1 8" xfId="568" xr:uid="{00000000-0005-0000-0000-000034020000}"/>
    <cellStyle name="%_C.M.L._1 8 2" xfId="569" xr:uid="{00000000-0005-0000-0000-000035020000}"/>
    <cellStyle name="%_C.M.L._1 9" xfId="570" xr:uid="{00000000-0005-0000-0000-000036020000}"/>
    <cellStyle name="%_C.M.L._1 9 2" xfId="571" xr:uid="{00000000-0005-0000-0000-000037020000}"/>
    <cellStyle name="%_C.M.L._1_ActiFijos" xfId="572" xr:uid="{00000000-0005-0000-0000-000038020000}"/>
    <cellStyle name="%_C.M.L._1_ActiFijos 2" xfId="573" xr:uid="{00000000-0005-0000-0000-000039020000}"/>
    <cellStyle name="%_C.M.L._1_Balance" xfId="574" xr:uid="{00000000-0005-0000-0000-00003A020000}"/>
    <cellStyle name="%_C.M.L._1_Balance 2" xfId="575" xr:uid="{00000000-0005-0000-0000-00003B020000}"/>
    <cellStyle name="%_C.M.L._1_C.M.E." xfId="576" xr:uid="{00000000-0005-0000-0000-00003C020000}"/>
    <cellStyle name="%_C.M.L._1_C.M.E. 2" xfId="577" xr:uid="{00000000-0005-0000-0000-00003D020000}"/>
    <cellStyle name="%_C.M.L._1_C.M.L." xfId="578" xr:uid="{00000000-0005-0000-0000-00003E020000}"/>
    <cellStyle name="%_C.M.L._1_C.M.L. 2" xfId="579" xr:uid="{00000000-0005-0000-0000-00003F020000}"/>
    <cellStyle name="%_C.M.L._1_Esc.Macro" xfId="580" xr:uid="{00000000-0005-0000-0000-000040020000}"/>
    <cellStyle name="%_C.M.L._1_Esc.Macro 2" xfId="581" xr:uid="{00000000-0005-0000-0000-000041020000}"/>
    <cellStyle name="%_C.M.L._1_G_Loans" xfId="582" xr:uid="{00000000-0005-0000-0000-000042020000}"/>
    <cellStyle name="%_C.M.L._1_G_Loans 2" xfId="583" xr:uid="{00000000-0005-0000-0000-000043020000}"/>
    <cellStyle name="%_C.M.L._2" xfId="584" xr:uid="{00000000-0005-0000-0000-000044020000}"/>
    <cellStyle name="%_C.M.L._2 10" xfId="585" xr:uid="{00000000-0005-0000-0000-000045020000}"/>
    <cellStyle name="%_C.M.L._2 10 2" xfId="586" xr:uid="{00000000-0005-0000-0000-000046020000}"/>
    <cellStyle name="%_C.M.L._2 11" xfId="587" xr:uid="{00000000-0005-0000-0000-000047020000}"/>
    <cellStyle name="%_C.M.L._2 11 2" xfId="588" xr:uid="{00000000-0005-0000-0000-000048020000}"/>
    <cellStyle name="%_C.M.L._2 12" xfId="589" xr:uid="{00000000-0005-0000-0000-000049020000}"/>
    <cellStyle name="%_C.M.L._2 12 2" xfId="590" xr:uid="{00000000-0005-0000-0000-00004A020000}"/>
    <cellStyle name="%_C.M.L._2 13" xfId="591" xr:uid="{00000000-0005-0000-0000-00004B020000}"/>
    <cellStyle name="%_C.M.L._2 2" xfId="592" xr:uid="{00000000-0005-0000-0000-00004C020000}"/>
    <cellStyle name="%_C.M.L._2 2 2" xfId="593" xr:uid="{00000000-0005-0000-0000-00004D020000}"/>
    <cellStyle name="%_C.M.L._2 3" xfId="594" xr:uid="{00000000-0005-0000-0000-00004E020000}"/>
    <cellStyle name="%_C.M.L._2 3 2" xfId="595" xr:uid="{00000000-0005-0000-0000-00004F020000}"/>
    <cellStyle name="%_C.M.L._2 4" xfId="596" xr:uid="{00000000-0005-0000-0000-000050020000}"/>
    <cellStyle name="%_C.M.L._2 4 2" xfId="597" xr:uid="{00000000-0005-0000-0000-000051020000}"/>
    <cellStyle name="%_C.M.L._2 5" xfId="598" xr:uid="{00000000-0005-0000-0000-000052020000}"/>
    <cellStyle name="%_C.M.L._2 5 2" xfId="599" xr:uid="{00000000-0005-0000-0000-000053020000}"/>
    <cellStyle name="%_C.M.L._2 6" xfId="600" xr:uid="{00000000-0005-0000-0000-000054020000}"/>
    <cellStyle name="%_C.M.L._2 6 2" xfId="601" xr:uid="{00000000-0005-0000-0000-000055020000}"/>
    <cellStyle name="%_C.M.L._2 7" xfId="602" xr:uid="{00000000-0005-0000-0000-000056020000}"/>
    <cellStyle name="%_C.M.L._2 7 2" xfId="603" xr:uid="{00000000-0005-0000-0000-000057020000}"/>
    <cellStyle name="%_C.M.L._2 8" xfId="604" xr:uid="{00000000-0005-0000-0000-000058020000}"/>
    <cellStyle name="%_C.M.L._2 8 2" xfId="605" xr:uid="{00000000-0005-0000-0000-000059020000}"/>
    <cellStyle name="%_C.M.L._2 9" xfId="606" xr:uid="{00000000-0005-0000-0000-00005A020000}"/>
    <cellStyle name="%_C.M.L._2 9 2" xfId="607" xr:uid="{00000000-0005-0000-0000-00005B020000}"/>
    <cellStyle name="%_C.M.L._2_ActiFijos" xfId="608" xr:uid="{00000000-0005-0000-0000-00005C020000}"/>
    <cellStyle name="%_C.M.L._2_ActiFijos 2" xfId="609" xr:uid="{00000000-0005-0000-0000-00005D020000}"/>
    <cellStyle name="%_C.M.L._2_Balance" xfId="610" xr:uid="{00000000-0005-0000-0000-00005E020000}"/>
    <cellStyle name="%_C.M.L._2_Balance 2" xfId="611" xr:uid="{00000000-0005-0000-0000-00005F020000}"/>
    <cellStyle name="%_C.M.L._2_C.M.E." xfId="612" xr:uid="{00000000-0005-0000-0000-000060020000}"/>
    <cellStyle name="%_C.M.L._2_C.M.E. 2" xfId="613" xr:uid="{00000000-0005-0000-0000-000061020000}"/>
    <cellStyle name="%_C.M.L._2_C.M.L." xfId="614" xr:uid="{00000000-0005-0000-0000-000062020000}"/>
    <cellStyle name="%_C.M.L._2_C.M.L. 2" xfId="615" xr:uid="{00000000-0005-0000-0000-000063020000}"/>
    <cellStyle name="%_C.M.L._2_Esc.Macro" xfId="616" xr:uid="{00000000-0005-0000-0000-000064020000}"/>
    <cellStyle name="%_C.M.L._2_Esc.Macro 2" xfId="617" xr:uid="{00000000-0005-0000-0000-000065020000}"/>
    <cellStyle name="%_C.M.L._3" xfId="618" xr:uid="{00000000-0005-0000-0000-000066020000}"/>
    <cellStyle name="%_C.M.L._3 2" xfId="619" xr:uid="{00000000-0005-0000-0000-000067020000}"/>
    <cellStyle name="%_C.M.L._3 2 2" xfId="620" xr:uid="{00000000-0005-0000-0000-000068020000}"/>
    <cellStyle name="%_C.M.L._3 3" xfId="621" xr:uid="{00000000-0005-0000-0000-000069020000}"/>
    <cellStyle name="%_C.M.L._3 3 2" xfId="622" xr:uid="{00000000-0005-0000-0000-00006A020000}"/>
    <cellStyle name="%_C.M.L._3 4" xfId="623" xr:uid="{00000000-0005-0000-0000-00006B020000}"/>
    <cellStyle name="%_C.M.L._3 4 2" xfId="624" xr:uid="{00000000-0005-0000-0000-00006C020000}"/>
    <cellStyle name="%_C.M.L._3 5" xfId="625" xr:uid="{00000000-0005-0000-0000-00006D020000}"/>
    <cellStyle name="%_C.M.L._3 5 2" xfId="626" xr:uid="{00000000-0005-0000-0000-00006E020000}"/>
    <cellStyle name="%_C.M.L._3 6" xfId="627" xr:uid="{00000000-0005-0000-0000-00006F020000}"/>
    <cellStyle name="%_C.M.L._3 6 2" xfId="628" xr:uid="{00000000-0005-0000-0000-000070020000}"/>
    <cellStyle name="%_C.M.L._3 7" xfId="629" xr:uid="{00000000-0005-0000-0000-000071020000}"/>
    <cellStyle name="%_C.M.L._3 7 2" xfId="630" xr:uid="{00000000-0005-0000-0000-000072020000}"/>
    <cellStyle name="%_C.M.L._3 8" xfId="631" xr:uid="{00000000-0005-0000-0000-000073020000}"/>
    <cellStyle name="%_C.M.L._3_Balance" xfId="632" xr:uid="{00000000-0005-0000-0000-000074020000}"/>
    <cellStyle name="%_C.M.L._3_Balance 2" xfId="633" xr:uid="{00000000-0005-0000-0000-000075020000}"/>
    <cellStyle name="%_C.M.L._ActiFijos" xfId="634" xr:uid="{00000000-0005-0000-0000-000076020000}"/>
    <cellStyle name="%_C.M.L._ActiFijos 2" xfId="635" xr:uid="{00000000-0005-0000-0000-000077020000}"/>
    <cellStyle name="%_C.M.L._Balance" xfId="636" xr:uid="{00000000-0005-0000-0000-000078020000}"/>
    <cellStyle name="%_C.M.L._Balance 2" xfId="637" xr:uid="{00000000-0005-0000-0000-000079020000}"/>
    <cellStyle name="%_C.M.L._C.M.E." xfId="638" xr:uid="{00000000-0005-0000-0000-00007A020000}"/>
    <cellStyle name="%_C.M.L._C.M.E. 2" xfId="639" xr:uid="{00000000-0005-0000-0000-00007B020000}"/>
    <cellStyle name="%_C.M.L._C.M.L." xfId="640" xr:uid="{00000000-0005-0000-0000-00007C020000}"/>
    <cellStyle name="%_C.M.L._C.M.L. 2" xfId="641" xr:uid="{00000000-0005-0000-0000-00007D020000}"/>
    <cellStyle name="%_C.M.L._Esc.Macro" xfId="642" xr:uid="{00000000-0005-0000-0000-00007E020000}"/>
    <cellStyle name="%_C.M.L._Esc.Macro 2" xfId="643" xr:uid="{00000000-0005-0000-0000-00007F020000}"/>
    <cellStyle name="%_C.M.L._G_Loans" xfId="644" xr:uid="{00000000-0005-0000-0000-000080020000}"/>
    <cellStyle name="%_C.M.L._G_Loans 2" xfId="645" xr:uid="{00000000-0005-0000-0000-000081020000}"/>
    <cellStyle name="%_Caja2007" xfId="646" xr:uid="{00000000-0005-0000-0000-000082020000}"/>
    <cellStyle name="%_Caja2007 10" xfId="647" xr:uid="{00000000-0005-0000-0000-000083020000}"/>
    <cellStyle name="%_Caja2007 10 2" xfId="648" xr:uid="{00000000-0005-0000-0000-000084020000}"/>
    <cellStyle name="%_Caja2007 11" xfId="649" xr:uid="{00000000-0005-0000-0000-000085020000}"/>
    <cellStyle name="%_Caja2007 11 2" xfId="650" xr:uid="{00000000-0005-0000-0000-000086020000}"/>
    <cellStyle name="%_Caja2007 12" xfId="651" xr:uid="{00000000-0005-0000-0000-000087020000}"/>
    <cellStyle name="%_Caja2007 12 2" xfId="652" xr:uid="{00000000-0005-0000-0000-000088020000}"/>
    <cellStyle name="%_Caja2007 13" xfId="653" xr:uid="{00000000-0005-0000-0000-000089020000}"/>
    <cellStyle name="%_Caja2007 2" xfId="654" xr:uid="{00000000-0005-0000-0000-00008A020000}"/>
    <cellStyle name="%_Caja2007 2 2" xfId="655" xr:uid="{00000000-0005-0000-0000-00008B020000}"/>
    <cellStyle name="%_Caja2007 3" xfId="656" xr:uid="{00000000-0005-0000-0000-00008C020000}"/>
    <cellStyle name="%_Caja2007 3 2" xfId="657" xr:uid="{00000000-0005-0000-0000-00008D020000}"/>
    <cellStyle name="%_Caja2007 4" xfId="658" xr:uid="{00000000-0005-0000-0000-00008E020000}"/>
    <cellStyle name="%_Caja2007 4 2" xfId="659" xr:uid="{00000000-0005-0000-0000-00008F020000}"/>
    <cellStyle name="%_Caja2007 5" xfId="660" xr:uid="{00000000-0005-0000-0000-000090020000}"/>
    <cellStyle name="%_Caja2007 5 2" xfId="661" xr:uid="{00000000-0005-0000-0000-000091020000}"/>
    <cellStyle name="%_Caja2007 6" xfId="662" xr:uid="{00000000-0005-0000-0000-000092020000}"/>
    <cellStyle name="%_Caja2007 6 2" xfId="663" xr:uid="{00000000-0005-0000-0000-000093020000}"/>
    <cellStyle name="%_Caja2007 7" xfId="664" xr:uid="{00000000-0005-0000-0000-000094020000}"/>
    <cellStyle name="%_Caja2007 7 2" xfId="665" xr:uid="{00000000-0005-0000-0000-000095020000}"/>
    <cellStyle name="%_Caja2007 8" xfId="666" xr:uid="{00000000-0005-0000-0000-000096020000}"/>
    <cellStyle name="%_Caja2007 8 2" xfId="667" xr:uid="{00000000-0005-0000-0000-000097020000}"/>
    <cellStyle name="%_Caja2007 9" xfId="668" xr:uid="{00000000-0005-0000-0000-000098020000}"/>
    <cellStyle name="%_Caja2007 9 2" xfId="669" xr:uid="{00000000-0005-0000-0000-000099020000}"/>
    <cellStyle name="%_Caja2007_ActiFijos" xfId="670" xr:uid="{00000000-0005-0000-0000-00009A020000}"/>
    <cellStyle name="%_Caja2007_ActiFijos 2" xfId="671" xr:uid="{00000000-0005-0000-0000-00009B020000}"/>
    <cellStyle name="%_Caja2007_Balance" xfId="672" xr:uid="{00000000-0005-0000-0000-00009C020000}"/>
    <cellStyle name="%_Caja2007_Balance 2" xfId="673" xr:uid="{00000000-0005-0000-0000-00009D020000}"/>
    <cellStyle name="%_Caja2007_C.M.E." xfId="674" xr:uid="{00000000-0005-0000-0000-00009E020000}"/>
    <cellStyle name="%_Caja2007_C.M.E. 2" xfId="675" xr:uid="{00000000-0005-0000-0000-00009F020000}"/>
    <cellStyle name="%_Caja2007_C.M.L." xfId="676" xr:uid="{00000000-0005-0000-0000-0000A0020000}"/>
    <cellStyle name="%_Caja2007_C.M.L. 2" xfId="677" xr:uid="{00000000-0005-0000-0000-0000A1020000}"/>
    <cellStyle name="%_Caja2007_Esc.Macro" xfId="678" xr:uid="{00000000-0005-0000-0000-0000A2020000}"/>
    <cellStyle name="%_Caja2007_Esc.Macro 2" xfId="679" xr:uid="{00000000-0005-0000-0000-0000A3020000}"/>
    <cellStyle name="%_Caja2007_G_Loans" xfId="680" xr:uid="{00000000-0005-0000-0000-0000A4020000}"/>
    <cellStyle name="%_Caja2007_G_Loans 2" xfId="681" xr:uid="{00000000-0005-0000-0000-0000A5020000}"/>
    <cellStyle name="%_Carga_CO" xfId="682" xr:uid="{00000000-0005-0000-0000-0000A6020000}"/>
    <cellStyle name="%_Carga_CO 2" xfId="683" xr:uid="{00000000-0005-0000-0000-0000A7020000}"/>
    <cellStyle name="%_ER08" xfId="684" xr:uid="{00000000-0005-0000-0000-0000A8020000}"/>
    <cellStyle name="%_ER08 10" xfId="685" xr:uid="{00000000-0005-0000-0000-0000A9020000}"/>
    <cellStyle name="%_ER08 10 2" xfId="686" xr:uid="{00000000-0005-0000-0000-0000AA020000}"/>
    <cellStyle name="%_ER08 11" xfId="687" xr:uid="{00000000-0005-0000-0000-0000AB020000}"/>
    <cellStyle name="%_ER08 11 2" xfId="688" xr:uid="{00000000-0005-0000-0000-0000AC020000}"/>
    <cellStyle name="%_ER08 12" xfId="689" xr:uid="{00000000-0005-0000-0000-0000AD020000}"/>
    <cellStyle name="%_ER08 12 2" xfId="690" xr:uid="{00000000-0005-0000-0000-0000AE020000}"/>
    <cellStyle name="%_ER08 13" xfId="691" xr:uid="{00000000-0005-0000-0000-0000AF020000}"/>
    <cellStyle name="%_ER08 2" xfId="692" xr:uid="{00000000-0005-0000-0000-0000B0020000}"/>
    <cellStyle name="%_ER08 2 2" xfId="693" xr:uid="{00000000-0005-0000-0000-0000B1020000}"/>
    <cellStyle name="%_ER08 3" xfId="694" xr:uid="{00000000-0005-0000-0000-0000B2020000}"/>
    <cellStyle name="%_ER08 3 2" xfId="695" xr:uid="{00000000-0005-0000-0000-0000B3020000}"/>
    <cellStyle name="%_ER08 4" xfId="696" xr:uid="{00000000-0005-0000-0000-0000B4020000}"/>
    <cellStyle name="%_ER08 4 2" xfId="697" xr:uid="{00000000-0005-0000-0000-0000B5020000}"/>
    <cellStyle name="%_ER08 5" xfId="698" xr:uid="{00000000-0005-0000-0000-0000B6020000}"/>
    <cellStyle name="%_ER08 5 2" xfId="699" xr:uid="{00000000-0005-0000-0000-0000B7020000}"/>
    <cellStyle name="%_ER08 6" xfId="700" xr:uid="{00000000-0005-0000-0000-0000B8020000}"/>
    <cellStyle name="%_ER08 6 2" xfId="701" xr:uid="{00000000-0005-0000-0000-0000B9020000}"/>
    <cellStyle name="%_ER08 7" xfId="702" xr:uid="{00000000-0005-0000-0000-0000BA020000}"/>
    <cellStyle name="%_ER08 7 2" xfId="703" xr:uid="{00000000-0005-0000-0000-0000BB020000}"/>
    <cellStyle name="%_ER08 8" xfId="704" xr:uid="{00000000-0005-0000-0000-0000BC020000}"/>
    <cellStyle name="%_ER08 8 2" xfId="705" xr:uid="{00000000-0005-0000-0000-0000BD020000}"/>
    <cellStyle name="%_ER08 9" xfId="706" xr:uid="{00000000-0005-0000-0000-0000BE020000}"/>
    <cellStyle name="%_ER08 9 2" xfId="707" xr:uid="{00000000-0005-0000-0000-0000BF020000}"/>
    <cellStyle name="%_ER08_ActiFijos" xfId="708" xr:uid="{00000000-0005-0000-0000-0000C0020000}"/>
    <cellStyle name="%_ER08_ActiFijos 2" xfId="709" xr:uid="{00000000-0005-0000-0000-0000C1020000}"/>
    <cellStyle name="%_ER08_Balance" xfId="710" xr:uid="{00000000-0005-0000-0000-0000C2020000}"/>
    <cellStyle name="%_ER08_Balance 2" xfId="711" xr:uid="{00000000-0005-0000-0000-0000C3020000}"/>
    <cellStyle name="%_ER08_C.M.E." xfId="712" xr:uid="{00000000-0005-0000-0000-0000C4020000}"/>
    <cellStyle name="%_ER08_C.M.E. 2" xfId="713" xr:uid="{00000000-0005-0000-0000-0000C5020000}"/>
    <cellStyle name="%_ER08_C.M.L." xfId="714" xr:uid="{00000000-0005-0000-0000-0000C6020000}"/>
    <cellStyle name="%_ER08_C.M.L. 2" xfId="715" xr:uid="{00000000-0005-0000-0000-0000C7020000}"/>
    <cellStyle name="%_ER08_Esc.Macro" xfId="716" xr:uid="{00000000-0005-0000-0000-0000C8020000}"/>
    <cellStyle name="%_ER08_Esc.Macro 2" xfId="717" xr:uid="{00000000-0005-0000-0000-0000C9020000}"/>
    <cellStyle name="%_ER08_G_Loans" xfId="718" xr:uid="{00000000-0005-0000-0000-0000CA020000}"/>
    <cellStyle name="%_ER08_G_Loans 2" xfId="719" xr:uid="{00000000-0005-0000-0000-0000CB020000}"/>
    <cellStyle name="%_G_Loans" xfId="720" xr:uid="{00000000-0005-0000-0000-0000CC020000}"/>
    <cellStyle name="%_G_Loans 10" xfId="721" xr:uid="{00000000-0005-0000-0000-0000CD020000}"/>
    <cellStyle name="%_G_Loans 10 2" xfId="722" xr:uid="{00000000-0005-0000-0000-0000CE020000}"/>
    <cellStyle name="%_G_Loans 11" xfId="723" xr:uid="{00000000-0005-0000-0000-0000CF020000}"/>
    <cellStyle name="%_G_Loans 11 2" xfId="724" xr:uid="{00000000-0005-0000-0000-0000D0020000}"/>
    <cellStyle name="%_G_Loans 12" xfId="725" xr:uid="{00000000-0005-0000-0000-0000D1020000}"/>
    <cellStyle name="%_G_Loans 12 2" xfId="726" xr:uid="{00000000-0005-0000-0000-0000D2020000}"/>
    <cellStyle name="%_G_Loans 13" xfId="727" xr:uid="{00000000-0005-0000-0000-0000D3020000}"/>
    <cellStyle name="%_G_Loans 2" xfId="728" xr:uid="{00000000-0005-0000-0000-0000D4020000}"/>
    <cellStyle name="%_G_Loans 2 2" xfId="729" xr:uid="{00000000-0005-0000-0000-0000D5020000}"/>
    <cellStyle name="%_G_Loans 3" xfId="730" xr:uid="{00000000-0005-0000-0000-0000D6020000}"/>
    <cellStyle name="%_G_Loans 3 2" xfId="731" xr:uid="{00000000-0005-0000-0000-0000D7020000}"/>
    <cellStyle name="%_G_Loans 4" xfId="732" xr:uid="{00000000-0005-0000-0000-0000D8020000}"/>
    <cellStyle name="%_G_Loans 4 2" xfId="733" xr:uid="{00000000-0005-0000-0000-0000D9020000}"/>
    <cellStyle name="%_G_Loans 5" xfId="734" xr:uid="{00000000-0005-0000-0000-0000DA020000}"/>
    <cellStyle name="%_G_Loans 5 2" xfId="735" xr:uid="{00000000-0005-0000-0000-0000DB020000}"/>
    <cellStyle name="%_G_Loans 6" xfId="736" xr:uid="{00000000-0005-0000-0000-0000DC020000}"/>
    <cellStyle name="%_G_Loans 6 2" xfId="737" xr:uid="{00000000-0005-0000-0000-0000DD020000}"/>
    <cellStyle name="%_G_Loans 7" xfId="738" xr:uid="{00000000-0005-0000-0000-0000DE020000}"/>
    <cellStyle name="%_G_Loans 7 2" xfId="739" xr:uid="{00000000-0005-0000-0000-0000DF020000}"/>
    <cellStyle name="%_G_Loans 8" xfId="740" xr:uid="{00000000-0005-0000-0000-0000E0020000}"/>
    <cellStyle name="%_G_Loans 8 2" xfId="741" xr:uid="{00000000-0005-0000-0000-0000E1020000}"/>
    <cellStyle name="%_G_Loans 9" xfId="742" xr:uid="{00000000-0005-0000-0000-0000E2020000}"/>
    <cellStyle name="%_G_Loans 9 2" xfId="743" xr:uid="{00000000-0005-0000-0000-0000E3020000}"/>
    <cellStyle name="%_G_Loans_ActiFijos" xfId="744" xr:uid="{00000000-0005-0000-0000-0000E4020000}"/>
    <cellStyle name="%_G_Loans_ActiFijos 2" xfId="745" xr:uid="{00000000-0005-0000-0000-0000E5020000}"/>
    <cellStyle name="%_G_Loans_Balance" xfId="746" xr:uid="{00000000-0005-0000-0000-0000E6020000}"/>
    <cellStyle name="%_G_Loans_Balance 2" xfId="747" xr:uid="{00000000-0005-0000-0000-0000E7020000}"/>
    <cellStyle name="%_Indicadores" xfId="748" xr:uid="{00000000-0005-0000-0000-0000E8020000}"/>
    <cellStyle name="%_Indicadores 10" xfId="749" xr:uid="{00000000-0005-0000-0000-0000E9020000}"/>
    <cellStyle name="%_Indicadores 10 2" xfId="750" xr:uid="{00000000-0005-0000-0000-0000EA020000}"/>
    <cellStyle name="%_Indicadores 11" xfId="751" xr:uid="{00000000-0005-0000-0000-0000EB020000}"/>
    <cellStyle name="%_Indicadores 11 2" xfId="752" xr:uid="{00000000-0005-0000-0000-0000EC020000}"/>
    <cellStyle name="%_Indicadores 12" xfId="753" xr:uid="{00000000-0005-0000-0000-0000ED020000}"/>
    <cellStyle name="%_Indicadores 12 2" xfId="754" xr:uid="{00000000-0005-0000-0000-0000EE020000}"/>
    <cellStyle name="%_Indicadores 13" xfId="755" xr:uid="{00000000-0005-0000-0000-0000EF020000}"/>
    <cellStyle name="%_Indicadores 2" xfId="756" xr:uid="{00000000-0005-0000-0000-0000F0020000}"/>
    <cellStyle name="%_Indicadores 2 2" xfId="757" xr:uid="{00000000-0005-0000-0000-0000F1020000}"/>
    <cellStyle name="%_Indicadores 3" xfId="758" xr:uid="{00000000-0005-0000-0000-0000F2020000}"/>
    <cellStyle name="%_Indicadores 3 2" xfId="759" xr:uid="{00000000-0005-0000-0000-0000F3020000}"/>
    <cellStyle name="%_Indicadores 4" xfId="760" xr:uid="{00000000-0005-0000-0000-0000F4020000}"/>
    <cellStyle name="%_Indicadores 4 2" xfId="761" xr:uid="{00000000-0005-0000-0000-0000F5020000}"/>
    <cellStyle name="%_Indicadores 5" xfId="762" xr:uid="{00000000-0005-0000-0000-0000F6020000}"/>
    <cellStyle name="%_Indicadores 5 2" xfId="763" xr:uid="{00000000-0005-0000-0000-0000F7020000}"/>
    <cellStyle name="%_Indicadores 6" xfId="764" xr:uid="{00000000-0005-0000-0000-0000F8020000}"/>
    <cellStyle name="%_Indicadores 6 2" xfId="765" xr:uid="{00000000-0005-0000-0000-0000F9020000}"/>
    <cellStyle name="%_Indicadores 7" xfId="766" xr:uid="{00000000-0005-0000-0000-0000FA020000}"/>
    <cellStyle name="%_Indicadores 7 2" xfId="767" xr:uid="{00000000-0005-0000-0000-0000FB020000}"/>
    <cellStyle name="%_Indicadores 8" xfId="768" xr:uid="{00000000-0005-0000-0000-0000FC020000}"/>
    <cellStyle name="%_Indicadores 8 2" xfId="769" xr:uid="{00000000-0005-0000-0000-0000FD020000}"/>
    <cellStyle name="%_Indicadores 9" xfId="770" xr:uid="{00000000-0005-0000-0000-0000FE020000}"/>
    <cellStyle name="%_Indicadores 9 2" xfId="771" xr:uid="{00000000-0005-0000-0000-0000FF020000}"/>
    <cellStyle name="%_Indicadores_ActiFijos" xfId="772" xr:uid="{00000000-0005-0000-0000-000000030000}"/>
    <cellStyle name="%_Indicadores_ActiFijos 2" xfId="773" xr:uid="{00000000-0005-0000-0000-000001030000}"/>
    <cellStyle name="%_Indicadores_Balance" xfId="774" xr:uid="{00000000-0005-0000-0000-000002030000}"/>
    <cellStyle name="%_Indicadores_Balance 2" xfId="775" xr:uid="{00000000-0005-0000-0000-000003030000}"/>
    <cellStyle name="%_Indicadores_C.M.E." xfId="776" xr:uid="{00000000-0005-0000-0000-000004030000}"/>
    <cellStyle name="%_Indicadores_C.M.E. 2" xfId="777" xr:uid="{00000000-0005-0000-0000-000005030000}"/>
    <cellStyle name="%_Indicadores_C.M.L." xfId="778" xr:uid="{00000000-0005-0000-0000-000006030000}"/>
    <cellStyle name="%_Indicadores_C.M.L. 2" xfId="779" xr:uid="{00000000-0005-0000-0000-000007030000}"/>
    <cellStyle name="%_Indicadores_Esc.Macro" xfId="780" xr:uid="{00000000-0005-0000-0000-000008030000}"/>
    <cellStyle name="%_Indicadores_Esc.Macro 2" xfId="781" xr:uid="{00000000-0005-0000-0000-000009030000}"/>
    <cellStyle name="%_Indicadores_G_Loans" xfId="782" xr:uid="{00000000-0005-0000-0000-00000A030000}"/>
    <cellStyle name="%_Indicadores_G_Loans 2" xfId="783" xr:uid="{00000000-0005-0000-0000-00000B030000}"/>
    <cellStyle name="%_Mov Balance" xfId="784" xr:uid="{00000000-0005-0000-0000-00000C030000}"/>
    <cellStyle name="%_Mov Balance 10" xfId="785" xr:uid="{00000000-0005-0000-0000-00000D030000}"/>
    <cellStyle name="%_Mov Balance 10 2" xfId="786" xr:uid="{00000000-0005-0000-0000-00000E030000}"/>
    <cellStyle name="%_Mov Balance 11" xfId="787" xr:uid="{00000000-0005-0000-0000-00000F030000}"/>
    <cellStyle name="%_Mov Balance 11 2" xfId="788" xr:uid="{00000000-0005-0000-0000-000010030000}"/>
    <cellStyle name="%_Mov Balance 12" xfId="789" xr:uid="{00000000-0005-0000-0000-000011030000}"/>
    <cellStyle name="%_Mov Balance 12 2" xfId="790" xr:uid="{00000000-0005-0000-0000-000012030000}"/>
    <cellStyle name="%_Mov Balance 13" xfId="791" xr:uid="{00000000-0005-0000-0000-000013030000}"/>
    <cellStyle name="%_Mov Balance 2" xfId="792" xr:uid="{00000000-0005-0000-0000-000014030000}"/>
    <cellStyle name="%_Mov Balance 2 2" xfId="793" xr:uid="{00000000-0005-0000-0000-000015030000}"/>
    <cellStyle name="%_Mov Balance 3" xfId="794" xr:uid="{00000000-0005-0000-0000-000016030000}"/>
    <cellStyle name="%_Mov Balance 3 2" xfId="795" xr:uid="{00000000-0005-0000-0000-000017030000}"/>
    <cellStyle name="%_Mov Balance 4" xfId="796" xr:uid="{00000000-0005-0000-0000-000018030000}"/>
    <cellStyle name="%_Mov Balance 4 2" xfId="797" xr:uid="{00000000-0005-0000-0000-000019030000}"/>
    <cellStyle name="%_Mov Balance 5" xfId="798" xr:uid="{00000000-0005-0000-0000-00001A030000}"/>
    <cellStyle name="%_Mov Balance 5 2" xfId="799" xr:uid="{00000000-0005-0000-0000-00001B030000}"/>
    <cellStyle name="%_Mov Balance 6" xfId="800" xr:uid="{00000000-0005-0000-0000-00001C030000}"/>
    <cellStyle name="%_Mov Balance 6 2" xfId="801" xr:uid="{00000000-0005-0000-0000-00001D030000}"/>
    <cellStyle name="%_Mov Balance 7" xfId="802" xr:uid="{00000000-0005-0000-0000-00001E030000}"/>
    <cellStyle name="%_Mov Balance 7 2" xfId="803" xr:uid="{00000000-0005-0000-0000-00001F030000}"/>
    <cellStyle name="%_Mov Balance 8" xfId="804" xr:uid="{00000000-0005-0000-0000-000020030000}"/>
    <cellStyle name="%_Mov Balance 8 2" xfId="805" xr:uid="{00000000-0005-0000-0000-000021030000}"/>
    <cellStyle name="%_Mov Balance 9" xfId="806" xr:uid="{00000000-0005-0000-0000-000022030000}"/>
    <cellStyle name="%_Mov Balance 9 2" xfId="807" xr:uid="{00000000-0005-0000-0000-000023030000}"/>
    <cellStyle name="%_Mov Balance_ActiFijos" xfId="808" xr:uid="{00000000-0005-0000-0000-000024030000}"/>
    <cellStyle name="%_Mov Balance_ActiFijos 2" xfId="809" xr:uid="{00000000-0005-0000-0000-000025030000}"/>
    <cellStyle name="%_Mov Balance_Balance" xfId="810" xr:uid="{00000000-0005-0000-0000-000026030000}"/>
    <cellStyle name="%_Mov Balance_Balance 2" xfId="811" xr:uid="{00000000-0005-0000-0000-000027030000}"/>
    <cellStyle name="%_Mov Balance_C.M.E." xfId="812" xr:uid="{00000000-0005-0000-0000-000028030000}"/>
    <cellStyle name="%_Mov Balance_C.M.E. 2" xfId="813" xr:uid="{00000000-0005-0000-0000-000029030000}"/>
    <cellStyle name="%_Mov Balance_C.M.L." xfId="814" xr:uid="{00000000-0005-0000-0000-00002A030000}"/>
    <cellStyle name="%_Mov Balance_C.M.L. 2" xfId="815" xr:uid="{00000000-0005-0000-0000-00002B030000}"/>
    <cellStyle name="%_Mov Balance_Esc.Macro" xfId="816" xr:uid="{00000000-0005-0000-0000-00002C030000}"/>
    <cellStyle name="%_Mov Balance_Esc.Macro 2" xfId="817" xr:uid="{00000000-0005-0000-0000-00002D030000}"/>
    <cellStyle name="%_Mov Balance_G_Loans" xfId="818" xr:uid="{00000000-0005-0000-0000-00002E030000}"/>
    <cellStyle name="%_Mov Balance_G_Loans 2" xfId="819" xr:uid="{00000000-0005-0000-0000-00002F030000}"/>
    <cellStyle name="%_Renta" xfId="820" xr:uid="{00000000-0005-0000-0000-000030030000}"/>
    <cellStyle name="%_Renta 2" xfId="821" xr:uid="{00000000-0005-0000-0000-000031030000}"/>
    <cellStyle name="%_Renta 2 2" xfId="822" xr:uid="{00000000-0005-0000-0000-000032030000}"/>
    <cellStyle name="%_Renta 3" xfId="823" xr:uid="{00000000-0005-0000-0000-000033030000}"/>
    <cellStyle name="%_Renta 3 2" xfId="824" xr:uid="{00000000-0005-0000-0000-000034030000}"/>
    <cellStyle name="%_Renta 4" xfId="825" xr:uid="{00000000-0005-0000-0000-000035030000}"/>
    <cellStyle name="%_Renta 4 2" xfId="826" xr:uid="{00000000-0005-0000-0000-000036030000}"/>
    <cellStyle name="%_Renta 5" xfId="827" xr:uid="{00000000-0005-0000-0000-000037030000}"/>
    <cellStyle name="%_Renta 5 2" xfId="828" xr:uid="{00000000-0005-0000-0000-000038030000}"/>
    <cellStyle name="%_Renta 6" xfId="829" xr:uid="{00000000-0005-0000-0000-000039030000}"/>
    <cellStyle name="%_Renta 6 2" xfId="830" xr:uid="{00000000-0005-0000-0000-00003A030000}"/>
    <cellStyle name="%_Renta 7" xfId="831" xr:uid="{00000000-0005-0000-0000-00003B030000}"/>
    <cellStyle name="%_Renta 7 2" xfId="832" xr:uid="{00000000-0005-0000-0000-00003C030000}"/>
    <cellStyle name="%_Renta 8" xfId="833" xr:uid="{00000000-0005-0000-0000-00003D030000}"/>
    <cellStyle name="%_Renta_Balance" xfId="834" xr:uid="{00000000-0005-0000-0000-00003E030000}"/>
    <cellStyle name="%_Renta_Balance 2" xfId="835" xr:uid="{00000000-0005-0000-0000-00003F030000}"/>
    <cellStyle name="%_Tabela de Adm." xfId="836" xr:uid="{00000000-0005-0000-0000-000040030000}"/>
    <cellStyle name="%_Tabela de Adm. 2" xfId="837" xr:uid="{00000000-0005-0000-0000-000041030000}"/>
    <cellStyle name="%_Tabela de Adm. 2 2" xfId="838" xr:uid="{00000000-0005-0000-0000-000042030000}"/>
    <cellStyle name="%_Tabela de Adm. 2 2 2" xfId="839" xr:uid="{00000000-0005-0000-0000-000043030000}"/>
    <cellStyle name="%_Tabela de Adm. 2 3" xfId="840" xr:uid="{00000000-0005-0000-0000-000044030000}"/>
    <cellStyle name="%_Tabela de Adm. 3" xfId="841" xr:uid="{00000000-0005-0000-0000-000045030000}"/>
    <cellStyle name="%_Tabela de Adm. 3 2" xfId="842" xr:uid="{00000000-0005-0000-0000-000046030000}"/>
    <cellStyle name="%_Tabela de Adm. 3 2 2" xfId="843" xr:uid="{00000000-0005-0000-0000-000047030000}"/>
    <cellStyle name="%_Tabela de Adm. 3 3" xfId="844" xr:uid="{00000000-0005-0000-0000-000048030000}"/>
    <cellStyle name="%_Tabela de Adm. 4" xfId="845" xr:uid="{00000000-0005-0000-0000-000049030000}"/>
    <cellStyle name="%_Tabela de Adm. 4 2" xfId="846" xr:uid="{00000000-0005-0000-0000-00004A030000}"/>
    <cellStyle name="%_Tabela de Adm. 5" xfId="847" xr:uid="{00000000-0005-0000-0000-00004B030000}"/>
    <cellStyle name="%_Total CTEEP" xfId="848" xr:uid="{00000000-0005-0000-0000-00004C030000}"/>
    <cellStyle name="%_Total CTEEP 2" xfId="849" xr:uid="{00000000-0005-0000-0000-00004D030000}"/>
    <cellStyle name="%_Total CTEEP 2 2" xfId="850" xr:uid="{00000000-0005-0000-0000-00004E030000}"/>
    <cellStyle name="%_Total CTEEP 2 2 2" xfId="851" xr:uid="{00000000-0005-0000-0000-00004F030000}"/>
    <cellStyle name="%_Total CTEEP 2 3" xfId="852" xr:uid="{00000000-0005-0000-0000-000050030000}"/>
    <cellStyle name="%_Total CTEEP 3" xfId="853" xr:uid="{00000000-0005-0000-0000-000051030000}"/>
    <cellStyle name="%_Total CTEEP 3 2" xfId="854" xr:uid="{00000000-0005-0000-0000-000052030000}"/>
    <cellStyle name="%_Total CTEEP 3 2 2" xfId="855" xr:uid="{00000000-0005-0000-0000-000053030000}"/>
    <cellStyle name="%_Total CTEEP 3 3" xfId="856" xr:uid="{00000000-0005-0000-0000-000054030000}"/>
    <cellStyle name="%_Total CTEEP 4" xfId="857" xr:uid="{00000000-0005-0000-0000-000055030000}"/>
    <cellStyle name="%_Total CTEEP 4 2" xfId="858" xr:uid="{00000000-0005-0000-0000-000056030000}"/>
    <cellStyle name="%_Total CTEEP 5" xfId="859" xr:uid="{00000000-0005-0000-0000-000057030000}"/>
    <cellStyle name="%0" xfId="860" xr:uid="{00000000-0005-0000-0000-000058030000}"/>
    <cellStyle name="%0.0" xfId="861" xr:uid="{00000000-0005-0000-0000-000059030000}"/>
    <cellStyle name="_CurrencySpace" xfId="862" xr:uid="{00000000-0005-0000-0000-00005A030000}"/>
    <cellStyle name="_CurrencySpace 10" xfId="863" xr:uid="{00000000-0005-0000-0000-00005B030000}"/>
    <cellStyle name="_CurrencySpace 10 2" xfId="864" xr:uid="{00000000-0005-0000-0000-00005C030000}"/>
    <cellStyle name="_CurrencySpace 10 2 2" xfId="865" xr:uid="{00000000-0005-0000-0000-00005D030000}"/>
    <cellStyle name="_CurrencySpace 10 3" xfId="866" xr:uid="{00000000-0005-0000-0000-00005E030000}"/>
    <cellStyle name="_CurrencySpace 10 3 2" xfId="867" xr:uid="{00000000-0005-0000-0000-00005F030000}"/>
    <cellStyle name="_CurrencySpace 10 4" xfId="868" xr:uid="{00000000-0005-0000-0000-000060030000}"/>
    <cellStyle name="_CurrencySpace 11" xfId="869" xr:uid="{00000000-0005-0000-0000-000061030000}"/>
    <cellStyle name="_CurrencySpace 2" xfId="870" xr:uid="{00000000-0005-0000-0000-000062030000}"/>
    <cellStyle name="_CurrencySpace 2 2" xfId="871" xr:uid="{00000000-0005-0000-0000-000063030000}"/>
    <cellStyle name="_CurrencySpace 2 2 2" xfId="872" xr:uid="{00000000-0005-0000-0000-000064030000}"/>
    <cellStyle name="_CurrencySpace 2 3" xfId="873" xr:uid="{00000000-0005-0000-0000-000065030000}"/>
    <cellStyle name="_CurrencySpace 2 3 2" xfId="874" xr:uid="{00000000-0005-0000-0000-000066030000}"/>
    <cellStyle name="_CurrencySpace 2 4" xfId="875" xr:uid="{00000000-0005-0000-0000-000067030000}"/>
    <cellStyle name="_CurrencySpace 3" xfId="876" xr:uid="{00000000-0005-0000-0000-000068030000}"/>
    <cellStyle name="_CurrencySpace 3 2" xfId="877" xr:uid="{00000000-0005-0000-0000-000069030000}"/>
    <cellStyle name="_CurrencySpace 3 2 2" xfId="878" xr:uid="{00000000-0005-0000-0000-00006A030000}"/>
    <cellStyle name="_CurrencySpace 3 3" xfId="879" xr:uid="{00000000-0005-0000-0000-00006B030000}"/>
    <cellStyle name="_CurrencySpace 3 3 2" xfId="880" xr:uid="{00000000-0005-0000-0000-00006C030000}"/>
    <cellStyle name="_CurrencySpace 3 4" xfId="881" xr:uid="{00000000-0005-0000-0000-00006D030000}"/>
    <cellStyle name="_CurrencySpace 4" xfId="882" xr:uid="{00000000-0005-0000-0000-00006E030000}"/>
    <cellStyle name="_CurrencySpace 4 2" xfId="883" xr:uid="{00000000-0005-0000-0000-00006F030000}"/>
    <cellStyle name="_CurrencySpace 4 2 2" xfId="884" xr:uid="{00000000-0005-0000-0000-000070030000}"/>
    <cellStyle name="_CurrencySpace 4 3" xfId="885" xr:uid="{00000000-0005-0000-0000-000071030000}"/>
    <cellStyle name="_CurrencySpace 4 3 2" xfId="886" xr:uid="{00000000-0005-0000-0000-000072030000}"/>
    <cellStyle name="_CurrencySpace 4 4" xfId="887" xr:uid="{00000000-0005-0000-0000-000073030000}"/>
    <cellStyle name="_CurrencySpace 5" xfId="888" xr:uid="{00000000-0005-0000-0000-000074030000}"/>
    <cellStyle name="_CurrencySpace 5 2" xfId="889" xr:uid="{00000000-0005-0000-0000-000075030000}"/>
    <cellStyle name="_CurrencySpace 5 2 2" xfId="890" xr:uid="{00000000-0005-0000-0000-000076030000}"/>
    <cellStyle name="_CurrencySpace 5 3" xfId="891" xr:uid="{00000000-0005-0000-0000-000077030000}"/>
    <cellStyle name="_CurrencySpace 5 3 2" xfId="892" xr:uid="{00000000-0005-0000-0000-000078030000}"/>
    <cellStyle name="_CurrencySpace 5 4" xfId="893" xr:uid="{00000000-0005-0000-0000-000079030000}"/>
    <cellStyle name="_CurrencySpace 6" xfId="894" xr:uid="{00000000-0005-0000-0000-00007A030000}"/>
    <cellStyle name="_CurrencySpace 6 2" xfId="895" xr:uid="{00000000-0005-0000-0000-00007B030000}"/>
    <cellStyle name="_CurrencySpace 6 2 2" xfId="896" xr:uid="{00000000-0005-0000-0000-00007C030000}"/>
    <cellStyle name="_CurrencySpace 6 3" xfId="897" xr:uid="{00000000-0005-0000-0000-00007D030000}"/>
    <cellStyle name="_CurrencySpace 6 3 2" xfId="898" xr:uid="{00000000-0005-0000-0000-00007E030000}"/>
    <cellStyle name="_CurrencySpace 6 4" xfId="899" xr:uid="{00000000-0005-0000-0000-00007F030000}"/>
    <cellStyle name="_CurrencySpace 7" xfId="900" xr:uid="{00000000-0005-0000-0000-000080030000}"/>
    <cellStyle name="_CurrencySpace 7 2" xfId="901" xr:uid="{00000000-0005-0000-0000-000081030000}"/>
    <cellStyle name="_CurrencySpace 7 2 2" xfId="902" xr:uid="{00000000-0005-0000-0000-000082030000}"/>
    <cellStyle name="_CurrencySpace 7 3" xfId="903" xr:uid="{00000000-0005-0000-0000-000083030000}"/>
    <cellStyle name="_CurrencySpace 7 3 2" xfId="904" xr:uid="{00000000-0005-0000-0000-000084030000}"/>
    <cellStyle name="_CurrencySpace 7 4" xfId="905" xr:uid="{00000000-0005-0000-0000-000085030000}"/>
    <cellStyle name="_CurrencySpace 8" xfId="906" xr:uid="{00000000-0005-0000-0000-000086030000}"/>
    <cellStyle name="_CurrencySpace 8 2" xfId="907" xr:uid="{00000000-0005-0000-0000-000087030000}"/>
    <cellStyle name="_CurrencySpace 8 2 2" xfId="908" xr:uid="{00000000-0005-0000-0000-000088030000}"/>
    <cellStyle name="_CurrencySpace 8 3" xfId="909" xr:uid="{00000000-0005-0000-0000-000089030000}"/>
    <cellStyle name="_CurrencySpace 8 3 2" xfId="910" xr:uid="{00000000-0005-0000-0000-00008A030000}"/>
    <cellStyle name="_CurrencySpace 8 4" xfId="911" xr:uid="{00000000-0005-0000-0000-00008B030000}"/>
    <cellStyle name="_CurrencySpace 9" xfId="912" xr:uid="{00000000-0005-0000-0000-00008C030000}"/>
    <cellStyle name="_CurrencySpace 9 2" xfId="913" xr:uid="{00000000-0005-0000-0000-00008D030000}"/>
    <cellStyle name="_CurrencySpace 9 2 2" xfId="914" xr:uid="{00000000-0005-0000-0000-00008E030000}"/>
    <cellStyle name="_CurrencySpace 9 3" xfId="915" xr:uid="{00000000-0005-0000-0000-00008F030000}"/>
    <cellStyle name="_CurrencySpace 9 3 2" xfId="916" xr:uid="{00000000-0005-0000-0000-000090030000}"/>
    <cellStyle name="_CurrencySpace 9 4" xfId="917" xr:uid="{00000000-0005-0000-0000-000091030000}"/>
    <cellStyle name="_Modelo Bocas de Ceniza 4" xfId="918" xr:uid="{00000000-0005-0000-0000-000092030000}"/>
    <cellStyle name="_Modelo Bocas de Ceniza 4 2" xfId="919" xr:uid="{00000000-0005-0000-0000-000093030000}"/>
    <cellStyle name="_Modelo Bocas de Ceniza 4 2 10" xfId="920" xr:uid="{00000000-0005-0000-0000-000094030000}"/>
    <cellStyle name="_Modelo Bocas de Ceniza 4 2 11" xfId="921" xr:uid="{00000000-0005-0000-0000-000095030000}"/>
    <cellStyle name="_Modelo Bocas de Ceniza 4 2 12" xfId="922" xr:uid="{00000000-0005-0000-0000-000096030000}"/>
    <cellStyle name="_Modelo Bocas de Ceniza 4 2 2" xfId="923" xr:uid="{00000000-0005-0000-0000-000097030000}"/>
    <cellStyle name="_Modelo Bocas de Ceniza 4 2 3" xfId="924" xr:uid="{00000000-0005-0000-0000-000098030000}"/>
    <cellStyle name="_Modelo Bocas de Ceniza 4 2 4" xfId="925" xr:uid="{00000000-0005-0000-0000-000099030000}"/>
    <cellStyle name="_Modelo Bocas de Ceniza 4 2 5" xfId="926" xr:uid="{00000000-0005-0000-0000-00009A030000}"/>
    <cellStyle name="_Modelo Bocas de Ceniza 4 2 6" xfId="927" xr:uid="{00000000-0005-0000-0000-00009B030000}"/>
    <cellStyle name="_Modelo Bocas de Ceniza 4 2 7" xfId="928" xr:uid="{00000000-0005-0000-0000-00009C030000}"/>
    <cellStyle name="_Modelo Bocas de Ceniza 4 2 8" xfId="929" xr:uid="{00000000-0005-0000-0000-00009D030000}"/>
    <cellStyle name="_Modelo Bocas de Ceniza 4 2 9" xfId="930" xr:uid="{00000000-0005-0000-0000-00009E030000}"/>
    <cellStyle name="_Modelo Bocas de Ceniza 4 2_ActiFijos" xfId="931" xr:uid="{00000000-0005-0000-0000-00009F030000}"/>
    <cellStyle name="_Modelo Bocas de Ceniza 4 2_Balance" xfId="932" xr:uid="{00000000-0005-0000-0000-0000A0030000}"/>
    <cellStyle name="_Modelo Bocas de Ceniza 4 3" xfId="933" xr:uid="{00000000-0005-0000-0000-0000A1030000}"/>
    <cellStyle name="_Modelo Bocas de Ceniza 4 3 10" xfId="934" xr:uid="{00000000-0005-0000-0000-0000A2030000}"/>
    <cellStyle name="_Modelo Bocas de Ceniza 4 3 11" xfId="935" xr:uid="{00000000-0005-0000-0000-0000A3030000}"/>
    <cellStyle name="_Modelo Bocas de Ceniza 4 3 12" xfId="936" xr:uid="{00000000-0005-0000-0000-0000A4030000}"/>
    <cellStyle name="_Modelo Bocas de Ceniza 4 3 2" xfId="937" xr:uid="{00000000-0005-0000-0000-0000A5030000}"/>
    <cellStyle name="_Modelo Bocas de Ceniza 4 3 3" xfId="938" xr:uid="{00000000-0005-0000-0000-0000A6030000}"/>
    <cellStyle name="_Modelo Bocas de Ceniza 4 3 4" xfId="939" xr:uid="{00000000-0005-0000-0000-0000A7030000}"/>
    <cellStyle name="_Modelo Bocas de Ceniza 4 3 5" xfId="940" xr:uid="{00000000-0005-0000-0000-0000A8030000}"/>
    <cellStyle name="_Modelo Bocas de Ceniza 4 3 6" xfId="941" xr:uid="{00000000-0005-0000-0000-0000A9030000}"/>
    <cellStyle name="_Modelo Bocas de Ceniza 4 3 7" xfId="942" xr:uid="{00000000-0005-0000-0000-0000AA030000}"/>
    <cellStyle name="_Modelo Bocas de Ceniza 4 3 8" xfId="943" xr:uid="{00000000-0005-0000-0000-0000AB030000}"/>
    <cellStyle name="_Modelo Bocas de Ceniza 4 3 9" xfId="944" xr:uid="{00000000-0005-0000-0000-0000AC030000}"/>
    <cellStyle name="_Modelo Bocas de Ceniza 4 3_ActiFijos" xfId="945" xr:uid="{00000000-0005-0000-0000-0000AD030000}"/>
    <cellStyle name="_Modelo Bocas de Ceniza 4 3_Balance" xfId="946" xr:uid="{00000000-0005-0000-0000-0000AE030000}"/>
    <cellStyle name="_Modelo Bocas de Ceniza 4 4" xfId="947" xr:uid="{00000000-0005-0000-0000-0000AF030000}"/>
    <cellStyle name="_Modelo Bocas de Ceniza 4 4 10" xfId="948" xr:uid="{00000000-0005-0000-0000-0000B0030000}"/>
    <cellStyle name="_Modelo Bocas de Ceniza 4 4 11" xfId="949" xr:uid="{00000000-0005-0000-0000-0000B1030000}"/>
    <cellStyle name="_Modelo Bocas de Ceniza 4 4 12" xfId="950" xr:uid="{00000000-0005-0000-0000-0000B2030000}"/>
    <cellStyle name="_Modelo Bocas de Ceniza 4 4 2" xfId="951" xr:uid="{00000000-0005-0000-0000-0000B3030000}"/>
    <cellStyle name="_Modelo Bocas de Ceniza 4 4 3" xfId="952" xr:uid="{00000000-0005-0000-0000-0000B4030000}"/>
    <cellStyle name="_Modelo Bocas de Ceniza 4 4 4" xfId="953" xr:uid="{00000000-0005-0000-0000-0000B5030000}"/>
    <cellStyle name="_Modelo Bocas de Ceniza 4 4 5" xfId="954" xr:uid="{00000000-0005-0000-0000-0000B6030000}"/>
    <cellStyle name="_Modelo Bocas de Ceniza 4 4 6" xfId="955" xr:uid="{00000000-0005-0000-0000-0000B7030000}"/>
    <cellStyle name="_Modelo Bocas de Ceniza 4 4 7" xfId="956" xr:uid="{00000000-0005-0000-0000-0000B8030000}"/>
    <cellStyle name="_Modelo Bocas de Ceniza 4 4 8" xfId="957" xr:uid="{00000000-0005-0000-0000-0000B9030000}"/>
    <cellStyle name="_Modelo Bocas de Ceniza 4 4 9" xfId="958" xr:uid="{00000000-0005-0000-0000-0000BA030000}"/>
    <cellStyle name="_Modelo Bocas de Ceniza 4 4_ActiFijos" xfId="959" xr:uid="{00000000-0005-0000-0000-0000BB030000}"/>
    <cellStyle name="_Modelo Bocas de Ceniza 4 4_Balance" xfId="960" xr:uid="{00000000-0005-0000-0000-0000BC030000}"/>
    <cellStyle name="_Modelo Bocas de Ceniza 4_Balanc" xfId="961" xr:uid="{00000000-0005-0000-0000-0000BD030000}"/>
    <cellStyle name="_Modelo Bocas de Ceniza 4_Balanc 10" xfId="962" xr:uid="{00000000-0005-0000-0000-0000BE030000}"/>
    <cellStyle name="_Modelo Bocas de Ceniza 4_Balanc 11" xfId="963" xr:uid="{00000000-0005-0000-0000-0000BF030000}"/>
    <cellStyle name="_Modelo Bocas de Ceniza 4_Balanc 12" xfId="964" xr:uid="{00000000-0005-0000-0000-0000C0030000}"/>
    <cellStyle name="_Modelo Bocas de Ceniza 4_Balanc 2" xfId="965" xr:uid="{00000000-0005-0000-0000-0000C1030000}"/>
    <cellStyle name="_Modelo Bocas de Ceniza 4_Balanc 3" xfId="966" xr:uid="{00000000-0005-0000-0000-0000C2030000}"/>
    <cellStyle name="_Modelo Bocas de Ceniza 4_Balanc 4" xfId="967" xr:uid="{00000000-0005-0000-0000-0000C3030000}"/>
    <cellStyle name="_Modelo Bocas de Ceniza 4_Balanc 5" xfId="968" xr:uid="{00000000-0005-0000-0000-0000C4030000}"/>
    <cellStyle name="_Modelo Bocas de Ceniza 4_Balanc 6" xfId="969" xr:uid="{00000000-0005-0000-0000-0000C5030000}"/>
    <cellStyle name="_Modelo Bocas de Ceniza 4_Balanc 7" xfId="970" xr:uid="{00000000-0005-0000-0000-0000C6030000}"/>
    <cellStyle name="_Modelo Bocas de Ceniza 4_Balanc 8" xfId="971" xr:uid="{00000000-0005-0000-0000-0000C7030000}"/>
    <cellStyle name="_Modelo Bocas de Ceniza 4_Balanc 9" xfId="972" xr:uid="{00000000-0005-0000-0000-0000C8030000}"/>
    <cellStyle name="_Modelo Bocas de Ceniza 4_Balanc_ActiFijos" xfId="973" xr:uid="{00000000-0005-0000-0000-0000C9030000}"/>
    <cellStyle name="_Modelo Bocas de Ceniza 4_Balanc_Balance" xfId="974" xr:uid="{00000000-0005-0000-0000-0000CA030000}"/>
    <cellStyle name="_Modelo Bocas de Ceniza 4_Balanc_C.M.E." xfId="975" xr:uid="{00000000-0005-0000-0000-0000CB030000}"/>
    <cellStyle name="_Modelo Bocas de Ceniza 4_Balanc_C.M.L." xfId="976" xr:uid="{00000000-0005-0000-0000-0000CC030000}"/>
    <cellStyle name="_Modelo Bocas de Ceniza 4_Balanc_Esc.Macro" xfId="977" xr:uid="{00000000-0005-0000-0000-0000CD030000}"/>
    <cellStyle name="_Modelo Bocas de Ceniza 4_Balance" xfId="978" xr:uid="{00000000-0005-0000-0000-0000CE030000}"/>
    <cellStyle name="_Modelo Bocas de Ceniza 4_Balance 10" xfId="979" xr:uid="{00000000-0005-0000-0000-0000CF030000}"/>
    <cellStyle name="_Modelo Bocas de Ceniza 4_Balance 11" xfId="980" xr:uid="{00000000-0005-0000-0000-0000D0030000}"/>
    <cellStyle name="_Modelo Bocas de Ceniza 4_Balance 12" xfId="981" xr:uid="{00000000-0005-0000-0000-0000D1030000}"/>
    <cellStyle name="_Modelo Bocas de Ceniza 4_Balance 2" xfId="982" xr:uid="{00000000-0005-0000-0000-0000D2030000}"/>
    <cellStyle name="_Modelo Bocas de Ceniza 4_Balance 3" xfId="983" xr:uid="{00000000-0005-0000-0000-0000D3030000}"/>
    <cellStyle name="_Modelo Bocas de Ceniza 4_Balance 4" xfId="984" xr:uid="{00000000-0005-0000-0000-0000D4030000}"/>
    <cellStyle name="_Modelo Bocas de Ceniza 4_Balance 5" xfId="985" xr:uid="{00000000-0005-0000-0000-0000D5030000}"/>
    <cellStyle name="_Modelo Bocas de Ceniza 4_Balance 6" xfId="986" xr:uid="{00000000-0005-0000-0000-0000D6030000}"/>
    <cellStyle name="_Modelo Bocas de Ceniza 4_Balance 7" xfId="987" xr:uid="{00000000-0005-0000-0000-0000D7030000}"/>
    <cellStyle name="_Modelo Bocas de Ceniza 4_Balance 8" xfId="988" xr:uid="{00000000-0005-0000-0000-0000D8030000}"/>
    <cellStyle name="_Modelo Bocas de Ceniza 4_Balance 9" xfId="989" xr:uid="{00000000-0005-0000-0000-0000D9030000}"/>
    <cellStyle name="_Modelo Bocas de Ceniza 4_Balance_ActiFijos" xfId="990" xr:uid="{00000000-0005-0000-0000-0000DA030000}"/>
    <cellStyle name="_Modelo Bocas de Ceniza 4_Balance_Balance" xfId="991" xr:uid="{00000000-0005-0000-0000-0000DB030000}"/>
    <cellStyle name="_Modelo Bocas de Ceniza 4_Balance_C.M.E." xfId="992" xr:uid="{00000000-0005-0000-0000-0000DC030000}"/>
    <cellStyle name="_Modelo Bocas de Ceniza 4_Balance_C.M.L." xfId="993" xr:uid="{00000000-0005-0000-0000-0000DD030000}"/>
    <cellStyle name="_Modelo Bocas de Ceniza 4_Balance_Esc.Macro" xfId="994" xr:uid="{00000000-0005-0000-0000-0000DE030000}"/>
    <cellStyle name="_Modelo Bocas de Ceniza 4_Balance_G_Loans" xfId="995" xr:uid="{00000000-0005-0000-0000-0000DF030000}"/>
    <cellStyle name="_Modelo Bocas de Ceniza 4_Bases_Generales" xfId="996" xr:uid="{00000000-0005-0000-0000-0000E0030000}"/>
    <cellStyle name="_Modelo Bocas de Ceniza 4_Bases_Generales 10" xfId="997" xr:uid="{00000000-0005-0000-0000-0000E1030000}"/>
    <cellStyle name="_Modelo Bocas de Ceniza 4_Bases_Generales 11" xfId="998" xr:uid="{00000000-0005-0000-0000-0000E2030000}"/>
    <cellStyle name="_Modelo Bocas de Ceniza 4_Bases_Generales 12" xfId="999" xr:uid="{00000000-0005-0000-0000-0000E3030000}"/>
    <cellStyle name="_Modelo Bocas de Ceniza 4_Bases_Generales 2" xfId="1000" xr:uid="{00000000-0005-0000-0000-0000E4030000}"/>
    <cellStyle name="_Modelo Bocas de Ceniza 4_Bases_Generales 3" xfId="1001" xr:uid="{00000000-0005-0000-0000-0000E5030000}"/>
    <cellStyle name="_Modelo Bocas de Ceniza 4_Bases_Generales 4" xfId="1002" xr:uid="{00000000-0005-0000-0000-0000E6030000}"/>
    <cellStyle name="_Modelo Bocas de Ceniza 4_Bases_Generales 5" xfId="1003" xr:uid="{00000000-0005-0000-0000-0000E7030000}"/>
    <cellStyle name="_Modelo Bocas de Ceniza 4_Bases_Generales 6" xfId="1004" xr:uid="{00000000-0005-0000-0000-0000E8030000}"/>
    <cellStyle name="_Modelo Bocas de Ceniza 4_Bases_Generales 7" xfId="1005" xr:uid="{00000000-0005-0000-0000-0000E9030000}"/>
    <cellStyle name="_Modelo Bocas de Ceniza 4_Bases_Generales 8" xfId="1006" xr:uid="{00000000-0005-0000-0000-0000EA030000}"/>
    <cellStyle name="_Modelo Bocas de Ceniza 4_Bases_Generales 9" xfId="1007" xr:uid="{00000000-0005-0000-0000-0000EB030000}"/>
    <cellStyle name="_Modelo Bocas de Ceniza 4_Bases_Generales_1" xfId="1008" xr:uid="{00000000-0005-0000-0000-0000EC030000}"/>
    <cellStyle name="_Modelo Bocas de Ceniza 4_Bases_Generales_1 10" xfId="1009" xr:uid="{00000000-0005-0000-0000-0000ED030000}"/>
    <cellStyle name="_Modelo Bocas de Ceniza 4_Bases_Generales_1 11" xfId="1010" xr:uid="{00000000-0005-0000-0000-0000EE030000}"/>
    <cellStyle name="_Modelo Bocas de Ceniza 4_Bases_Generales_1 12" xfId="1011" xr:uid="{00000000-0005-0000-0000-0000EF030000}"/>
    <cellStyle name="_Modelo Bocas de Ceniza 4_Bases_Generales_1 2" xfId="1012" xr:uid="{00000000-0005-0000-0000-0000F0030000}"/>
    <cellStyle name="_Modelo Bocas de Ceniza 4_Bases_Generales_1 3" xfId="1013" xr:uid="{00000000-0005-0000-0000-0000F1030000}"/>
    <cellStyle name="_Modelo Bocas de Ceniza 4_Bases_Generales_1 4" xfId="1014" xr:uid="{00000000-0005-0000-0000-0000F2030000}"/>
    <cellStyle name="_Modelo Bocas de Ceniza 4_Bases_Generales_1 5" xfId="1015" xr:uid="{00000000-0005-0000-0000-0000F3030000}"/>
    <cellStyle name="_Modelo Bocas de Ceniza 4_Bases_Generales_1 6" xfId="1016" xr:uid="{00000000-0005-0000-0000-0000F4030000}"/>
    <cellStyle name="_Modelo Bocas de Ceniza 4_Bases_Generales_1 7" xfId="1017" xr:uid="{00000000-0005-0000-0000-0000F5030000}"/>
    <cellStyle name="_Modelo Bocas de Ceniza 4_Bases_Generales_1 8" xfId="1018" xr:uid="{00000000-0005-0000-0000-0000F6030000}"/>
    <cellStyle name="_Modelo Bocas de Ceniza 4_Bases_Generales_1 9" xfId="1019" xr:uid="{00000000-0005-0000-0000-0000F7030000}"/>
    <cellStyle name="_Modelo Bocas de Ceniza 4_Bases_Generales_1_ActiFijos" xfId="1020" xr:uid="{00000000-0005-0000-0000-0000F8030000}"/>
    <cellStyle name="_Modelo Bocas de Ceniza 4_Bases_Generales_1_Balance" xfId="1021" xr:uid="{00000000-0005-0000-0000-0000F9030000}"/>
    <cellStyle name="_Modelo Bocas de Ceniza 4_Bases_Generales_1_C.M.E." xfId="1022" xr:uid="{00000000-0005-0000-0000-0000FA030000}"/>
    <cellStyle name="_Modelo Bocas de Ceniza 4_Bases_Generales_1_C.M.L." xfId="1023" xr:uid="{00000000-0005-0000-0000-0000FB030000}"/>
    <cellStyle name="_Modelo Bocas de Ceniza 4_Bases_Generales_1_Esc.Macro" xfId="1024" xr:uid="{00000000-0005-0000-0000-0000FC030000}"/>
    <cellStyle name="_Modelo Bocas de Ceniza 4_Bases_Generales_1_G_Loans" xfId="1025" xr:uid="{00000000-0005-0000-0000-0000FD030000}"/>
    <cellStyle name="_Modelo Bocas de Ceniza 4_Bases_Generales_2" xfId="1026" xr:uid="{00000000-0005-0000-0000-0000FE030000}"/>
    <cellStyle name="_Modelo Bocas de Ceniza 4_Bases_Generales_2 2" xfId="1027" xr:uid="{00000000-0005-0000-0000-0000FF030000}"/>
    <cellStyle name="_Modelo Bocas de Ceniza 4_Bases_Generales_2 3" xfId="1028" xr:uid="{00000000-0005-0000-0000-000000040000}"/>
    <cellStyle name="_Modelo Bocas de Ceniza 4_Bases_Generales_2 4" xfId="1029" xr:uid="{00000000-0005-0000-0000-000001040000}"/>
    <cellStyle name="_Modelo Bocas de Ceniza 4_Bases_Generales_2 5" xfId="1030" xr:uid="{00000000-0005-0000-0000-000002040000}"/>
    <cellStyle name="_Modelo Bocas de Ceniza 4_Bases_Generales_2 6" xfId="1031" xr:uid="{00000000-0005-0000-0000-000003040000}"/>
    <cellStyle name="_Modelo Bocas de Ceniza 4_Bases_Generales_2 7" xfId="1032" xr:uid="{00000000-0005-0000-0000-000004040000}"/>
    <cellStyle name="_Modelo Bocas de Ceniza 4_Bases_Generales_2 8" xfId="1033" xr:uid="{00000000-0005-0000-0000-000005040000}"/>
    <cellStyle name="_Modelo Bocas de Ceniza 4_Bases_Generales_2 9" xfId="1034" xr:uid="{00000000-0005-0000-0000-000006040000}"/>
    <cellStyle name="_Modelo Bocas de Ceniza 4_Bases_Generales_2_ActiFijos" xfId="1035" xr:uid="{00000000-0005-0000-0000-000007040000}"/>
    <cellStyle name="_Modelo Bocas de Ceniza 4_Bases_Generales_2_Balance" xfId="1036" xr:uid="{00000000-0005-0000-0000-000008040000}"/>
    <cellStyle name="_Modelo Bocas de Ceniza 4_Bases_Generales_ActiFijos" xfId="1037" xr:uid="{00000000-0005-0000-0000-000009040000}"/>
    <cellStyle name="_Modelo Bocas de Ceniza 4_Bases_Generales_Balance" xfId="1038" xr:uid="{00000000-0005-0000-0000-00000A040000}"/>
    <cellStyle name="_Modelo Bocas de Ceniza 4_Bases_Generales_C.M.E." xfId="1039" xr:uid="{00000000-0005-0000-0000-00000B040000}"/>
    <cellStyle name="_Modelo Bocas de Ceniza 4_Bases_Generales_C.M.L." xfId="1040" xr:uid="{00000000-0005-0000-0000-00000C040000}"/>
    <cellStyle name="_Modelo Bocas de Ceniza 4_Bases_Generales_Esc.Macro" xfId="1041" xr:uid="{00000000-0005-0000-0000-00000D040000}"/>
    <cellStyle name="_Modelo Bocas de Ceniza 4_Bases_Generales_G_Loans" xfId="1042" xr:uid="{00000000-0005-0000-0000-00000E040000}"/>
    <cellStyle name="_Modelo Bocas de Ceniza 4_Caja2007" xfId="1043" xr:uid="{00000000-0005-0000-0000-00000F040000}"/>
    <cellStyle name="_Modelo Bocas de Ceniza 4_Caja2007 10" xfId="1044" xr:uid="{00000000-0005-0000-0000-000010040000}"/>
    <cellStyle name="_Modelo Bocas de Ceniza 4_Caja2007 11" xfId="1045" xr:uid="{00000000-0005-0000-0000-000011040000}"/>
    <cellStyle name="_Modelo Bocas de Ceniza 4_Caja2007 12" xfId="1046" xr:uid="{00000000-0005-0000-0000-000012040000}"/>
    <cellStyle name="_Modelo Bocas de Ceniza 4_Caja2007 2" xfId="1047" xr:uid="{00000000-0005-0000-0000-000013040000}"/>
    <cellStyle name="_Modelo Bocas de Ceniza 4_Caja2007 3" xfId="1048" xr:uid="{00000000-0005-0000-0000-000014040000}"/>
    <cellStyle name="_Modelo Bocas de Ceniza 4_Caja2007 4" xfId="1049" xr:uid="{00000000-0005-0000-0000-000015040000}"/>
    <cellStyle name="_Modelo Bocas de Ceniza 4_Caja2007 5" xfId="1050" xr:uid="{00000000-0005-0000-0000-000016040000}"/>
    <cellStyle name="_Modelo Bocas de Ceniza 4_Caja2007 6" xfId="1051" xr:uid="{00000000-0005-0000-0000-000017040000}"/>
    <cellStyle name="_Modelo Bocas de Ceniza 4_Caja2007 7" xfId="1052" xr:uid="{00000000-0005-0000-0000-000018040000}"/>
    <cellStyle name="_Modelo Bocas de Ceniza 4_Caja2007 8" xfId="1053" xr:uid="{00000000-0005-0000-0000-000019040000}"/>
    <cellStyle name="_Modelo Bocas de Ceniza 4_Caja2007 9" xfId="1054" xr:uid="{00000000-0005-0000-0000-00001A040000}"/>
    <cellStyle name="_Modelo Bocas de Ceniza 4_Caja2007_ActiFijos" xfId="1055" xr:uid="{00000000-0005-0000-0000-00001B040000}"/>
    <cellStyle name="_Modelo Bocas de Ceniza 4_Caja2007_Balance" xfId="1056" xr:uid="{00000000-0005-0000-0000-00001C040000}"/>
    <cellStyle name="_Modelo Bocas de Ceniza 4_Caja2007_C.M.E." xfId="1057" xr:uid="{00000000-0005-0000-0000-00001D040000}"/>
    <cellStyle name="_Modelo Bocas de Ceniza 4_Caja2007_C.M.L." xfId="1058" xr:uid="{00000000-0005-0000-0000-00001E040000}"/>
    <cellStyle name="_Modelo Bocas de Ceniza 4_Caja2007_Esc.Macro" xfId="1059" xr:uid="{00000000-0005-0000-0000-00001F040000}"/>
    <cellStyle name="_Modelo Bocas de Ceniza 4_Caja2007_G_Loans" xfId="1060" xr:uid="{00000000-0005-0000-0000-000020040000}"/>
    <cellStyle name="_Modelo Bocas de Ceniza 4_ER08" xfId="1061" xr:uid="{00000000-0005-0000-0000-000021040000}"/>
    <cellStyle name="_Modelo Bocas de Ceniza 4_ER08 10" xfId="1062" xr:uid="{00000000-0005-0000-0000-000022040000}"/>
    <cellStyle name="_Modelo Bocas de Ceniza 4_ER08 11" xfId="1063" xr:uid="{00000000-0005-0000-0000-000023040000}"/>
    <cellStyle name="_Modelo Bocas de Ceniza 4_ER08 12" xfId="1064" xr:uid="{00000000-0005-0000-0000-000024040000}"/>
    <cellStyle name="_Modelo Bocas de Ceniza 4_ER08 2" xfId="1065" xr:uid="{00000000-0005-0000-0000-000025040000}"/>
    <cellStyle name="_Modelo Bocas de Ceniza 4_ER08 3" xfId="1066" xr:uid="{00000000-0005-0000-0000-000026040000}"/>
    <cellStyle name="_Modelo Bocas de Ceniza 4_ER08 4" xfId="1067" xr:uid="{00000000-0005-0000-0000-000027040000}"/>
    <cellStyle name="_Modelo Bocas de Ceniza 4_ER08 5" xfId="1068" xr:uid="{00000000-0005-0000-0000-000028040000}"/>
    <cellStyle name="_Modelo Bocas de Ceniza 4_ER08 6" xfId="1069" xr:uid="{00000000-0005-0000-0000-000029040000}"/>
    <cellStyle name="_Modelo Bocas de Ceniza 4_ER08 7" xfId="1070" xr:uid="{00000000-0005-0000-0000-00002A040000}"/>
    <cellStyle name="_Modelo Bocas de Ceniza 4_ER08 8" xfId="1071" xr:uid="{00000000-0005-0000-0000-00002B040000}"/>
    <cellStyle name="_Modelo Bocas de Ceniza 4_ER08 9" xfId="1072" xr:uid="{00000000-0005-0000-0000-00002C040000}"/>
    <cellStyle name="_Modelo Bocas de Ceniza 4_ER08_ActiFijos" xfId="1073" xr:uid="{00000000-0005-0000-0000-00002D040000}"/>
    <cellStyle name="_Modelo Bocas de Ceniza 4_ER08_Balance" xfId="1074" xr:uid="{00000000-0005-0000-0000-00002E040000}"/>
    <cellStyle name="_Modelo Bocas de Ceniza 4_ER08_C.M.E." xfId="1075" xr:uid="{00000000-0005-0000-0000-00002F040000}"/>
    <cellStyle name="_Modelo Bocas de Ceniza 4_ER08_C.M.L." xfId="1076" xr:uid="{00000000-0005-0000-0000-000030040000}"/>
    <cellStyle name="_Modelo Bocas de Ceniza 4_ER08_Esc.Macro" xfId="1077" xr:uid="{00000000-0005-0000-0000-000031040000}"/>
    <cellStyle name="_Modelo Bocas de Ceniza 4_ER08_G_Loans" xfId="1078" xr:uid="{00000000-0005-0000-0000-000032040000}"/>
    <cellStyle name="_Modelo Bocas de Ceniza 4_Indicadores" xfId="1079" xr:uid="{00000000-0005-0000-0000-000033040000}"/>
    <cellStyle name="_Modelo Bocas de Ceniza 4_Indicadores 10" xfId="1080" xr:uid="{00000000-0005-0000-0000-000034040000}"/>
    <cellStyle name="_Modelo Bocas de Ceniza 4_Indicadores 11" xfId="1081" xr:uid="{00000000-0005-0000-0000-000035040000}"/>
    <cellStyle name="_Modelo Bocas de Ceniza 4_Indicadores 12" xfId="1082" xr:uid="{00000000-0005-0000-0000-000036040000}"/>
    <cellStyle name="_Modelo Bocas de Ceniza 4_Indicadores 2" xfId="1083" xr:uid="{00000000-0005-0000-0000-000037040000}"/>
    <cellStyle name="_Modelo Bocas de Ceniza 4_Indicadores 3" xfId="1084" xr:uid="{00000000-0005-0000-0000-000038040000}"/>
    <cellStyle name="_Modelo Bocas de Ceniza 4_Indicadores 4" xfId="1085" xr:uid="{00000000-0005-0000-0000-000039040000}"/>
    <cellStyle name="_Modelo Bocas de Ceniza 4_Indicadores 5" xfId="1086" xr:uid="{00000000-0005-0000-0000-00003A040000}"/>
    <cellStyle name="_Modelo Bocas de Ceniza 4_Indicadores 6" xfId="1087" xr:uid="{00000000-0005-0000-0000-00003B040000}"/>
    <cellStyle name="_Modelo Bocas de Ceniza 4_Indicadores 7" xfId="1088" xr:uid="{00000000-0005-0000-0000-00003C040000}"/>
    <cellStyle name="_Modelo Bocas de Ceniza 4_Indicadores 8" xfId="1089" xr:uid="{00000000-0005-0000-0000-00003D040000}"/>
    <cellStyle name="_Modelo Bocas de Ceniza 4_Indicadores 9" xfId="1090" xr:uid="{00000000-0005-0000-0000-00003E040000}"/>
    <cellStyle name="_Modelo Bocas de Ceniza 4_Indicadores_ActiFijos" xfId="1091" xr:uid="{00000000-0005-0000-0000-00003F040000}"/>
    <cellStyle name="_Modelo Bocas de Ceniza 4_Indicadores_Balance" xfId="1092" xr:uid="{00000000-0005-0000-0000-000040040000}"/>
    <cellStyle name="_Modelo Bocas de Ceniza 4_Indicadores_C.M.E." xfId="1093" xr:uid="{00000000-0005-0000-0000-000041040000}"/>
    <cellStyle name="_Modelo Bocas de Ceniza 4_Indicadores_C.M.L." xfId="1094" xr:uid="{00000000-0005-0000-0000-000042040000}"/>
    <cellStyle name="_Modelo Bocas de Ceniza 4_Indicadores_Esc.Macro" xfId="1095" xr:uid="{00000000-0005-0000-0000-000043040000}"/>
    <cellStyle name="_Modelo Bocas de Ceniza 4_Indicadores_G_Loans" xfId="1096" xr:uid="{00000000-0005-0000-0000-000044040000}"/>
    <cellStyle name="_Modelo Bocas de Ceniza 4_Mov Balance" xfId="1097" xr:uid="{00000000-0005-0000-0000-000045040000}"/>
    <cellStyle name="_Modelo Bocas de Ceniza 4_Mov Balance 10" xfId="1098" xr:uid="{00000000-0005-0000-0000-000046040000}"/>
    <cellStyle name="_Modelo Bocas de Ceniza 4_Mov Balance 11" xfId="1099" xr:uid="{00000000-0005-0000-0000-000047040000}"/>
    <cellStyle name="_Modelo Bocas de Ceniza 4_Mov Balance 12" xfId="1100" xr:uid="{00000000-0005-0000-0000-000048040000}"/>
    <cellStyle name="_Modelo Bocas de Ceniza 4_Mov Balance 2" xfId="1101" xr:uid="{00000000-0005-0000-0000-000049040000}"/>
    <cellStyle name="_Modelo Bocas de Ceniza 4_Mov Balance 3" xfId="1102" xr:uid="{00000000-0005-0000-0000-00004A040000}"/>
    <cellStyle name="_Modelo Bocas de Ceniza 4_Mov Balance 4" xfId="1103" xr:uid="{00000000-0005-0000-0000-00004B040000}"/>
    <cellStyle name="_Modelo Bocas de Ceniza 4_Mov Balance 5" xfId="1104" xr:uid="{00000000-0005-0000-0000-00004C040000}"/>
    <cellStyle name="_Modelo Bocas de Ceniza 4_Mov Balance 6" xfId="1105" xr:uid="{00000000-0005-0000-0000-00004D040000}"/>
    <cellStyle name="_Modelo Bocas de Ceniza 4_Mov Balance 7" xfId="1106" xr:uid="{00000000-0005-0000-0000-00004E040000}"/>
    <cellStyle name="_Modelo Bocas de Ceniza 4_Mov Balance 8" xfId="1107" xr:uid="{00000000-0005-0000-0000-00004F040000}"/>
    <cellStyle name="_Modelo Bocas de Ceniza 4_Mov Balance 9" xfId="1108" xr:uid="{00000000-0005-0000-0000-000050040000}"/>
    <cellStyle name="_Modelo Bocas de Ceniza 4_Mov Balance_ActiFijos" xfId="1109" xr:uid="{00000000-0005-0000-0000-000051040000}"/>
    <cellStyle name="_Modelo Bocas de Ceniza 4_Mov Balance_Balance" xfId="1110" xr:uid="{00000000-0005-0000-0000-000052040000}"/>
    <cellStyle name="_Modelo Bocas de Ceniza 4_Mov Balance_C.M.E." xfId="1111" xr:uid="{00000000-0005-0000-0000-000053040000}"/>
    <cellStyle name="_Modelo Bocas de Ceniza 4_Mov Balance_C.M.L." xfId="1112" xr:uid="{00000000-0005-0000-0000-000054040000}"/>
    <cellStyle name="_Modelo Bocas de Ceniza 4_Mov Balance_Esc.Macro" xfId="1113" xr:uid="{00000000-0005-0000-0000-000055040000}"/>
    <cellStyle name="_Modelo Bocas de Ceniza 4_Mov Balance_G_Loans" xfId="1114" xr:uid="{00000000-0005-0000-0000-000056040000}"/>
    <cellStyle name="_Modelo Bocas de Ceniza 4_Renta" xfId="1115" xr:uid="{00000000-0005-0000-0000-000057040000}"/>
    <cellStyle name="_Modelo Bocas de Ceniza 4_Renta 2" xfId="1116" xr:uid="{00000000-0005-0000-0000-000058040000}"/>
    <cellStyle name="_Modelo Bocas de Ceniza 4_Renta 3" xfId="1117" xr:uid="{00000000-0005-0000-0000-000059040000}"/>
    <cellStyle name="_Modelo Bocas de Ceniza 4_Renta 4" xfId="1118" xr:uid="{00000000-0005-0000-0000-00005A040000}"/>
    <cellStyle name="_Modelo Bocas de Ceniza 4_Renta 5" xfId="1119" xr:uid="{00000000-0005-0000-0000-00005B040000}"/>
    <cellStyle name="_Modelo Bocas de Ceniza 4_Renta 6" xfId="1120" xr:uid="{00000000-0005-0000-0000-00005C040000}"/>
    <cellStyle name="_Modelo Bocas de Ceniza 4_Renta 7" xfId="1121" xr:uid="{00000000-0005-0000-0000-00005D040000}"/>
    <cellStyle name="_Modelo Bocas de Ceniza 4_Renta_Balance" xfId="1122" xr:uid="{00000000-0005-0000-0000-00005E040000}"/>
    <cellStyle name="_x0001__x0004__x0001_” " xfId="1123" xr:uid="{00000000-0005-0000-0000-00005F040000}"/>
    <cellStyle name="_x0001__x0004__x0001_”  10" xfId="1124" xr:uid="{00000000-0005-0000-0000-000060040000}"/>
    <cellStyle name="_x0001__x0004__x0001_”  10 2" xfId="1125" xr:uid="{00000000-0005-0000-0000-000061040000}"/>
    <cellStyle name="_x0001__x0004__x0001_”  10 2 2" xfId="27964" xr:uid="{38C48DD4-A31E-4829-8BD3-0ADB97C75623}"/>
    <cellStyle name="_x0001__x0004__x0001_”  10 3" xfId="27963" xr:uid="{A88B0B21-8DE3-4E70-92CC-4360B2509896}"/>
    <cellStyle name="_x0001__x0004__x0001_”  11" xfId="1126" xr:uid="{00000000-0005-0000-0000-000062040000}"/>
    <cellStyle name="_x0001__x0004__x0001_”  11 2" xfId="1127" xr:uid="{00000000-0005-0000-0000-000063040000}"/>
    <cellStyle name="_x0001__x0004__x0001_”  11 2 2" xfId="27966" xr:uid="{FBF3B08D-3C47-46FE-9DDC-7B48CA2F5863}"/>
    <cellStyle name="_x0001__x0004__x0001_”  11 3" xfId="27965" xr:uid="{F3D16343-8EDB-4602-8EA1-B762E089B365}"/>
    <cellStyle name="_x0001__x0004__x0001_”  12" xfId="1128" xr:uid="{00000000-0005-0000-0000-000064040000}"/>
    <cellStyle name="_x0001__x0004__x0001_”  12 2" xfId="1129" xr:uid="{00000000-0005-0000-0000-000065040000}"/>
    <cellStyle name="_x0001__x0004__x0001_”  12 2 2" xfId="27968" xr:uid="{56EE025F-85E2-4781-8E5B-57A21A923A5E}"/>
    <cellStyle name="_x0001__x0004__x0001_”  12 3" xfId="27967" xr:uid="{75B6C8A3-762A-4151-9FE4-936A88F2474C}"/>
    <cellStyle name="_x0001__x0004__x0001_”  13" xfId="1130" xr:uid="{00000000-0005-0000-0000-000066040000}"/>
    <cellStyle name="_x0001__x0004__x0001_”  13 2" xfId="1131" xr:uid="{00000000-0005-0000-0000-000067040000}"/>
    <cellStyle name="_x0001__x0004__x0001_”  13 2 2" xfId="27970" xr:uid="{34741C03-AB9D-433D-BBA7-650DCF6A1A30}"/>
    <cellStyle name="_x0001__x0004__x0001_”  13 3" xfId="27969" xr:uid="{A8FF63B2-0416-46CA-BBC6-E77E0BFA6B78}"/>
    <cellStyle name="_x0001__x0004__x0001_”  14" xfId="1132" xr:uid="{00000000-0005-0000-0000-000068040000}"/>
    <cellStyle name="_x0001__x0004__x0001_”  14 2" xfId="27971" xr:uid="{EAB988EA-2C3A-4245-9FC5-026B24066BCF}"/>
    <cellStyle name="_x0001__x0004__x0001_”  15" xfId="27962" xr:uid="{5EE9F7AB-FE7C-4E83-93CF-C8CEB03C7B34}"/>
    <cellStyle name="_x0001__x0004__x0001_”  2" xfId="1133" xr:uid="{00000000-0005-0000-0000-000069040000}"/>
    <cellStyle name="_x0001__x0004__x0001_”  2 2" xfId="1134" xr:uid="{00000000-0005-0000-0000-00006A040000}"/>
    <cellStyle name="_x0001__x0004__x0001_”  2 2 2" xfId="27973" xr:uid="{7622DBF1-C1E3-4E5C-8EFB-7E0E4138A900}"/>
    <cellStyle name="_x0001__x0004__x0001_”  2 3" xfId="27972" xr:uid="{4C4C6C8E-0ED4-4303-ABFB-7A2F701B89CE}"/>
    <cellStyle name="_x0001__x0004__x0001_”  3" xfId="1135" xr:uid="{00000000-0005-0000-0000-00006B040000}"/>
    <cellStyle name="_x0001__x0004__x0001_”  3 2" xfId="1136" xr:uid="{00000000-0005-0000-0000-00006C040000}"/>
    <cellStyle name="_x0001__x0004__x0001_”  3 2 2" xfId="27975" xr:uid="{2C5B71D5-8350-49B2-9428-BE99DE88E003}"/>
    <cellStyle name="_x0001__x0004__x0001_”  3 3" xfId="27974" xr:uid="{23FE02F3-F119-4D1E-A6AE-FC16BF298B87}"/>
    <cellStyle name="_x0001__x0004__x0001_”  4" xfId="1137" xr:uid="{00000000-0005-0000-0000-00006D040000}"/>
    <cellStyle name="_x0001__x0004__x0001_”  4 2" xfId="1138" xr:uid="{00000000-0005-0000-0000-00006E040000}"/>
    <cellStyle name="_x0001__x0004__x0001_”  4 2 2" xfId="27977" xr:uid="{DA439609-143C-4889-9CC6-C4FC32A59D15}"/>
    <cellStyle name="_x0001__x0004__x0001_”  4 3" xfId="27976" xr:uid="{C36518CC-C4AD-4F46-977D-42D23591963E}"/>
    <cellStyle name="_x0001__x0004__x0001_”  5" xfId="1139" xr:uid="{00000000-0005-0000-0000-00006F040000}"/>
    <cellStyle name="_x0001__x0004__x0001_”  5 10" xfId="1140" xr:uid="{00000000-0005-0000-0000-000070040000}"/>
    <cellStyle name="_x0001__x0004__x0001_”  5 10 2" xfId="27979" xr:uid="{6EE3766F-497A-444F-8EB4-DDF29FA70585}"/>
    <cellStyle name="_x0001__x0004__x0001_”  5 11" xfId="27978" xr:uid="{E09CD1CA-5DC7-409D-B843-809C917CF2C1}"/>
    <cellStyle name="_x0001__x0004__x0001_”  5 2" xfId="1141" xr:uid="{00000000-0005-0000-0000-000071040000}"/>
    <cellStyle name="_x0001__x0004__x0001_”  5 2 2" xfId="1142" xr:uid="{00000000-0005-0000-0000-000072040000}"/>
    <cellStyle name="_x0001__x0004__x0001_”  5 2 2 2" xfId="27981" xr:uid="{13AED6B6-2FEB-49CD-9CFB-5EA117296A08}"/>
    <cellStyle name="_x0001__x0004__x0001_”  5 2 3" xfId="27980" xr:uid="{ED3B672F-42B7-42E8-B38C-BA37850B7F09}"/>
    <cellStyle name="_x0001__x0004__x0001_”  5 3" xfId="1143" xr:uid="{00000000-0005-0000-0000-000073040000}"/>
    <cellStyle name="_x0001__x0004__x0001_”  5 3 2" xfId="1144" xr:uid="{00000000-0005-0000-0000-000074040000}"/>
    <cellStyle name="_x0001__x0004__x0001_”  5 3 2 2" xfId="27983" xr:uid="{2D136103-368D-4D16-A4FA-155DA9B8BDC2}"/>
    <cellStyle name="_x0001__x0004__x0001_”  5 3 3" xfId="27982" xr:uid="{4DE7C4A0-5EA9-4E43-AA4B-1A194999CEEC}"/>
    <cellStyle name="_x0001__x0004__x0001_”  5 4" xfId="1145" xr:uid="{00000000-0005-0000-0000-000075040000}"/>
    <cellStyle name="_x0001__x0004__x0001_”  5 4 2" xfId="1146" xr:uid="{00000000-0005-0000-0000-000076040000}"/>
    <cellStyle name="_x0001__x0004__x0001_”  5 4 2 2" xfId="27985" xr:uid="{0672E8CF-15EA-4D39-ABD0-D854A7209777}"/>
    <cellStyle name="_x0001__x0004__x0001_”  5 4 3" xfId="27984" xr:uid="{00071F48-650A-4E34-8766-434ACF61657B}"/>
    <cellStyle name="_x0001__x0004__x0001_”  5 5" xfId="1147" xr:uid="{00000000-0005-0000-0000-000077040000}"/>
    <cellStyle name="_x0001__x0004__x0001_”  5 5 2" xfId="1148" xr:uid="{00000000-0005-0000-0000-000078040000}"/>
    <cellStyle name="_x0001__x0004__x0001_”  5 5 2 2" xfId="27987" xr:uid="{37496BD1-511B-4546-991B-332F3B82ADF6}"/>
    <cellStyle name="_x0001__x0004__x0001_”  5 5 3" xfId="27986" xr:uid="{919E2B17-FB80-4AA1-8FDA-F524273DDC6E}"/>
    <cellStyle name="_x0001__x0004__x0001_”  5 6" xfId="1149" xr:uid="{00000000-0005-0000-0000-000079040000}"/>
    <cellStyle name="_x0001__x0004__x0001_”  5 6 2" xfId="1150" xr:uid="{00000000-0005-0000-0000-00007A040000}"/>
    <cellStyle name="_x0001__x0004__x0001_”  5 6 2 2" xfId="27989" xr:uid="{034B592B-BA8C-4B35-BE3C-AC7ED0541123}"/>
    <cellStyle name="_x0001__x0004__x0001_”  5 6 3" xfId="27988" xr:uid="{F313A871-2C8B-4C2F-BD59-9DA1D012CFD6}"/>
    <cellStyle name="_x0001__x0004__x0001_”  5 7" xfId="1151" xr:uid="{00000000-0005-0000-0000-00007B040000}"/>
    <cellStyle name="_x0001__x0004__x0001_”  5 7 2" xfId="1152" xr:uid="{00000000-0005-0000-0000-00007C040000}"/>
    <cellStyle name="_x0001__x0004__x0001_”  5 7 2 2" xfId="27991" xr:uid="{DAE18CBA-034B-4C87-ACAF-DB41C33ED1BB}"/>
    <cellStyle name="_x0001__x0004__x0001_”  5 7 3" xfId="27990" xr:uid="{99902AD7-EDA2-44F3-A330-07460327E9BF}"/>
    <cellStyle name="_x0001__x0004__x0001_”  5 8" xfId="1153" xr:uid="{00000000-0005-0000-0000-00007D040000}"/>
    <cellStyle name="_x0001__x0004__x0001_”  5 8 2" xfId="1154" xr:uid="{00000000-0005-0000-0000-00007E040000}"/>
    <cellStyle name="_x0001__x0004__x0001_”  5 8 2 2" xfId="27993" xr:uid="{246A0E89-EF2C-4A53-AF37-E4F41F8C5740}"/>
    <cellStyle name="_x0001__x0004__x0001_”  5 8 3" xfId="27992" xr:uid="{729F3CDC-B556-4BA9-8C4E-7330B6FB1E1D}"/>
    <cellStyle name="_x0001__x0004__x0001_”  5 9" xfId="1155" xr:uid="{00000000-0005-0000-0000-00007F040000}"/>
    <cellStyle name="_x0001__x0004__x0001_”  5 9 2" xfId="1156" xr:uid="{00000000-0005-0000-0000-000080040000}"/>
    <cellStyle name="_x0001__x0004__x0001_”  5 9 2 2" xfId="27995" xr:uid="{82C1F8E3-5172-43AB-A565-666F06096F9E}"/>
    <cellStyle name="_x0001__x0004__x0001_”  5 9 3" xfId="27994" xr:uid="{4983D2CE-54DC-4C90-BA21-B01BA58736C4}"/>
    <cellStyle name="_x0001__x0004__x0001_”  6" xfId="1157" xr:uid="{00000000-0005-0000-0000-000081040000}"/>
    <cellStyle name="_x0001__x0004__x0001_”  6 2" xfId="1158" xr:uid="{00000000-0005-0000-0000-000082040000}"/>
    <cellStyle name="_x0001__x0004__x0001_”  6 2 2" xfId="27997" xr:uid="{5A8AC442-1876-4D62-B046-81A921DDFADC}"/>
    <cellStyle name="_x0001__x0004__x0001_”  6 3" xfId="27996" xr:uid="{EFA710A1-AB33-48A2-931A-A2AA97436735}"/>
    <cellStyle name="_x0001__x0004__x0001_”  7" xfId="1159" xr:uid="{00000000-0005-0000-0000-000083040000}"/>
    <cellStyle name="_x0001__x0004__x0001_”  7 2" xfId="1160" xr:uid="{00000000-0005-0000-0000-000084040000}"/>
    <cellStyle name="_x0001__x0004__x0001_”  7 2 2" xfId="27999" xr:uid="{67F6B39A-4AE1-4AE1-B048-58C479E3B1D6}"/>
    <cellStyle name="_x0001__x0004__x0001_”  7 3" xfId="27998" xr:uid="{C29B8E35-562B-4F43-8178-C1D3B3738114}"/>
    <cellStyle name="_x0001__x0004__x0001_”  8" xfId="1161" xr:uid="{00000000-0005-0000-0000-000085040000}"/>
    <cellStyle name="_x0001__x0004__x0001_”  8 2" xfId="1162" xr:uid="{00000000-0005-0000-0000-000086040000}"/>
    <cellStyle name="_x0001__x0004__x0001_”  8 2 2" xfId="28001" xr:uid="{B771343F-B0B7-4E00-9C09-A2D66FC66ED8}"/>
    <cellStyle name="_x0001__x0004__x0001_”  8 3" xfId="28000" xr:uid="{179EC554-53D2-436C-BA9E-462390F5F80F}"/>
    <cellStyle name="_x0001__x0004__x0001_”  9" xfId="1163" xr:uid="{00000000-0005-0000-0000-000087040000}"/>
    <cellStyle name="_x0001__x0004__x0001_”  9 2" xfId="1164" xr:uid="{00000000-0005-0000-0000-000088040000}"/>
    <cellStyle name="_x0001__x0004__x0001_”  9 2 2" xfId="28003" xr:uid="{A7AB26BE-EF7D-4C7D-B87C-215300DF14B3}"/>
    <cellStyle name="_x0001__x0004__x0001_”  9 3" xfId="28002" xr:uid="{CA82CF01-EB5F-4FAF-9EFB-23C9CB557BCA}"/>
    <cellStyle name="=C:\WINNT35\SYSTEM32\COMMAND.COM" xfId="1165" xr:uid="{00000000-0005-0000-0000-000089040000}"/>
    <cellStyle name="=C:\WINNT35\SYSTEM32\COMMAND.COM 2" xfId="1166" xr:uid="{00000000-0005-0000-0000-00008A040000}"/>
    <cellStyle name="=C:\WINNT35\SYSTEM32\COMMAND.COM 2 10" xfId="1167" xr:uid="{00000000-0005-0000-0000-00008B040000}"/>
    <cellStyle name="=C:\WINNT35\SYSTEM32\COMMAND.COM 2 10 2" xfId="1168" xr:uid="{00000000-0005-0000-0000-00008C040000}"/>
    <cellStyle name="=C:\WINNT35\SYSTEM32\COMMAND.COM 2 11" xfId="1169" xr:uid="{00000000-0005-0000-0000-00008D040000}"/>
    <cellStyle name="=C:\WINNT35\SYSTEM32\COMMAND.COM 2 11 2" xfId="1170" xr:uid="{00000000-0005-0000-0000-00008E040000}"/>
    <cellStyle name="=C:\WINNT35\SYSTEM32\COMMAND.COM 2 12" xfId="1171" xr:uid="{00000000-0005-0000-0000-00008F040000}"/>
    <cellStyle name="=C:\WINNT35\SYSTEM32\COMMAND.COM 2 12 2" xfId="1172" xr:uid="{00000000-0005-0000-0000-000090040000}"/>
    <cellStyle name="=C:\WINNT35\SYSTEM32\COMMAND.COM 2 13" xfId="1173" xr:uid="{00000000-0005-0000-0000-000091040000}"/>
    <cellStyle name="=C:\WINNT35\SYSTEM32\COMMAND.COM 2 2" xfId="1174" xr:uid="{00000000-0005-0000-0000-000092040000}"/>
    <cellStyle name="=C:\WINNT35\SYSTEM32\COMMAND.COM 2 2 2" xfId="1175" xr:uid="{00000000-0005-0000-0000-000093040000}"/>
    <cellStyle name="=C:\WINNT35\SYSTEM32\COMMAND.COM 2 3" xfId="1176" xr:uid="{00000000-0005-0000-0000-000094040000}"/>
    <cellStyle name="=C:\WINNT35\SYSTEM32\COMMAND.COM 2 3 2" xfId="1177" xr:uid="{00000000-0005-0000-0000-000095040000}"/>
    <cellStyle name="=C:\WINNT35\SYSTEM32\COMMAND.COM 2 4" xfId="1178" xr:uid="{00000000-0005-0000-0000-000096040000}"/>
    <cellStyle name="=C:\WINNT35\SYSTEM32\COMMAND.COM 2 4 2" xfId="1179" xr:uid="{00000000-0005-0000-0000-000097040000}"/>
    <cellStyle name="=C:\WINNT35\SYSTEM32\COMMAND.COM 2 5" xfId="1180" xr:uid="{00000000-0005-0000-0000-000098040000}"/>
    <cellStyle name="=C:\WINNT35\SYSTEM32\COMMAND.COM 2 5 2" xfId="1181" xr:uid="{00000000-0005-0000-0000-000099040000}"/>
    <cellStyle name="=C:\WINNT35\SYSTEM32\COMMAND.COM 2 6" xfId="1182" xr:uid="{00000000-0005-0000-0000-00009A040000}"/>
    <cellStyle name="=C:\WINNT35\SYSTEM32\COMMAND.COM 2 6 2" xfId="1183" xr:uid="{00000000-0005-0000-0000-00009B040000}"/>
    <cellStyle name="=C:\WINNT35\SYSTEM32\COMMAND.COM 2 7" xfId="1184" xr:uid="{00000000-0005-0000-0000-00009C040000}"/>
    <cellStyle name="=C:\WINNT35\SYSTEM32\COMMAND.COM 2 7 2" xfId="1185" xr:uid="{00000000-0005-0000-0000-00009D040000}"/>
    <cellStyle name="=C:\WINNT35\SYSTEM32\COMMAND.COM 2 8" xfId="1186" xr:uid="{00000000-0005-0000-0000-00009E040000}"/>
    <cellStyle name="=C:\WINNT35\SYSTEM32\COMMAND.COM 2 8 2" xfId="1187" xr:uid="{00000000-0005-0000-0000-00009F040000}"/>
    <cellStyle name="=C:\WINNT35\SYSTEM32\COMMAND.COM 2 9" xfId="1188" xr:uid="{00000000-0005-0000-0000-0000A0040000}"/>
    <cellStyle name="=C:\WINNT35\SYSTEM32\COMMAND.COM 2 9 2" xfId="1189" xr:uid="{00000000-0005-0000-0000-0000A1040000}"/>
    <cellStyle name="=C:\WINNT35\SYSTEM32\COMMAND.COM 2_ActiFijos" xfId="1190" xr:uid="{00000000-0005-0000-0000-0000A2040000}"/>
    <cellStyle name="=C:\WINNT35\SYSTEM32\COMMAND.COM 3" xfId="1191" xr:uid="{00000000-0005-0000-0000-0000A3040000}"/>
    <cellStyle name="=C:\WINNT35\SYSTEM32\COMMAND.COM 3 10" xfId="1192" xr:uid="{00000000-0005-0000-0000-0000A4040000}"/>
    <cellStyle name="=C:\WINNT35\SYSTEM32\COMMAND.COM 3 10 2" xfId="1193" xr:uid="{00000000-0005-0000-0000-0000A5040000}"/>
    <cellStyle name="=C:\WINNT35\SYSTEM32\COMMAND.COM 3 11" xfId="1194" xr:uid="{00000000-0005-0000-0000-0000A6040000}"/>
    <cellStyle name="=C:\WINNT35\SYSTEM32\COMMAND.COM 3 11 2" xfId="1195" xr:uid="{00000000-0005-0000-0000-0000A7040000}"/>
    <cellStyle name="=C:\WINNT35\SYSTEM32\COMMAND.COM 3 12" xfId="1196" xr:uid="{00000000-0005-0000-0000-0000A8040000}"/>
    <cellStyle name="=C:\WINNT35\SYSTEM32\COMMAND.COM 3 12 2" xfId="1197" xr:uid="{00000000-0005-0000-0000-0000A9040000}"/>
    <cellStyle name="=C:\WINNT35\SYSTEM32\COMMAND.COM 3 13" xfId="1198" xr:uid="{00000000-0005-0000-0000-0000AA040000}"/>
    <cellStyle name="=C:\WINNT35\SYSTEM32\COMMAND.COM 3 2" xfId="1199" xr:uid="{00000000-0005-0000-0000-0000AB040000}"/>
    <cellStyle name="=C:\WINNT35\SYSTEM32\COMMAND.COM 3 2 2" xfId="1200" xr:uid="{00000000-0005-0000-0000-0000AC040000}"/>
    <cellStyle name="=C:\WINNT35\SYSTEM32\COMMAND.COM 3 3" xfId="1201" xr:uid="{00000000-0005-0000-0000-0000AD040000}"/>
    <cellStyle name="=C:\WINNT35\SYSTEM32\COMMAND.COM 3 3 2" xfId="1202" xr:uid="{00000000-0005-0000-0000-0000AE040000}"/>
    <cellStyle name="=C:\WINNT35\SYSTEM32\COMMAND.COM 3 4" xfId="1203" xr:uid="{00000000-0005-0000-0000-0000AF040000}"/>
    <cellStyle name="=C:\WINNT35\SYSTEM32\COMMAND.COM 3 4 2" xfId="1204" xr:uid="{00000000-0005-0000-0000-0000B0040000}"/>
    <cellStyle name="=C:\WINNT35\SYSTEM32\COMMAND.COM 3 5" xfId="1205" xr:uid="{00000000-0005-0000-0000-0000B1040000}"/>
    <cellStyle name="=C:\WINNT35\SYSTEM32\COMMAND.COM 3 5 2" xfId="1206" xr:uid="{00000000-0005-0000-0000-0000B2040000}"/>
    <cellStyle name="=C:\WINNT35\SYSTEM32\COMMAND.COM 3 6" xfId="1207" xr:uid="{00000000-0005-0000-0000-0000B3040000}"/>
    <cellStyle name="=C:\WINNT35\SYSTEM32\COMMAND.COM 3 6 2" xfId="1208" xr:uid="{00000000-0005-0000-0000-0000B4040000}"/>
    <cellStyle name="=C:\WINNT35\SYSTEM32\COMMAND.COM 3 7" xfId="1209" xr:uid="{00000000-0005-0000-0000-0000B5040000}"/>
    <cellStyle name="=C:\WINNT35\SYSTEM32\COMMAND.COM 3 7 2" xfId="1210" xr:uid="{00000000-0005-0000-0000-0000B6040000}"/>
    <cellStyle name="=C:\WINNT35\SYSTEM32\COMMAND.COM 3 8" xfId="1211" xr:uid="{00000000-0005-0000-0000-0000B7040000}"/>
    <cellStyle name="=C:\WINNT35\SYSTEM32\COMMAND.COM 3 8 2" xfId="1212" xr:uid="{00000000-0005-0000-0000-0000B8040000}"/>
    <cellStyle name="=C:\WINNT35\SYSTEM32\COMMAND.COM 3 9" xfId="1213" xr:uid="{00000000-0005-0000-0000-0000B9040000}"/>
    <cellStyle name="=C:\WINNT35\SYSTEM32\COMMAND.COM 3 9 2" xfId="1214" xr:uid="{00000000-0005-0000-0000-0000BA040000}"/>
    <cellStyle name="=C:\WINNT35\SYSTEM32\COMMAND.COM 3_ActiFijos" xfId="1215" xr:uid="{00000000-0005-0000-0000-0000BB040000}"/>
    <cellStyle name="=C:\WINNT35\SYSTEM32\COMMAND.COM 4" xfId="1216" xr:uid="{00000000-0005-0000-0000-0000BC040000}"/>
    <cellStyle name="=C:\WINNT35\SYSTEM32\COMMAND.COM 4 10" xfId="1217" xr:uid="{00000000-0005-0000-0000-0000BD040000}"/>
    <cellStyle name="=C:\WINNT35\SYSTEM32\COMMAND.COM 4 10 2" xfId="1218" xr:uid="{00000000-0005-0000-0000-0000BE040000}"/>
    <cellStyle name="=C:\WINNT35\SYSTEM32\COMMAND.COM 4 11" xfId="1219" xr:uid="{00000000-0005-0000-0000-0000BF040000}"/>
    <cellStyle name="=C:\WINNT35\SYSTEM32\COMMAND.COM 4 11 2" xfId="1220" xr:uid="{00000000-0005-0000-0000-0000C0040000}"/>
    <cellStyle name="=C:\WINNT35\SYSTEM32\COMMAND.COM 4 12" xfId="1221" xr:uid="{00000000-0005-0000-0000-0000C1040000}"/>
    <cellStyle name="=C:\WINNT35\SYSTEM32\COMMAND.COM 4 12 2" xfId="1222" xr:uid="{00000000-0005-0000-0000-0000C2040000}"/>
    <cellStyle name="=C:\WINNT35\SYSTEM32\COMMAND.COM 4 13" xfId="1223" xr:uid="{00000000-0005-0000-0000-0000C3040000}"/>
    <cellStyle name="=C:\WINNT35\SYSTEM32\COMMAND.COM 4 2" xfId="1224" xr:uid="{00000000-0005-0000-0000-0000C4040000}"/>
    <cellStyle name="=C:\WINNT35\SYSTEM32\COMMAND.COM 4 2 2" xfId="1225" xr:uid="{00000000-0005-0000-0000-0000C5040000}"/>
    <cellStyle name="=C:\WINNT35\SYSTEM32\COMMAND.COM 4 3" xfId="1226" xr:uid="{00000000-0005-0000-0000-0000C6040000}"/>
    <cellStyle name="=C:\WINNT35\SYSTEM32\COMMAND.COM 4 3 2" xfId="1227" xr:uid="{00000000-0005-0000-0000-0000C7040000}"/>
    <cellStyle name="=C:\WINNT35\SYSTEM32\COMMAND.COM 4 4" xfId="1228" xr:uid="{00000000-0005-0000-0000-0000C8040000}"/>
    <cellStyle name="=C:\WINNT35\SYSTEM32\COMMAND.COM 4 4 2" xfId="1229" xr:uid="{00000000-0005-0000-0000-0000C9040000}"/>
    <cellStyle name="=C:\WINNT35\SYSTEM32\COMMAND.COM 4 5" xfId="1230" xr:uid="{00000000-0005-0000-0000-0000CA040000}"/>
    <cellStyle name="=C:\WINNT35\SYSTEM32\COMMAND.COM 4 5 2" xfId="1231" xr:uid="{00000000-0005-0000-0000-0000CB040000}"/>
    <cellStyle name="=C:\WINNT35\SYSTEM32\COMMAND.COM 4 6" xfId="1232" xr:uid="{00000000-0005-0000-0000-0000CC040000}"/>
    <cellStyle name="=C:\WINNT35\SYSTEM32\COMMAND.COM 4 6 2" xfId="1233" xr:uid="{00000000-0005-0000-0000-0000CD040000}"/>
    <cellStyle name="=C:\WINNT35\SYSTEM32\COMMAND.COM 4 7" xfId="1234" xr:uid="{00000000-0005-0000-0000-0000CE040000}"/>
    <cellStyle name="=C:\WINNT35\SYSTEM32\COMMAND.COM 4 7 2" xfId="1235" xr:uid="{00000000-0005-0000-0000-0000CF040000}"/>
    <cellStyle name="=C:\WINNT35\SYSTEM32\COMMAND.COM 4 8" xfId="1236" xr:uid="{00000000-0005-0000-0000-0000D0040000}"/>
    <cellStyle name="=C:\WINNT35\SYSTEM32\COMMAND.COM 4 8 2" xfId="1237" xr:uid="{00000000-0005-0000-0000-0000D1040000}"/>
    <cellStyle name="=C:\WINNT35\SYSTEM32\COMMAND.COM 4 9" xfId="1238" xr:uid="{00000000-0005-0000-0000-0000D2040000}"/>
    <cellStyle name="=C:\WINNT35\SYSTEM32\COMMAND.COM 4 9 2" xfId="1239" xr:uid="{00000000-0005-0000-0000-0000D3040000}"/>
    <cellStyle name="=C:\WINNT35\SYSTEM32\COMMAND.COM 4_ActiFijos" xfId="1240" xr:uid="{00000000-0005-0000-0000-0000D4040000}"/>
    <cellStyle name="=C:\WINNT35\SYSTEM32\COMMAND.COM 5" xfId="1241" xr:uid="{00000000-0005-0000-0000-0000D5040000}"/>
    <cellStyle name="=C:\WINNT35\SYSTEM32\COMMAND.COM_Bases_Generales" xfId="1242" xr:uid="{00000000-0005-0000-0000-0000D6040000}"/>
    <cellStyle name="0.0%" xfId="1243" xr:uid="{00000000-0005-0000-0000-0000D7040000}"/>
    <cellStyle name="0.0% 2" xfId="1244" xr:uid="{00000000-0005-0000-0000-0000D8040000}"/>
    <cellStyle name="0.0% 2 10" xfId="1245" xr:uid="{00000000-0005-0000-0000-0000D9040000}"/>
    <cellStyle name="0.0% 2 11" xfId="1246" xr:uid="{00000000-0005-0000-0000-0000DA040000}"/>
    <cellStyle name="0.0% 2 12" xfId="1247" xr:uid="{00000000-0005-0000-0000-0000DB040000}"/>
    <cellStyle name="0.0% 2 2" xfId="1248" xr:uid="{00000000-0005-0000-0000-0000DC040000}"/>
    <cellStyle name="0.0% 2 3" xfId="1249" xr:uid="{00000000-0005-0000-0000-0000DD040000}"/>
    <cellStyle name="0.0% 2 4" xfId="1250" xr:uid="{00000000-0005-0000-0000-0000DE040000}"/>
    <cellStyle name="0.0% 2 5" xfId="1251" xr:uid="{00000000-0005-0000-0000-0000DF040000}"/>
    <cellStyle name="0.0% 2 6" xfId="1252" xr:uid="{00000000-0005-0000-0000-0000E0040000}"/>
    <cellStyle name="0.0% 2 7" xfId="1253" xr:uid="{00000000-0005-0000-0000-0000E1040000}"/>
    <cellStyle name="0.0% 2 8" xfId="1254" xr:uid="{00000000-0005-0000-0000-0000E2040000}"/>
    <cellStyle name="0.0% 2 9" xfId="1255" xr:uid="{00000000-0005-0000-0000-0000E3040000}"/>
    <cellStyle name="0.0% 3" xfId="1256" xr:uid="{00000000-0005-0000-0000-0000E4040000}"/>
    <cellStyle name="0.0% 3 10" xfId="1257" xr:uid="{00000000-0005-0000-0000-0000E5040000}"/>
    <cellStyle name="0.0% 3 11" xfId="1258" xr:uid="{00000000-0005-0000-0000-0000E6040000}"/>
    <cellStyle name="0.0% 3 12" xfId="1259" xr:uid="{00000000-0005-0000-0000-0000E7040000}"/>
    <cellStyle name="0.0% 3 2" xfId="1260" xr:uid="{00000000-0005-0000-0000-0000E8040000}"/>
    <cellStyle name="0.0% 3 3" xfId="1261" xr:uid="{00000000-0005-0000-0000-0000E9040000}"/>
    <cellStyle name="0.0% 3 4" xfId="1262" xr:uid="{00000000-0005-0000-0000-0000EA040000}"/>
    <cellStyle name="0.0% 3 5" xfId="1263" xr:uid="{00000000-0005-0000-0000-0000EB040000}"/>
    <cellStyle name="0.0% 3 6" xfId="1264" xr:uid="{00000000-0005-0000-0000-0000EC040000}"/>
    <cellStyle name="0.0% 3 7" xfId="1265" xr:uid="{00000000-0005-0000-0000-0000ED040000}"/>
    <cellStyle name="0.0% 3 8" xfId="1266" xr:uid="{00000000-0005-0000-0000-0000EE040000}"/>
    <cellStyle name="0.0% 3 9" xfId="1267" xr:uid="{00000000-0005-0000-0000-0000EF040000}"/>
    <cellStyle name="0.0% 4" xfId="1268" xr:uid="{00000000-0005-0000-0000-0000F0040000}"/>
    <cellStyle name="0.0% 4 10" xfId="1269" xr:uid="{00000000-0005-0000-0000-0000F1040000}"/>
    <cellStyle name="0.0% 4 11" xfId="1270" xr:uid="{00000000-0005-0000-0000-0000F2040000}"/>
    <cellStyle name="0.0% 4 12" xfId="1271" xr:uid="{00000000-0005-0000-0000-0000F3040000}"/>
    <cellStyle name="0.0% 4 2" xfId="1272" xr:uid="{00000000-0005-0000-0000-0000F4040000}"/>
    <cellStyle name="0.0% 4 3" xfId="1273" xr:uid="{00000000-0005-0000-0000-0000F5040000}"/>
    <cellStyle name="0.0% 4 4" xfId="1274" xr:uid="{00000000-0005-0000-0000-0000F6040000}"/>
    <cellStyle name="0.0% 4 5" xfId="1275" xr:uid="{00000000-0005-0000-0000-0000F7040000}"/>
    <cellStyle name="0.0% 4 6" xfId="1276" xr:uid="{00000000-0005-0000-0000-0000F8040000}"/>
    <cellStyle name="0.0% 4 7" xfId="1277" xr:uid="{00000000-0005-0000-0000-0000F9040000}"/>
    <cellStyle name="0.0% 4 8" xfId="1278" xr:uid="{00000000-0005-0000-0000-0000FA040000}"/>
    <cellStyle name="0.0% 4 9" xfId="1279" xr:uid="{00000000-0005-0000-0000-0000FB040000}"/>
    <cellStyle name="01/01/83" xfId="1280" xr:uid="{00000000-0005-0000-0000-0000FC040000}"/>
    <cellStyle name="01/01/83 2" xfId="1281" xr:uid="{00000000-0005-0000-0000-0000FD040000}"/>
    <cellStyle name="01/01/83 2 10" xfId="1282" xr:uid="{00000000-0005-0000-0000-0000FE040000}"/>
    <cellStyle name="01/01/83 2 10 2" xfId="1283" xr:uid="{00000000-0005-0000-0000-0000FF040000}"/>
    <cellStyle name="01/01/83 2 11" xfId="1284" xr:uid="{00000000-0005-0000-0000-000000050000}"/>
    <cellStyle name="01/01/83 2 11 2" xfId="1285" xr:uid="{00000000-0005-0000-0000-000001050000}"/>
    <cellStyle name="01/01/83 2 12" xfId="1286" xr:uid="{00000000-0005-0000-0000-000002050000}"/>
    <cellStyle name="01/01/83 2 12 2" xfId="1287" xr:uid="{00000000-0005-0000-0000-000003050000}"/>
    <cellStyle name="01/01/83 2 13" xfId="1288" xr:uid="{00000000-0005-0000-0000-000004050000}"/>
    <cellStyle name="01/01/83 2 2" xfId="1289" xr:uid="{00000000-0005-0000-0000-000005050000}"/>
    <cellStyle name="01/01/83 2 2 2" xfId="1290" xr:uid="{00000000-0005-0000-0000-000006050000}"/>
    <cellStyle name="01/01/83 2 3" xfId="1291" xr:uid="{00000000-0005-0000-0000-000007050000}"/>
    <cellStyle name="01/01/83 2 3 2" xfId="1292" xr:uid="{00000000-0005-0000-0000-000008050000}"/>
    <cellStyle name="01/01/83 2 4" xfId="1293" xr:uid="{00000000-0005-0000-0000-000009050000}"/>
    <cellStyle name="01/01/83 2 4 2" xfId="1294" xr:uid="{00000000-0005-0000-0000-00000A050000}"/>
    <cellStyle name="01/01/83 2 5" xfId="1295" xr:uid="{00000000-0005-0000-0000-00000B050000}"/>
    <cellStyle name="01/01/83 2 5 2" xfId="1296" xr:uid="{00000000-0005-0000-0000-00000C050000}"/>
    <cellStyle name="01/01/83 2 6" xfId="1297" xr:uid="{00000000-0005-0000-0000-00000D050000}"/>
    <cellStyle name="01/01/83 2 6 2" xfId="1298" xr:uid="{00000000-0005-0000-0000-00000E050000}"/>
    <cellStyle name="01/01/83 2 7" xfId="1299" xr:uid="{00000000-0005-0000-0000-00000F050000}"/>
    <cellStyle name="01/01/83 2 7 2" xfId="1300" xr:uid="{00000000-0005-0000-0000-000010050000}"/>
    <cellStyle name="01/01/83 2 8" xfId="1301" xr:uid="{00000000-0005-0000-0000-000011050000}"/>
    <cellStyle name="01/01/83 2 8 2" xfId="1302" xr:uid="{00000000-0005-0000-0000-000012050000}"/>
    <cellStyle name="01/01/83 2 9" xfId="1303" xr:uid="{00000000-0005-0000-0000-000013050000}"/>
    <cellStyle name="01/01/83 2 9 2" xfId="1304" xr:uid="{00000000-0005-0000-0000-000014050000}"/>
    <cellStyle name="01/01/83 2_ActiFijos" xfId="1305" xr:uid="{00000000-0005-0000-0000-000015050000}"/>
    <cellStyle name="01/01/83 3" xfId="1306" xr:uid="{00000000-0005-0000-0000-000016050000}"/>
    <cellStyle name="01/01/83 3 10" xfId="1307" xr:uid="{00000000-0005-0000-0000-000017050000}"/>
    <cellStyle name="01/01/83 3 10 2" xfId="1308" xr:uid="{00000000-0005-0000-0000-000018050000}"/>
    <cellStyle name="01/01/83 3 11" xfId="1309" xr:uid="{00000000-0005-0000-0000-000019050000}"/>
    <cellStyle name="01/01/83 3 11 2" xfId="1310" xr:uid="{00000000-0005-0000-0000-00001A050000}"/>
    <cellStyle name="01/01/83 3 12" xfId="1311" xr:uid="{00000000-0005-0000-0000-00001B050000}"/>
    <cellStyle name="01/01/83 3 12 2" xfId="1312" xr:uid="{00000000-0005-0000-0000-00001C050000}"/>
    <cellStyle name="01/01/83 3 13" xfId="1313" xr:uid="{00000000-0005-0000-0000-00001D050000}"/>
    <cellStyle name="01/01/83 3 2" xfId="1314" xr:uid="{00000000-0005-0000-0000-00001E050000}"/>
    <cellStyle name="01/01/83 3 2 2" xfId="1315" xr:uid="{00000000-0005-0000-0000-00001F050000}"/>
    <cellStyle name="01/01/83 3 3" xfId="1316" xr:uid="{00000000-0005-0000-0000-000020050000}"/>
    <cellStyle name="01/01/83 3 3 2" xfId="1317" xr:uid="{00000000-0005-0000-0000-000021050000}"/>
    <cellStyle name="01/01/83 3 4" xfId="1318" xr:uid="{00000000-0005-0000-0000-000022050000}"/>
    <cellStyle name="01/01/83 3 4 2" xfId="1319" xr:uid="{00000000-0005-0000-0000-000023050000}"/>
    <cellStyle name="01/01/83 3 5" xfId="1320" xr:uid="{00000000-0005-0000-0000-000024050000}"/>
    <cellStyle name="01/01/83 3 5 2" xfId="1321" xr:uid="{00000000-0005-0000-0000-000025050000}"/>
    <cellStyle name="01/01/83 3 6" xfId="1322" xr:uid="{00000000-0005-0000-0000-000026050000}"/>
    <cellStyle name="01/01/83 3 6 2" xfId="1323" xr:uid="{00000000-0005-0000-0000-000027050000}"/>
    <cellStyle name="01/01/83 3 7" xfId="1324" xr:uid="{00000000-0005-0000-0000-000028050000}"/>
    <cellStyle name="01/01/83 3 7 2" xfId="1325" xr:uid="{00000000-0005-0000-0000-000029050000}"/>
    <cellStyle name="01/01/83 3 8" xfId="1326" xr:uid="{00000000-0005-0000-0000-00002A050000}"/>
    <cellStyle name="01/01/83 3 8 2" xfId="1327" xr:uid="{00000000-0005-0000-0000-00002B050000}"/>
    <cellStyle name="01/01/83 3 9" xfId="1328" xr:uid="{00000000-0005-0000-0000-00002C050000}"/>
    <cellStyle name="01/01/83 3 9 2" xfId="1329" xr:uid="{00000000-0005-0000-0000-00002D050000}"/>
    <cellStyle name="01/01/83 3_ActiFijos" xfId="1330" xr:uid="{00000000-0005-0000-0000-00002E050000}"/>
    <cellStyle name="01/01/83 4" xfId="1331" xr:uid="{00000000-0005-0000-0000-00002F050000}"/>
    <cellStyle name="01/01/83 4 10" xfId="1332" xr:uid="{00000000-0005-0000-0000-000030050000}"/>
    <cellStyle name="01/01/83 4 10 2" xfId="1333" xr:uid="{00000000-0005-0000-0000-000031050000}"/>
    <cellStyle name="01/01/83 4 11" xfId="1334" xr:uid="{00000000-0005-0000-0000-000032050000}"/>
    <cellStyle name="01/01/83 4 11 2" xfId="1335" xr:uid="{00000000-0005-0000-0000-000033050000}"/>
    <cellStyle name="01/01/83 4 12" xfId="1336" xr:uid="{00000000-0005-0000-0000-000034050000}"/>
    <cellStyle name="01/01/83 4 12 2" xfId="1337" xr:uid="{00000000-0005-0000-0000-000035050000}"/>
    <cellStyle name="01/01/83 4 13" xfId="1338" xr:uid="{00000000-0005-0000-0000-000036050000}"/>
    <cellStyle name="01/01/83 4 2" xfId="1339" xr:uid="{00000000-0005-0000-0000-000037050000}"/>
    <cellStyle name="01/01/83 4 2 2" xfId="1340" xr:uid="{00000000-0005-0000-0000-000038050000}"/>
    <cellStyle name="01/01/83 4 3" xfId="1341" xr:uid="{00000000-0005-0000-0000-000039050000}"/>
    <cellStyle name="01/01/83 4 3 2" xfId="1342" xr:uid="{00000000-0005-0000-0000-00003A050000}"/>
    <cellStyle name="01/01/83 4 4" xfId="1343" xr:uid="{00000000-0005-0000-0000-00003B050000}"/>
    <cellStyle name="01/01/83 4 4 2" xfId="1344" xr:uid="{00000000-0005-0000-0000-00003C050000}"/>
    <cellStyle name="01/01/83 4 5" xfId="1345" xr:uid="{00000000-0005-0000-0000-00003D050000}"/>
    <cellStyle name="01/01/83 4 5 2" xfId="1346" xr:uid="{00000000-0005-0000-0000-00003E050000}"/>
    <cellStyle name="01/01/83 4 6" xfId="1347" xr:uid="{00000000-0005-0000-0000-00003F050000}"/>
    <cellStyle name="01/01/83 4 6 2" xfId="1348" xr:uid="{00000000-0005-0000-0000-000040050000}"/>
    <cellStyle name="01/01/83 4 7" xfId="1349" xr:uid="{00000000-0005-0000-0000-000041050000}"/>
    <cellStyle name="01/01/83 4 7 2" xfId="1350" xr:uid="{00000000-0005-0000-0000-000042050000}"/>
    <cellStyle name="01/01/83 4 8" xfId="1351" xr:uid="{00000000-0005-0000-0000-000043050000}"/>
    <cellStyle name="01/01/83 4 8 2" xfId="1352" xr:uid="{00000000-0005-0000-0000-000044050000}"/>
    <cellStyle name="01/01/83 4 9" xfId="1353" xr:uid="{00000000-0005-0000-0000-000045050000}"/>
    <cellStyle name="01/01/83 4 9 2" xfId="1354" xr:uid="{00000000-0005-0000-0000-000046050000}"/>
    <cellStyle name="01/01/83 4_ActiFijos" xfId="1355" xr:uid="{00000000-0005-0000-0000-000047050000}"/>
    <cellStyle name="01/01/83 5" xfId="1356" xr:uid="{00000000-0005-0000-0000-000048050000}"/>
    <cellStyle name="01/01/83_Bases_Generales" xfId="1357" xr:uid="{00000000-0005-0000-0000-000049050000}"/>
    <cellStyle name="20% - Accent1" xfId="1358" xr:uid="{00000000-0005-0000-0000-00004A050000}"/>
    <cellStyle name="20% - Accent2" xfId="1359" xr:uid="{00000000-0005-0000-0000-00004B050000}"/>
    <cellStyle name="20% - Accent3" xfId="1360" xr:uid="{00000000-0005-0000-0000-00004C050000}"/>
    <cellStyle name="20% - Accent4" xfId="1361" xr:uid="{00000000-0005-0000-0000-00004D050000}"/>
    <cellStyle name="20% - Accent5" xfId="1362" xr:uid="{00000000-0005-0000-0000-00004E050000}"/>
    <cellStyle name="20% - Accent6" xfId="1363" xr:uid="{00000000-0005-0000-0000-00004F050000}"/>
    <cellStyle name="20% - Ênfase1 10" xfId="1364" xr:uid="{00000000-0005-0000-0000-000050050000}"/>
    <cellStyle name="20% - Ênfase1 11" xfId="1365" xr:uid="{00000000-0005-0000-0000-000051050000}"/>
    <cellStyle name="20% - Ênfase1 12" xfId="1366" xr:uid="{00000000-0005-0000-0000-000052050000}"/>
    <cellStyle name="20% - Ênfase1 13" xfId="1367" xr:uid="{00000000-0005-0000-0000-000053050000}"/>
    <cellStyle name="20% - Ênfase1 14" xfId="1368" xr:uid="{00000000-0005-0000-0000-000054050000}"/>
    <cellStyle name="20% - Ênfase1 15" xfId="1369" xr:uid="{00000000-0005-0000-0000-000055050000}"/>
    <cellStyle name="20% - Ênfase1 16" xfId="1370" xr:uid="{00000000-0005-0000-0000-000056050000}"/>
    <cellStyle name="20% - Ênfase1 17" xfId="1371" xr:uid="{00000000-0005-0000-0000-000057050000}"/>
    <cellStyle name="20% - Ênfase1 18" xfId="1372" xr:uid="{00000000-0005-0000-0000-000058050000}"/>
    <cellStyle name="20% - Ênfase1 19" xfId="1373" xr:uid="{00000000-0005-0000-0000-000059050000}"/>
    <cellStyle name="20% - Ênfase1 2" xfId="1374" xr:uid="{00000000-0005-0000-0000-00005A050000}"/>
    <cellStyle name="20% - Ênfase1 20" xfId="1375" xr:uid="{00000000-0005-0000-0000-00005B050000}"/>
    <cellStyle name="20% - Ênfase1 21" xfId="1376" xr:uid="{00000000-0005-0000-0000-00005C050000}"/>
    <cellStyle name="20% - Ênfase1 22" xfId="1377" xr:uid="{00000000-0005-0000-0000-00005D050000}"/>
    <cellStyle name="20% - Ênfase1 23" xfId="1378" xr:uid="{00000000-0005-0000-0000-00005E050000}"/>
    <cellStyle name="20% - Ênfase1 24" xfId="1379" xr:uid="{00000000-0005-0000-0000-00005F050000}"/>
    <cellStyle name="20% - Ênfase1 25" xfId="1380" xr:uid="{00000000-0005-0000-0000-000060050000}"/>
    <cellStyle name="20% - Ênfase1 26" xfId="1381" xr:uid="{00000000-0005-0000-0000-000061050000}"/>
    <cellStyle name="20% - Ênfase1 27" xfId="1382" xr:uid="{00000000-0005-0000-0000-000062050000}"/>
    <cellStyle name="20% - Ênfase1 28" xfId="1383" xr:uid="{00000000-0005-0000-0000-000063050000}"/>
    <cellStyle name="20% - Ênfase1 29" xfId="1384" xr:uid="{00000000-0005-0000-0000-000064050000}"/>
    <cellStyle name="20% - Ênfase1 3" xfId="1385" xr:uid="{00000000-0005-0000-0000-000065050000}"/>
    <cellStyle name="20% - Ênfase1 30" xfId="1386" xr:uid="{00000000-0005-0000-0000-000066050000}"/>
    <cellStyle name="20% - Ênfase1 31" xfId="1387" xr:uid="{00000000-0005-0000-0000-000067050000}"/>
    <cellStyle name="20% - Ênfase1 32" xfId="1388" xr:uid="{00000000-0005-0000-0000-000068050000}"/>
    <cellStyle name="20% - Ênfase1 33" xfId="1389" xr:uid="{00000000-0005-0000-0000-000069050000}"/>
    <cellStyle name="20% - Ênfase1 34" xfId="1390" xr:uid="{00000000-0005-0000-0000-00006A050000}"/>
    <cellStyle name="20% - Ênfase1 35" xfId="1391" xr:uid="{00000000-0005-0000-0000-00006B050000}"/>
    <cellStyle name="20% - Ênfase1 36" xfId="1392" xr:uid="{00000000-0005-0000-0000-00006C050000}"/>
    <cellStyle name="20% - Ênfase1 36 2" xfId="28005" xr:uid="{F8B368D8-657E-40F3-A666-A1A1166BE457}"/>
    <cellStyle name="20% - Ênfase1 36 3" xfId="28004" xr:uid="{CA094E7A-2701-4106-A080-BAC347CC492F}"/>
    <cellStyle name="20% - Ênfase1 37" xfId="1393" xr:uid="{00000000-0005-0000-0000-00006D050000}"/>
    <cellStyle name="20% - Ênfase1 37 2" xfId="28007" xr:uid="{06613AB8-6FF2-44FA-B0E9-472F2BD96115}"/>
    <cellStyle name="20% - Ênfase1 37 3" xfId="28006" xr:uid="{C7024897-D486-43C5-9DB8-EB42EA56ACD2}"/>
    <cellStyle name="20% - Ênfase1 38" xfId="1394" xr:uid="{00000000-0005-0000-0000-00006E050000}"/>
    <cellStyle name="20% - Ênfase1 38 2" xfId="28009" xr:uid="{A5EDA565-3077-4D80-9778-45552FFA694F}"/>
    <cellStyle name="20% - Ênfase1 38 3" xfId="28008" xr:uid="{7CED0E67-9C0E-48C2-AEBD-0D64F3818B7C}"/>
    <cellStyle name="20% - Ênfase1 39" xfId="1395" xr:uid="{00000000-0005-0000-0000-00006F050000}"/>
    <cellStyle name="20% - Ênfase1 39 2" xfId="28011" xr:uid="{5CB6EE3B-CF30-4633-A43F-B8DF42778EDE}"/>
    <cellStyle name="20% - Ênfase1 39 3" xfId="28010" xr:uid="{EA24101D-68CE-44CC-8B0F-1D63BC52B821}"/>
    <cellStyle name="20% - Ênfase1 4" xfId="1396" xr:uid="{00000000-0005-0000-0000-000070050000}"/>
    <cellStyle name="20% - Ênfase1 4 2" xfId="1397" xr:uid="{00000000-0005-0000-0000-000071050000}"/>
    <cellStyle name="20% - Ênfase1 4 2 2" xfId="28013" xr:uid="{1C35AC66-15FD-47B1-BEA4-21118CF8FD71}"/>
    <cellStyle name="20% - Ênfase1 4 2 3" xfId="28012" xr:uid="{A79E3D72-8CF2-43FE-8FE7-941895A0DA16}"/>
    <cellStyle name="20% - Ênfase1 4 3" xfId="1398" xr:uid="{00000000-0005-0000-0000-000072050000}"/>
    <cellStyle name="20% - Ênfase1 4 3 2" xfId="28015" xr:uid="{7879CF8B-0EEE-45C9-9BF4-F66B35E1B6B1}"/>
    <cellStyle name="20% - Ênfase1 4 3 3" xfId="28014" xr:uid="{D763CBB1-5FB7-4B95-9FC3-2F654FF37C14}"/>
    <cellStyle name="20% - Ênfase1 4 4" xfId="1399" xr:uid="{00000000-0005-0000-0000-000073050000}"/>
    <cellStyle name="20% - Ênfase1 4 4 2" xfId="28017" xr:uid="{2019EF91-2160-40D7-9A38-7CE8B44B9A3E}"/>
    <cellStyle name="20% - Ênfase1 4 4 3" xfId="28016" xr:uid="{7F202D12-4FDD-4B6F-98E8-EFE42DB0C0FB}"/>
    <cellStyle name="20% - Ênfase1 40" xfId="1400" xr:uid="{00000000-0005-0000-0000-000074050000}"/>
    <cellStyle name="20% - Ênfase1 40 2" xfId="28019" xr:uid="{FDA9093A-1F36-4865-A749-AD209E0F10C7}"/>
    <cellStyle name="20% - Ênfase1 40 3" xfId="28018" xr:uid="{9F6C50BB-C298-4742-86A1-2E663DF861B0}"/>
    <cellStyle name="20% - Ênfase1 41" xfId="1401" xr:uid="{00000000-0005-0000-0000-000075050000}"/>
    <cellStyle name="20% - Ênfase1 41 2" xfId="28021" xr:uid="{4397163E-F322-452E-AABA-A0696BF62F42}"/>
    <cellStyle name="20% - Ênfase1 41 3" xfId="28020" xr:uid="{CACAB789-9C77-4EE7-BA3E-F01A42C3E451}"/>
    <cellStyle name="20% - Ênfase1 5" xfId="1402" xr:uid="{00000000-0005-0000-0000-000076050000}"/>
    <cellStyle name="20% - Ênfase1 6" xfId="1403" xr:uid="{00000000-0005-0000-0000-000077050000}"/>
    <cellStyle name="20% - Ênfase1 7" xfId="1404" xr:uid="{00000000-0005-0000-0000-000078050000}"/>
    <cellStyle name="20% - Ênfase1 8" xfId="1405" xr:uid="{00000000-0005-0000-0000-000079050000}"/>
    <cellStyle name="20% - Ênfase1 9" xfId="1406" xr:uid="{00000000-0005-0000-0000-00007A050000}"/>
    <cellStyle name="20% - Ênfase2 10" xfId="1407" xr:uid="{00000000-0005-0000-0000-00007B050000}"/>
    <cellStyle name="20% - Ênfase2 11" xfId="1408" xr:uid="{00000000-0005-0000-0000-00007C050000}"/>
    <cellStyle name="20% - Ênfase2 12" xfId="1409" xr:uid="{00000000-0005-0000-0000-00007D050000}"/>
    <cellStyle name="20% - Ênfase2 13" xfId="1410" xr:uid="{00000000-0005-0000-0000-00007E050000}"/>
    <cellStyle name="20% - Ênfase2 14" xfId="1411" xr:uid="{00000000-0005-0000-0000-00007F050000}"/>
    <cellStyle name="20% - Ênfase2 15" xfId="1412" xr:uid="{00000000-0005-0000-0000-000080050000}"/>
    <cellStyle name="20% - Ênfase2 16" xfId="1413" xr:uid="{00000000-0005-0000-0000-000081050000}"/>
    <cellStyle name="20% - Ênfase2 17" xfId="1414" xr:uid="{00000000-0005-0000-0000-000082050000}"/>
    <cellStyle name="20% - Ênfase2 18" xfId="1415" xr:uid="{00000000-0005-0000-0000-000083050000}"/>
    <cellStyle name="20% - Ênfase2 19" xfId="1416" xr:uid="{00000000-0005-0000-0000-000084050000}"/>
    <cellStyle name="20% - Ênfase2 2" xfId="1417" xr:uid="{00000000-0005-0000-0000-000085050000}"/>
    <cellStyle name="20% - Ênfase2 20" xfId="1418" xr:uid="{00000000-0005-0000-0000-000086050000}"/>
    <cellStyle name="20% - Ênfase2 21" xfId="1419" xr:uid="{00000000-0005-0000-0000-000087050000}"/>
    <cellStyle name="20% - Ênfase2 22" xfId="1420" xr:uid="{00000000-0005-0000-0000-000088050000}"/>
    <cellStyle name="20% - Ênfase2 23" xfId="1421" xr:uid="{00000000-0005-0000-0000-000089050000}"/>
    <cellStyle name="20% - Ênfase2 24" xfId="1422" xr:uid="{00000000-0005-0000-0000-00008A050000}"/>
    <cellStyle name="20% - Ênfase2 25" xfId="1423" xr:uid="{00000000-0005-0000-0000-00008B050000}"/>
    <cellStyle name="20% - Ênfase2 26" xfId="1424" xr:uid="{00000000-0005-0000-0000-00008C050000}"/>
    <cellStyle name="20% - Ênfase2 27" xfId="1425" xr:uid="{00000000-0005-0000-0000-00008D050000}"/>
    <cellStyle name="20% - Ênfase2 28" xfId="1426" xr:uid="{00000000-0005-0000-0000-00008E050000}"/>
    <cellStyle name="20% - Ênfase2 29" xfId="1427" xr:uid="{00000000-0005-0000-0000-00008F050000}"/>
    <cellStyle name="20% - Ênfase2 3" xfId="1428" xr:uid="{00000000-0005-0000-0000-000090050000}"/>
    <cellStyle name="20% - Ênfase2 30" xfId="1429" xr:uid="{00000000-0005-0000-0000-000091050000}"/>
    <cellStyle name="20% - Ênfase2 31" xfId="1430" xr:uid="{00000000-0005-0000-0000-000092050000}"/>
    <cellStyle name="20% - Ênfase2 32" xfId="1431" xr:uid="{00000000-0005-0000-0000-000093050000}"/>
    <cellStyle name="20% - Ênfase2 33" xfId="1432" xr:uid="{00000000-0005-0000-0000-000094050000}"/>
    <cellStyle name="20% - Ênfase2 34" xfId="1433" xr:uid="{00000000-0005-0000-0000-000095050000}"/>
    <cellStyle name="20% - Ênfase2 35" xfId="1434" xr:uid="{00000000-0005-0000-0000-000096050000}"/>
    <cellStyle name="20% - Ênfase2 4" xfId="1435" xr:uid="{00000000-0005-0000-0000-000097050000}"/>
    <cellStyle name="20% - Ênfase2 4 2" xfId="1436" xr:uid="{00000000-0005-0000-0000-000098050000}"/>
    <cellStyle name="20% - Ênfase2 4 2 2" xfId="28023" xr:uid="{E221AC8A-8577-4E9C-8EE8-08FE3010CECC}"/>
    <cellStyle name="20% - Ênfase2 4 2 3" xfId="28022" xr:uid="{8941C787-5F0C-462A-BB1E-26FCC8364779}"/>
    <cellStyle name="20% - Ênfase2 4 3" xfId="1437" xr:uid="{00000000-0005-0000-0000-000099050000}"/>
    <cellStyle name="20% - Ênfase2 4 3 2" xfId="28025" xr:uid="{3D942C22-4A43-4153-AD16-FF55B829D6B4}"/>
    <cellStyle name="20% - Ênfase2 4 3 3" xfId="28024" xr:uid="{3A182B63-43C9-433D-B7FB-67E9653F3E43}"/>
    <cellStyle name="20% - Ênfase2 4 4" xfId="1438" xr:uid="{00000000-0005-0000-0000-00009A050000}"/>
    <cellStyle name="20% - Ênfase2 4 4 2" xfId="28027" xr:uid="{AA056198-46D9-4ED8-9C01-ABF0118155A8}"/>
    <cellStyle name="20% - Ênfase2 4 4 3" xfId="28026" xr:uid="{6814FBE9-D009-4E72-BA57-BA6990E0EF70}"/>
    <cellStyle name="20% - Ênfase2 5" xfId="1439" xr:uid="{00000000-0005-0000-0000-00009B050000}"/>
    <cellStyle name="20% - Ênfase2 6" xfId="1440" xr:uid="{00000000-0005-0000-0000-00009C050000}"/>
    <cellStyle name="20% - Ênfase2 7" xfId="1441" xr:uid="{00000000-0005-0000-0000-00009D050000}"/>
    <cellStyle name="20% - Ênfase2 8" xfId="1442" xr:uid="{00000000-0005-0000-0000-00009E050000}"/>
    <cellStyle name="20% - Ênfase2 9" xfId="1443" xr:uid="{00000000-0005-0000-0000-00009F050000}"/>
    <cellStyle name="20% - Ênfase3 10" xfId="1444" xr:uid="{00000000-0005-0000-0000-0000A0050000}"/>
    <cellStyle name="20% - Ênfase3 11" xfId="1445" xr:uid="{00000000-0005-0000-0000-0000A1050000}"/>
    <cellStyle name="20% - Ênfase3 12" xfId="1446" xr:uid="{00000000-0005-0000-0000-0000A2050000}"/>
    <cellStyle name="20% - Ênfase3 13" xfId="1447" xr:uid="{00000000-0005-0000-0000-0000A3050000}"/>
    <cellStyle name="20% - Ênfase3 14" xfId="1448" xr:uid="{00000000-0005-0000-0000-0000A4050000}"/>
    <cellStyle name="20% - Ênfase3 15" xfId="1449" xr:uid="{00000000-0005-0000-0000-0000A5050000}"/>
    <cellStyle name="20% - Ênfase3 16" xfId="1450" xr:uid="{00000000-0005-0000-0000-0000A6050000}"/>
    <cellStyle name="20% - Ênfase3 17" xfId="1451" xr:uid="{00000000-0005-0000-0000-0000A7050000}"/>
    <cellStyle name="20% - Ênfase3 18" xfId="1452" xr:uid="{00000000-0005-0000-0000-0000A8050000}"/>
    <cellStyle name="20% - Ênfase3 19" xfId="1453" xr:uid="{00000000-0005-0000-0000-0000A9050000}"/>
    <cellStyle name="20% - Ênfase3 2" xfId="1454" xr:uid="{00000000-0005-0000-0000-0000AA050000}"/>
    <cellStyle name="20% - Ênfase3 20" xfId="1455" xr:uid="{00000000-0005-0000-0000-0000AB050000}"/>
    <cellStyle name="20% - Ênfase3 21" xfId="1456" xr:uid="{00000000-0005-0000-0000-0000AC050000}"/>
    <cellStyle name="20% - Ênfase3 22" xfId="1457" xr:uid="{00000000-0005-0000-0000-0000AD050000}"/>
    <cellStyle name="20% - Ênfase3 23" xfId="1458" xr:uid="{00000000-0005-0000-0000-0000AE050000}"/>
    <cellStyle name="20% - Ênfase3 24" xfId="1459" xr:uid="{00000000-0005-0000-0000-0000AF050000}"/>
    <cellStyle name="20% - Ênfase3 25" xfId="1460" xr:uid="{00000000-0005-0000-0000-0000B0050000}"/>
    <cellStyle name="20% - Ênfase3 26" xfId="1461" xr:uid="{00000000-0005-0000-0000-0000B1050000}"/>
    <cellStyle name="20% - Ênfase3 27" xfId="1462" xr:uid="{00000000-0005-0000-0000-0000B2050000}"/>
    <cellStyle name="20% - Ênfase3 28" xfId="1463" xr:uid="{00000000-0005-0000-0000-0000B3050000}"/>
    <cellStyle name="20% - Ênfase3 29" xfId="1464" xr:uid="{00000000-0005-0000-0000-0000B4050000}"/>
    <cellStyle name="20% - Ênfase3 3" xfId="1465" xr:uid="{00000000-0005-0000-0000-0000B5050000}"/>
    <cellStyle name="20% - Ênfase3 30" xfId="1466" xr:uid="{00000000-0005-0000-0000-0000B6050000}"/>
    <cellStyle name="20% - Ênfase3 31" xfId="1467" xr:uid="{00000000-0005-0000-0000-0000B7050000}"/>
    <cellStyle name="20% - Ênfase3 32" xfId="1468" xr:uid="{00000000-0005-0000-0000-0000B8050000}"/>
    <cellStyle name="20% - Ênfase3 33" xfId="1469" xr:uid="{00000000-0005-0000-0000-0000B9050000}"/>
    <cellStyle name="20% - Ênfase3 34" xfId="1470" xr:uid="{00000000-0005-0000-0000-0000BA050000}"/>
    <cellStyle name="20% - Ênfase3 35" xfId="1471" xr:uid="{00000000-0005-0000-0000-0000BB050000}"/>
    <cellStyle name="20% - Ênfase3 36" xfId="1472" xr:uid="{00000000-0005-0000-0000-0000BC050000}"/>
    <cellStyle name="20% - Ênfase3 36 2" xfId="28029" xr:uid="{E05D6C03-9293-47BD-9820-2C5494E7BC83}"/>
    <cellStyle name="20% - Ênfase3 36 3" xfId="28028" xr:uid="{04EEAE1F-014D-4DC5-AEA2-8AB67022B392}"/>
    <cellStyle name="20% - Ênfase3 37" xfId="1473" xr:uid="{00000000-0005-0000-0000-0000BD050000}"/>
    <cellStyle name="20% - Ênfase3 37 2" xfId="28031" xr:uid="{EF8882B8-5CC7-46EC-B658-CD7BEC95F81D}"/>
    <cellStyle name="20% - Ênfase3 37 3" xfId="28030" xr:uid="{5D7A8F0E-F052-4F5E-B3CF-2A070F8E27EF}"/>
    <cellStyle name="20% - Ênfase3 38" xfId="1474" xr:uid="{00000000-0005-0000-0000-0000BE050000}"/>
    <cellStyle name="20% - Ênfase3 38 2" xfId="28033" xr:uid="{DB80C25E-8F78-4CD1-9FE4-59EE0DAA830B}"/>
    <cellStyle name="20% - Ênfase3 38 3" xfId="28032" xr:uid="{306C3638-30C7-4908-A135-DED9B2D87FF0}"/>
    <cellStyle name="20% - Ênfase3 39" xfId="1475" xr:uid="{00000000-0005-0000-0000-0000BF050000}"/>
    <cellStyle name="20% - Ênfase3 39 2" xfId="28035" xr:uid="{27D2DF7E-204F-43DD-A5E6-2446D0F749F8}"/>
    <cellStyle name="20% - Ênfase3 39 3" xfId="28034" xr:uid="{4CC732EF-C7A8-4D10-85FE-9E7DC935B5BF}"/>
    <cellStyle name="20% - Ênfase3 4" xfId="1476" xr:uid="{00000000-0005-0000-0000-0000C0050000}"/>
    <cellStyle name="20% - Ênfase3 4 2" xfId="1477" xr:uid="{00000000-0005-0000-0000-0000C1050000}"/>
    <cellStyle name="20% - Ênfase3 4 2 2" xfId="28037" xr:uid="{2BE63C40-AC10-463A-B07E-5EF2210F115D}"/>
    <cellStyle name="20% - Ênfase3 4 2 3" xfId="28036" xr:uid="{DB53416D-F379-466C-8F08-CB2E1B8A3B50}"/>
    <cellStyle name="20% - Ênfase3 4 3" xfId="1478" xr:uid="{00000000-0005-0000-0000-0000C2050000}"/>
    <cellStyle name="20% - Ênfase3 4 3 2" xfId="28039" xr:uid="{3AFD0F3A-20F7-40EB-A705-0A7285805AA0}"/>
    <cellStyle name="20% - Ênfase3 4 3 3" xfId="28038" xr:uid="{7286892A-D09E-4035-82AF-CB2368CD2A3E}"/>
    <cellStyle name="20% - Ênfase3 4 4" xfId="1479" xr:uid="{00000000-0005-0000-0000-0000C3050000}"/>
    <cellStyle name="20% - Ênfase3 4 4 2" xfId="28041" xr:uid="{82635E43-2409-4389-BC87-2A953D6803B0}"/>
    <cellStyle name="20% - Ênfase3 4 4 3" xfId="28040" xr:uid="{8920C4E2-1B6E-4A37-9144-B56AB3390C44}"/>
    <cellStyle name="20% - Ênfase3 40" xfId="1480" xr:uid="{00000000-0005-0000-0000-0000C4050000}"/>
    <cellStyle name="20% - Ênfase3 40 2" xfId="28043" xr:uid="{60123C74-C25F-40B4-8668-21FDF0A0E46A}"/>
    <cellStyle name="20% - Ênfase3 40 3" xfId="28042" xr:uid="{8A695F78-3E08-43A3-895F-AEB29CE6537A}"/>
    <cellStyle name="20% - Ênfase3 41" xfId="1481" xr:uid="{00000000-0005-0000-0000-0000C5050000}"/>
    <cellStyle name="20% - Ênfase3 41 2" xfId="28045" xr:uid="{CBF1B818-B0F3-4CAF-915F-C9A5D743781D}"/>
    <cellStyle name="20% - Ênfase3 41 3" xfId="28044" xr:uid="{DC3D0DF7-95E3-4CE4-B92F-C5555A38D906}"/>
    <cellStyle name="20% - Ênfase3 5" xfId="1482" xr:uid="{00000000-0005-0000-0000-0000C6050000}"/>
    <cellStyle name="20% - Ênfase3 6" xfId="1483" xr:uid="{00000000-0005-0000-0000-0000C7050000}"/>
    <cellStyle name="20% - Ênfase3 7" xfId="1484" xr:uid="{00000000-0005-0000-0000-0000C8050000}"/>
    <cellStyle name="20% - Ênfase3 8" xfId="1485" xr:uid="{00000000-0005-0000-0000-0000C9050000}"/>
    <cellStyle name="20% - Ênfase3 9" xfId="1486" xr:uid="{00000000-0005-0000-0000-0000CA050000}"/>
    <cellStyle name="20% - Ênfase4 10" xfId="1487" xr:uid="{00000000-0005-0000-0000-0000CB050000}"/>
    <cellStyle name="20% - Ênfase4 11" xfId="1488" xr:uid="{00000000-0005-0000-0000-0000CC050000}"/>
    <cellStyle name="20% - Ênfase4 12" xfId="1489" xr:uid="{00000000-0005-0000-0000-0000CD050000}"/>
    <cellStyle name="20% - Ênfase4 13" xfId="1490" xr:uid="{00000000-0005-0000-0000-0000CE050000}"/>
    <cellStyle name="20% - Ênfase4 14" xfId="1491" xr:uid="{00000000-0005-0000-0000-0000CF050000}"/>
    <cellStyle name="20% - Ênfase4 15" xfId="1492" xr:uid="{00000000-0005-0000-0000-0000D0050000}"/>
    <cellStyle name="20% - Ênfase4 16" xfId="1493" xr:uid="{00000000-0005-0000-0000-0000D1050000}"/>
    <cellStyle name="20% - Ênfase4 17" xfId="1494" xr:uid="{00000000-0005-0000-0000-0000D2050000}"/>
    <cellStyle name="20% - Ênfase4 18" xfId="1495" xr:uid="{00000000-0005-0000-0000-0000D3050000}"/>
    <cellStyle name="20% - Ênfase4 19" xfId="1496" xr:uid="{00000000-0005-0000-0000-0000D4050000}"/>
    <cellStyle name="20% - Ênfase4 2" xfId="1497" xr:uid="{00000000-0005-0000-0000-0000D5050000}"/>
    <cellStyle name="20% - Ênfase4 20" xfId="1498" xr:uid="{00000000-0005-0000-0000-0000D6050000}"/>
    <cellStyle name="20% - Ênfase4 21" xfId="1499" xr:uid="{00000000-0005-0000-0000-0000D7050000}"/>
    <cellStyle name="20% - Ênfase4 22" xfId="1500" xr:uid="{00000000-0005-0000-0000-0000D8050000}"/>
    <cellStyle name="20% - Ênfase4 23" xfId="1501" xr:uid="{00000000-0005-0000-0000-0000D9050000}"/>
    <cellStyle name="20% - Ênfase4 24" xfId="1502" xr:uid="{00000000-0005-0000-0000-0000DA050000}"/>
    <cellStyle name="20% - Ênfase4 25" xfId="1503" xr:uid="{00000000-0005-0000-0000-0000DB050000}"/>
    <cellStyle name="20% - Ênfase4 26" xfId="1504" xr:uid="{00000000-0005-0000-0000-0000DC050000}"/>
    <cellStyle name="20% - Ênfase4 27" xfId="1505" xr:uid="{00000000-0005-0000-0000-0000DD050000}"/>
    <cellStyle name="20% - Ênfase4 28" xfId="1506" xr:uid="{00000000-0005-0000-0000-0000DE050000}"/>
    <cellStyle name="20% - Ênfase4 29" xfId="1507" xr:uid="{00000000-0005-0000-0000-0000DF050000}"/>
    <cellStyle name="20% - Ênfase4 3" xfId="1508" xr:uid="{00000000-0005-0000-0000-0000E0050000}"/>
    <cellStyle name="20% - Ênfase4 30" xfId="1509" xr:uid="{00000000-0005-0000-0000-0000E1050000}"/>
    <cellStyle name="20% - Ênfase4 31" xfId="1510" xr:uid="{00000000-0005-0000-0000-0000E2050000}"/>
    <cellStyle name="20% - Ênfase4 32" xfId="1511" xr:uid="{00000000-0005-0000-0000-0000E3050000}"/>
    <cellStyle name="20% - Ênfase4 33" xfId="1512" xr:uid="{00000000-0005-0000-0000-0000E4050000}"/>
    <cellStyle name="20% - Ênfase4 34" xfId="1513" xr:uid="{00000000-0005-0000-0000-0000E5050000}"/>
    <cellStyle name="20% - Ênfase4 35" xfId="1514" xr:uid="{00000000-0005-0000-0000-0000E6050000}"/>
    <cellStyle name="20% - Ênfase4 36" xfId="1515" xr:uid="{00000000-0005-0000-0000-0000E7050000}"/>
    <cellStyle name="20% - Ênfase4 36 2" xfId="28047" xr:uid="{67B54EBB-203D-4617-84F9-93F1EC278E3E}"/>
    <cellStyle name="20% - Ênfase4 36 3" xfId="28046" xr:uid="{3D4F204C-3D5D-4F1B-A0CB-5A78E432E931}"/>
    <cellStyle name="20% - Ênfase4 37" xfId="1516" xr:uid="{00000000-0005-0000-0000-0000E8050000}"/>
    <cellStyle name="20% - Ênfase4 37 2" xfId="28049" xr:uid="{388636FF-0560-4362-914A-BA9DCBD944FE}"/>
    <cellStyle name="20% - Ênfase4 37 3" xfId="28048" xr:uid="{5FFDDB45-C013-449F-92C5-3671946ACCAC}"/>
    <cellStyle name="20% - Ênfase4 38" xfId="1517" xr:uid="{00000000-0005-0000-0000-0000E9050000}"/>
    <cellStyle name="20% - Ênfase4 38 2" xfId="28051" xr:uid="{7081CDF2-7587-4F8F-AA45-866BF20A1CE1}"/>
    <cellStyle name="20% - Ênfase4 38 3" xfId="28050" xr:uid="{D8726CAA-1846-4934-AFB1-672331263EFD}"/>
    <cellStyle name="20% - Ênfase4 39" xfId="1518" xr:uid="{00000000-0005-0000-0000-0000EA050000}"/>
    <cellStyle name="20% - Ênfase4 39 2" xfId="28053" xr:uid="{6D659377-389D-4EE7-9A73-D35A377CC51F}"/>
    <cellStyle name="20% - Ênfase4 39 3" xfId="28052" xr:uid="{39FC70AB-DFB3-4146-9441-CD301485CDD1}"/>
    <cellStyle name="20% - Ênfase4 4" xfId="1519" xr:uid="{00000000-0005-0000-0000-0000EB050000}"/>
    <cellStyle name="20% - Ênfase4 4 2" xfId="1520" xr:uid="{00000000-0005-0000-0000-0000EC050000}"/>
    <cellStyle name="20% - Ênfase4 4 2 2" xfId="28055" xr:uid="{949D80ED-7996-49D5-9CE8-59C7507F8EBC}"/>
    <cellStyle name="20% - Ênfase4 4 2 3" xfId="28054" xr:uid="{3F60E3CA-26BD-425B-9B4D-350B5CE7C074}"/>
    <cellStyle name="20% - Ênfase4 4 3" xfId="1521" xr:uid="{00000000-0005-0000-0000-0000ED050000}"/>
    <cellStyle name="20% - Ênfase4 4 3 2" xfId="28057" xr:uid="{97F85BBC-30E4-44CC-90D1-AE79B684FABC}"/>
    <cellStyle name="20% - Ênfase4 4 3 3" xfId="28056" xr:uid="{78856B8E-7C84-44C7-8281-D976CBB4CA7E}"/>
    <cellStyle name="20% - Ênfase4 4 4" xfId="1522" xr:uid="{00000000-0005-0000-0000-0000EE050000}"/>
    <cellStyle name="20% - Ênfase4 4 4 2" xfId="28059" xr:uid="{898BEB49-004E-44FB-86E4-C36E0FAB103C}"/>
    <cellStyle name="20% - Ênfase4 4 4 3" xfId="28058" xr:uid="{8E33AFC9-77AA-413E-A324-55887D01C2A4}"/>
    <cellStyle name="20% - Ênfase4 40" xfId="1523" xr:uid="{00000000-0005-0000-0000-0000EF050000}"/>
    <cellStyle name="20% - Ênfase4 40 2" xfId="28061" xr:uid="{86098C48-D2F1-4500-9D3C-030347A084A0}"/>
    <cellStyle name="20% - Ênfase4 40 3" xfId="28060" xr:uid="{6A9F8600-A1FE-4238-BD9A-070167071C4B}"/>
    <cellStyle name="20% - Ênfase4 41" xfId="1524" xr:uid="{00000000-0005-0000-0000-0000F0050000}"/>
    <cellStyle name="20% - Ênfase4 41 2" xfId="28063" xr:uid="{B74E3213-9F32-47A1-B244-3D54962CC900}"/>
    <cellStyle name="20% - Ênfase4 41 3" xfId="28062" xr:uid="{9169DD62-5BF4-49A7-A7C1-C2DFB8BDBEAD}"/>
    <cellStyle name="20% - Ênfase4 5" xfId="1525" xr:uid="{00000000-0005-0000-0000-0000F1050000}"/>
    <cellStyle name="20% - Ênfase4 6" xfId="1526" xr:uid="{00000000-0005-0000-0000-0000F2050000}"/>
    <cellStyle name="20% - Ênfase4 7" xfId="1527" xr:uid="{00000000-0005-0000-0000-0000F3050000}"/>
    <cellStyle name="20% - Ênfase4 8" xfId="1528" xr:uid="{00000000-0005-0000-0000-0000F4050000}"/>
    <cellStyle name="20% - Ênfase4 9" xfId="1529" xr:uid="{00000000-0005-0000-0000-0000F5050000}"/>
    <cellStyle name="20% - Ênfase5 10" xfId="1530" xr:uid="{00000000-0005-0000-0000-0000F6050000}"/>
    <cellStyle name="20% - Ênfase5 11" xfId="1531" xr:uid="{00000000-0005-0000-0000-0000F7050000}"/>
    <cellStyle name="20% - Ênfase5 12" xfId="1532" xr:uid="{00000000-0005-0000-0000-0000F8050000}"/>
    <cellStyle name="20% - Ênfase5 13" xfId="1533" xr:uid="{00000000-0005-0000-0000-0000F9050000}"/>
    <cellStyle name="20% - Ênfase5 14" xfId="1534" xr:uid="{00000000-0005-0000-0000-0000FA050000}"/>
    <cellStyle name="20% - Ênfase5 15" xfId="1535" xr:uid="{00000000-0005-0000-0000-0000FB050000}"/>
    <cellStyle name="20% - Ênfase5 16" xfId="1536" xr:uid="{00000000-0005-0000-0000-0000FC050000}"/>
    <cellStyle name="20% - Ênfase5 17" xfId="1537" xr:uid="{00000000-0005-0000-0000-0000FD050000}"/>
    <cellStyle name="20% - Ênfase5 18" xfId="1538" xr:uid="{00000000-0005-0000-0000-0000FE050000}"/>
    <cellStyle name="20% - Ênfase5 19" xfId="1539" xr:uid="{00000000-0005-0000-0000-0000FF050000}"/>
    <cellStyle name="20% - Ênfase5 2" xfId="1540" xr:uid="{00000000-0005-0000-0000-000000060000}"/>
    <cellStyle name="20% - Ênfase5 20" xfId="1541" xr:uid="{00000000-0005-0000-0000-000001060000}"/>
    <cellStyle name="20% - Ênfase5 21" xfId="1542" xr:uid="{00000000-0005-0000-0000-000002060000}"/>
    <cellStyle name="20% - Ênfase5 22" xfId="1543" xr:uid="{00000000-0005-0000-0000-000003060000}"/>
    <cellStyle name="20% - Ênfase5 23" xfId="1544" xr:uid="{00000000-0005-0000-0000-000004060000}"/>
    <cellStyle name="20% - Ênfase5 24" xfId="1545" xr:uid="{00000000-0005-0000-0000-000005060000}"/>
    <cellStyle name="20% - Ênfase5 25" xfId="1546" xr:uid="{00000000-0005-0000-0000-000006060000}"/>
    <cellStyle name="20% - Ênfase5 26" xfId="1547" xr:uid="{00000000-0005-0000-0000-000007060000}"/>
    <cellStyle name="20% - Ênfase5 27" xfId="1548" xr:uid="{00000000-0005-0000-0000-000008060000}"/>
    <cellStyle name="20% - Ênfase5 28" xfId="1549" xr:uid="{00000000-0005-0000-0000-000009060000}"/>
    <cellStyle name="20% - Ênfase5 29" xfId="1550" xr:uid="{00000000-0005-0000-0000-00000A060000}"/>
    <cellStyle name="20% - Ênfase5 3" xfId="1551" xr:uid="{00000000-0005-0000-0000-00000B060000}"/>
    <cellStyle name="20% - Ênfase5 30" xfId="1552" xr:uid="{00000000-0005-0000-0000-00000C060000}"/>
    <cellStyle name="20% - Ênfase5 31" xfId="1553" xr:uid="{00000000-0005-0000-0000-00000D060000}"/>
    <cellStyle name="20% - Ênfase5 32" xfId="1554" xr:uid="{00000000-0005-0000-0000-00000E060000}"/>
    <cellStyle name="20% - Ênfase5 33" xfId="1555" xr:uid="{00000000-0005-0000-0000-00000F060000}"/>
    <cellStyle name="20% - Ênfase5 34" xfId="1556" xr:uid="{00000000-0005-0000-0000-000010060000}"/>
    <cellStyle name="20% - Ênfase5 35" xfId="1557" xr:uid="{00000000-0005-0000-0000-000011060000}"/>
    <cellStyle name="20% - Ênfase5 36" xfId="1558" xr:uid="{00000000-0005-0000-0000-000012060000}"/>
    <cellStyle name="20% - Ênfase5 36 2" xfId="28065" xr:uid="{AF5ABB86-23B2-4C3A-9982-D648750E828E}"/>
    <cellStyle name="20% - Ênfase5 36 3" xfId="28064" xr:uid="{5BFA083E-900A-4054-8E8B-32B2A9B96888}"/>
    <cellStyle name="20% - Ênfase5 37" xfId="1559" xr:uid="{00000000-0005-0000-0000-000013060000}"/>
    <cellStyle name="20% - Ênfase5 37 2" xfId="28067" xr:uid="{909B8D52-20E3-4517-961E-24CB90749234}"/>
    <cellStyle name="20% - Ênfase5 37 3" xfId="28066" xr:uid="{AF0D8EB9-A40E-4D46-B8D8-81AC5B9EDEFF}"/>
    <cellStyle name="20% - Ênfase5 38" xfId="1560" xr:uid="{00000000-0005-0000-0000-000014060000}"/>
    <cellStyle name="20% - Ênfase5 38 2" xfId="28069" xr:uid="{6B977D3F-C256-4EBD-93D4-485CD48D9EC4}"/>
    <cellStyle name="20% - Ênfase5 38 3" xfId="28068" xr:uid="{C4BCC4C1-0688-4A74-A0E0-BF465F793BAC}"/>
    <cellStyle name="20% - Ênfase5 39" xfId="1561" xr:uid="{00000000-0005-0000-0000-000015060000}"/>
    <cellStyle name="20% - Ênfase5 39 2" xfId="28071" xr:uid="{CC0D8B8E-0B70-46F3-8812-E45BA2C574EE}"/>
    <cellStyle name="20% - Ênfase5 39 3" xfId="28070" xr:uid="{E922559F-F573-4C85-8972-4D9B63D8E437}"/>
    <cellStyle name="20% - Ênfase5 4" xfId="1562" xr:uid="{00000000-0005-0000-0000-000016060000}"/>
    <cellStyle name="20% - Ênfase5 4 2" xfId="1563" xr:uid="{00000000-0005-0000-0000-000017060000}"/>
    <cellStyle name="20% - Ênfase5 4 2 2" xfId="28073" xr:uid="{D14C0394-CB6F-4992-9E9B-B65D0C86B1AB}"/>
    <cellStyle name="20% - Ênfase5 4 2 3" xfId="28072" xr:uid="{91CEDFC8-D89B-4BE5-A29A-C533DB13BADE}"/>
    <cellStyle name="20% - Ênfase5 4 3" xfId="1564" xr:uid="{00000000-0005-0000-0000-000018060000}"/>
    <cellStyle name="20% - Ênfase5 4 3 2" xfId="28075" xr:uid="{F89B018E-4039-497B-994C-1A4273688FBA}"/>
    <cellStyle name="20% - Ênfase5 4 3 3" xfId="28074" xr:uid="{93429BAA-4AF6-406A-811A-66F4DB1D8CDA}"/>
    <cellStyle name="20% - Ênfase5 4 4" xfId="1565" xr:uid="{00000000-0005-0000-0000-000019060000}"/>
    <cellStyle name="20% - Ênfase5 4 4 2" xfId="28077" xr:uid="{9CDEE524-0BA4-4B33-B85D-0BF1E34B5772}"/>
    <cellStyle name="20% - Ênfase5 4 4 3" xfId="28076" xr:uid="{71723F90-BE4B-47D0-8907-2451CFA47587}"/>
    <cellStyle name="20% - Ênfase5 40" xfId="1566" xr:uid="{00000000-0005-0000-0000-00001A060000}"/>
    <cellStyle name="20% - Ênfase5 40 2" xfId="28079" xr:uid="{892AB20F-32B0-41CF-83AA-268559B1C3D3}"/>
    <cellStyle name="20% - Ênfase5 40 3" xfId="28078" xr:uid="{C5686764-0564-40E8-BCFB-E58E7684746B}"/>
    <cellStyle name="20% - Ênfase5 41" xfId="1567" xr:uid="{00000000-0005-0000-0000-00001B060000}"/>
    <cellStyle name="20% - Ênfase5 41 2" xfId="28081" xr:uid="{6E7B0FA0-49A8-4C91-96FC-9706091B4B33}"/>
    <cellStyle name="20% - Ênfase5 41 3" xfId="28080" xr:uid="{E8E60980-122E-4638-8EAB-39E1AA8E786F}"/>
    <cellStyle name="20% - Ênfase5 5" xfId="1568" xr:uid="{00000000-0005-0000-0000-00001C060000}"/>
    <cellStyle name="20% - Ênfase5 6" xfId="1569" xr:uid="{00000000-0005-0000-0000-00001D060000}"/>
    <cellStyle name="20% - Ênfase5 7" xfId="1570" xr:uid="{00000000-0005-0000-0000-00001E060000}"/>
    <cellStyle name="20% - Ênfase5 8" xfId="1571" xr:uid="{00000000-0005-0000-0000-00001F060000}"/>
    <cellStyle name="20% - Ênfase5 9" xfId="1572" xr:uid="{00000000-0005-0000-0000-000020060000}"/>
    <cellStyle name="20% - Ênfase6 10" xfId="1573" xr:uid="{00000000-0005-0000-0000-000021060000}"/>
    <cellStyle name="20% - Ênfase6 11" xfId="1574" xr:uid="{00000000-0005-0000-0000-000022060000}"/>
    <cellStyle name="20% - Ênfase6 12" xfId="1575" xr:uid="{00000000-0005-0000-0000-000023060000}"/>
    <cellStyle name="20% - Ênfase6 13" xfId="1576" xr:uid="{00000000-0005-0000-0000-000024060000}"/>
    <cellStyle name="20% - Ênfase6 14" xfId="1577" xr:uid="{00000000-0005-0000-0000-000025060000}"/>
    <cellStyle name="20% - Ênfase6 15" xfId="1578" xr:uid="{00000000-0005-0000-0000-000026060000}"/>
    <cellStyle name="20% - Ênfase6 16" xfId="1579" xr:uid="{00000000-0005-0000-0000-000027060000}"/>
    <cellStyle name="20% - Ênfase6 17" xfId="1580" xr:uid="{00000000-0005-0000-0000-000028060000}"/>
    <cellStyle name="20% - Ênfase6 18" xfId="1581" xr:uid="{00000000-0005-0000-0000-000029060000}"/>
    <cellStyle name="20% - Ênfase6 19" xfId="1582" xr:uid="{00000000-0005-0000-0000-00002A060000}"/>
    <cellStyle name="20% - Ênfase6 2" xfId="1583" xr:uid="{00000000-0005-0000-0000-00002B060000}"/>
    <cellStyle name="20% - Ênfase6 20" xfId="1584" xr:uid="{00000000-0005-0000-0000-00002C060000}"/>
    <cellStyle name="20% - Ênfase6 21" xfId="1585" xr:uid="{00000000-0005-0000-0000-00002D060000}"/>
    <cellStyle name="20% - Ênfase6 22" xfId="1586" xr:uid="{00000000-0005-0000-0000-00002E060000}"/>
    <cellStyle name="20% - Ênfase6 23" xfId="1587" xr:uid="{00000000-0005-0000-0000-00002F060000}"/>
    <cellStyle name="20% - Ênfase6 24" xfId="1588" xr:uid="{00000000-0005-0000-0000-000030060000}"/>
    <cellStyle name="20% - Ênfase6 25" xfId="1589" xr:uid="{00000000-0005-0000-0000-000031060000}"/>
    <cellStyle name="20% - Ênfase6 26" xfId="1590" xr:uid="{00000000-0005-0000-0000-000032060000}"/>
    <cellStyle name="20% - Ênfase6 27" xfId="1591" xr:uid="{00000000-0005-0000-0000-000033060000}"/>
    <cellStyle name="20% - Ênfase6 28" xfId="1592" xr:uid="{00000000-0005-0000-0000-000034060000}"/>
    <cellStyle name="20% - Ênfase6 29" xfId="1593" xr:uid="{00000000-0005-0000-0000-000035060000}"/>
    <cellStyle name="20% - Ênfase6 3" xfId="1594" xr:uid="{00000000-0005-0000-0000-000036060000}"/>
    <cellStyle name="20% - Ênfase6 30" xfId="1595" xr:uid="{00000000-0005-0000-0000-000037060000}"/>
    <cellStyle name="20% - Ênfase6 31" xfId="1596" xr:uid="{00000000-0005-0000-0000-000038060000}"/>
    <cellStyle name="20% - Ênfase6 32" xfId="1597" xr:uid="{00000000-0005-0000-0000-000039060000}"/>
    <cellStyle name="20% - Ênfase6 33" xfId="1598" xr:uid="{00000000-0005-0000-0000-00003A060000}"/>
    <cellStyle name="20% - Ênfase6 34" xfId="1599" xr:uid="{00000000-0005-0000-0000-00003B060000}"/>
    <cellStyle name="20% - Ênfase6 35" xfId="1600" xr:uid="{00000000-0005-0000-0000-00003C060000}"/>
    <cellStyle name="20% - Ênfase6 36" xfId="1601" xr:uid="{00000000-0005-0000-0000-00003D060000}"/>
    <cellStyle name="20% - Ênfase6 36 2" xfId="28083" xr:uid="{0295792B-798B-4413-B81B-20B36091D6EB}"/>
    <cellStyle name="20% - Ênfase6 36 3" xfId="28082" xr:uid="{7160D25D-EA89-4FA0-9A97-97D4DA651FC4}"/>
    <cellStyle name="20% - Ênfase6 37" xfId="1602" xr:uid="{00000000-0005-0000-0000-00003E060000}"/>
    <cellStyle name="20% - Ênfase6 37 2" xfId="28085" xr:uid="{8FF9D4E1-D53F-4C63-B1DB-F57C45072713}"/>
    <cellStyle name="20% - Ênfase6 37 3" xfId="28084" xr:uid="{729F21DA-E56A-46BD-8F32-DC44F6B77CD9}"/>
    <cellStyle name="20% - Ênfase6 38" xfId="1603" xr:uid="{00000000-0005-0000-0000-00003F060000}"/>
    <cellStyle name="20% - Ênfase6 38 2" xfId="28087" xr:uid="{ACD7225F-E633-440E-B2AA-F104A02B6E47}"/>
    <cellStyle name="20% - Ênfase6 38 3" xfId="28086" xr:uid="{0DAB2655-0C44-45B2-A3AE-735380FD98B1}"/>
    <cellStyle name="20% - Ênfase6 39" xfId="1604" xr:uid="{00000000-0005-0000-0000-000040060000}"/>
    <cellStyle name="20% - Ênfase6 39 2" xfId="28089" xr:uid="{B2ED5875-71C6-42C7-BC4D-AE2EC9F14A61}"/>
    <cellStyle name="20% - Ênfase6 39 3" xfId="28088" xr:uid="{0110D053-3F9D-49DB-B8DA-C4C0DB092617}"/>
    <cellStyle name="20% - Ênfase6 4" xfId="1605" xr:uid="{00000000-0005-0000-0000-000041060000}"/>
    <cellStyle name="20% - Ênfase6 4 2" xfId="1606" xr:uid="{00000000-0005-0000-0000-000042060000}"/>
    <cellStyle name="20% - Ênfase6 4 2 2" xfId="28091" xr:uid="{AC649822-7087-4D15-A317-9AA237D69CCA}"/>
    <cellStyle name="20% - Ênfase6 4 2 3" xfId="28090" xr:uid="{6C66D8F8-4B55-4097-BC58-C8E6A8A97E99}"/>
    <cellStyle name="20% - Ênfase6 4 3" xfId="1607" xr:uid="{00000000-0005-0000-0000-000043060000}"/>
    <cellStyle name="20% - Ênfase6 4 3 2" xfId="28093" xr:uid="{D726A657-6846-43FE-82EB-6743564761EA}"/>
    <cellStyle name="20% - Ênfase6 4 3 3" xfId="28092" xr:uid="{38350293-6CA6-4529-9BA0-92E94ED7C681}"/>
    <cellStyle name="20% - Ênfase6 4 4" xfId="1608" xr:uid="{00000000-0005-0000-0000-000044060000}"/>
    <cellStyle name="20% - Ênfase6 4 4 2" xfId="28095" xr:uid="{D9DA7E2C-2B0B-464D-BCDB-B868DB923D67}"/>
    <cellStyle name="20% - Ênfase6 4 4 3" xfId="28094" xr:uid="{EBA8186D-67F0-4C18-88A7-A36DEB2703A1}"/>
    <cellStyle name="20% - Ênfase6 40" xfId="1609" xr:uid="{00000000-0005-0000-0000-000045060000}"/>
    <cellStyle name="20% - Ênfase6 40 2" xfId="28097" xr:uid="{DF52FC4D-BA62-44D1-AE47-93BFD7AA6E44}"/>
    <cellStyle name="20% - Ênfase6 40 3" xfId="28096" xr:uid="{11AF2C51-FDF8-4B42-BA68-B9EC9B64082E}"/>
    <cellStyle name="20% - Ênfase6 41" xfId="1610" xr:uid="{00000000-0005-0000-0000-000046060000}"/>
    <cellStyle name="20% - Ênfase6 41 2" xfId="28099" xr:uid="{C1CEFD8D-2292-4FC3-8C78-EA7B92A24D47}"/>
    <cellStyle name="20% - Ênfase6 41 3" xfId="28098" xr:uid="{EA2FDEE8-99BE-4FAE-9AE6-D11CE515EB18}"/>
    <cellStyle name="20% - Ênfase6 5" xfId="1611" xr:uid="{00000000-0005-0000-0000-000047060000}"/>
    <cellStyle name="20% - Ênfase6 6" xfId="1612" xr:uid="{00000000-0005-0000-0000-000048060000}"/>
    <cellStyle name="20% - Ênfase6 7" xfId="1613" xr:uid="{00000000-0005-0000-0000-000049060000}"/>
    <cellStyle name="20% - Ênfase6 8" xfId="1614" xr:uid="{00000000-0005-0000-0000-00004A060000}"/>
    <cellStyle name="20% - Ênfase6 9" xfId="1615" xr:uid="{00000000-0005-0000-0000-00004B060000}"/>
    <cellStyle name="20% - Énfasis1 2" xfId="1616" xr:uid="{00000000-0005-0000-0000-00004C060000}"/>
    <cellStyle name="20% - Énfasis1 2 2" xfId="1617" xr:uid="{00000000-0005-0000-0000-00004D060000}"/>
    <cellStyle name="20% - Énfasis1 2 2 2" xfId="1618" xr:uid="{00000000-0005-0000-0000-00004E060000}"/>
    <cellStyle name="20% - Énfasis1 2 2 2 2" xfId="1619" xr:uid="{00000000-0005-0000-0000-00004F060000}"/>
    <cellStyle name="20% - Énfasis1 2 2 2 3" xfId="1620" xr:uid="{00000000-0005-0000-0000-000050060000}"/>
    <cellStyle name="20% - Énfasis1 2 2 3" xfId="1621" xr:uid="{00000000-0005-0000-0000-000051060000}"/>
    <cellStyle name="20% - Énfasis1 2 2 3 2" xfId="1622" xr:uid="{00000000-0005-0000-0000-000052060000}"/>
    <cellStyle name="20% - Énfasis1 2 2 3 3" xfId="1623" xr:uid="{00000000-0005-0000-0000-000053060000}"/>
    <cellStyle name="20% - Énfasis1 2 2 4" xfId="1624" xr:uid="{00000000-0005-0000-0000-000054060000}"/>
    <cellStyle name="20% - Énfasis1 2 2 4 2" xfId="1625" xr:uid="{00000000-0005-0000-0000-000055060000}"/>
    <cellStyle name="20% - Énfasis1 2 2 4 3" xfId="1626" xr:uid="{00000000-0005-0000-0000-000056060000}"/>
    <cellStyle name="20% - Énfasis1 2 2 5" xfId="1627" xr:uid="{00000000-0005-0000-0000-000057060000}"/>
    <cellStyle name="20% - Énfasis1 2 2 5 2" xfId="1628" xr:uid="{00000000-0005-0000-0000-000058060000}"/>
    <cellStyle name="20% - Énfasis1 2 2 5 3" xfId="1629" xr:uid="{00000000-0005-0000-0000-000059060000}"/>
    <cellStyle name="20% - Énfasis1 2 2 6" xfId="1630" xr:uid="{00000000-0005-0000-0000-00005A060000}"/>
    <cellStyle name="20% - Énfasis1 2 2 7" xfId="1631" xr:uid="{00000000-0005-0000-0000-00005B060000}"/>
    <cellStyle name="20% - Énfasis1 2 3" xfId="1632" xr:uid="{00000000-0005-0000-0000-00005C060000}"/>
    <cellStyle name="20% - Énfasis1 2 3 2" xfId="1633" xr:uid="{00000000-0005-0000-0000-00005D060000}"/>
    <cellStyle name="20% - Énfasis1 2 3 2 2" xfId="1634" xr:uid="{00000000-0005-0000-0000-00005E060000}"/>
    <cellStyle name="20% - Énfasis1 2 3 2 3" xfId="1635" xr:uid="{00000000-0005-0000-0000-00005F060000}"/>
    <cellStyle name="20% - Énfasis1 2 3 3" xfId="1636" xr:uid="{00000000-0005-0000-0000-000060060000}"/>
    <cellStyle name="20% - Énfasis1 2 3 3 2" xfId="1637" xr:uid="{00000000-0005-0000-0000-000061060000}"/>
    <cellStyle name="20% - Énfasis1 2 3 3 3" xfId="1638" xr:uid="{00000000-0005-0000-0000-000062060000}"/>
    <cellStyle name="20% - Énfasis1 2 3 4" xfId="1639" xr:uid="{00000000-0005-0000-0000-000063060000}"/>
    <cellStyle name="20% - Énfasis1 2 3 4 2" xfId="1640" xr:uid="{00000000-0005-0000-0000-000064060000}"/>
    <cellStyle name="20% - Énfasis1 2 3 4 3" xfId="1641" xr:uid="{00000000-0005-0000-0000-000065060000}"/>
    <cellStyle name="20% - Énfasis1 2 3 5" xfId="1642" xr:uid="{00000000-0005-0000-0000-000066060000}"/>
    <cellStyle name="20% - Énfasis1 2 3 5 2" xfId="1643" xr:uid="{00000000-0005-0000-0000-000067060000}"/>
    <cellStyle name="20% - Énfasis1 2 3 5 3" xfId="1644" xr:uid="{00000000-0005-0000-0000-000068060000}"/>
    <cellStyle name="20% - Énfasis1 2 3 6" xfId="1645" xr:uid="{00000000-0005-0000-0000-000069060000}"/>
    <cellStyle name="20% - Énfasis1 2 3 7" xfId="1646" xr:uid="{00000000-0005-0000-0000-00006A060000}"/>
    <cellStyle name="20% - Énfasis1 2 4" xfId="1647" xr:uid="{00000000-0005-0000-0000-00006B060000}"/>
    <cellStyle name="20% - Énfasis1 2 4 2" xfId="1648" xr:uid="{00000000-0005-0000-0000-00006C060000}"/>
    <cellStyle name="20% - Énfasis1 2 4 3" xfId="1649" xr:uid="{00000000-0005-0000-0000-00006D060000}"/>
    <cellStyle name="20% - Énfasis1 2 5" xfId="1650" xr:uid="{00000000-0005-0000-0000-00006E060000}"/>
    <cellStyle name="20% - Énfasis1 2 5 2" xfId="1651" xr:uid="{00000000-0005-0000-0000-00006F060000}"/>
    <cellStyle name="20% - Énfasis1 2 5 3" xfId="1652" xr:uid="{00000000-0005-0000-0000-000070060000}"/>
    <cellStyle name="20% - Énfasis1 2 6" xfId="1653" xr:uid="{00000000-0005-0000-0000-000071060000}"/>
    <cellStyle name="20% - Énfasis1 2 6 2" xfId="1654" xr:uid="{00000000-0005-0000-0000-000072060000}"/>
    <cellStyle name="20% - Énfasis1 2 6 3" xfId="1655" xr:uid="{00000000-0005-0000-0000-000073060000}"/>
    <cellStyle name="20% - Énfasis1 2 7" xfId="1656" xr:uid="{00000000-0005-0000-0000-000074060000}"/>
    <cellStyle name="20% - Énfasis1 2 7 2" xfId="1657" xr:uid="{00000000-0005-0000-0000-000075060000}"/>
    <cellStyle name="20% - Énfasis1 2 7 3" xfId="1658" xr:uid="{00000000-0005-0000-0000-000076060000}"/>
    <cellStyle name="20% - Énfasis1 2 8" xfId="1659" xr:uid="{00000000-0005-0000-0000-000077060000}"/>
    <cellStyle name="20% - Énfasis1 2 9" xfId="1660" xr:uid="{00000000-0005-0000-0000-000078060000}"/>
    <cellStyle name="20% - Énfasis1 2_Balance" xfId="1661" xr:uid="{00000000-0005-0000-0000-000079060000}"/>
    <cellStyle name="20% - Énfasis1 3" xfId="1662" xr:uid="{00000000-0005-0000-0000-00007A060000}"/>
    <cellStyle name="20% - Énfasis1 3 2" xfId="1663" xr:uid="{00000000-0005-0000-0000-00007B060000}"/>
    <cellStyle name="20% - Énfasis1 3 2 2" xfId="1664" xr:uid="{00000000-0005-0000-0000-00007C060000}"/>
    <cellStyle name="20% - Énfasis1 3 2 2 2" xfId="1665" xr:uid="{00000000-0005-0000-0000-00007D060000}"/>
    <cellStyle name="20% - Énfasis1 3 2 2 3" xfId="1666" xr:uid="{00000000-0005-0000-0000-00007E060000}"/>
    <cellStyle name="20% - Énfasis1 3 2 3" xfId="1667" xr:uid="{00000000-0005-0000-0000-00007F060000}"/>
    <cellStyle name="20% - Énfasis1 3 2 3 2" xfId="1668" xr:uid="{00000000-0005-0000-0000-000080060000}"/>
    <cellStyle name="20% - Énfasis1 3 2 3 3" xfId="1669" xr:uid="{00000000-0005-0000-0000-000081060000}"/>
    <cellStyle name="20% - Énfasis1 3 2 4" xfId="1670" xr:uid="{00000000-0005-0000-0000-000082060000}"/>
    <cellStyle name="20% - Énfasis1 3 2 4 2" xfId="1671" xr:uid="{00000000-0005-0000-0000-000083060000}"/>
    <cellStyle name="20% - Énfasis1 3 2 4 3" xfId="1672" xr:uid="{00000000-0005-0000-0000-000084060000}"/>
    <cellStyle name="20% - Énfasis1 3 2 5" xfId="1673" xr:uid="{00000000-0005-0000-0000-000085060000}"/>
    <cellStyle name="20% - Énfasis1 3 2 5 2" xfId="1674" xr:uid="{00000000-0005-0000-0000-000086060000}"/>
    <cellStyle name="20% - Énfasis1 3 2 5 3" xfId="1675" xr:uid="{00000000-0005-0000-0000-000087060000}"/>
    <cellStyle name="20% - Énfasis1 3 2 6" xfId="1676" xr:uid="{00000000-0005-0000-0000-000088060000}"/>
    <cellStyle name="20% - Énfasis1 3 2 7" xfId="1677" xr:uid="{00000000-0005-0000-0000-000089060000}"/>
    <cellStyle name="20% - Énfasis1 3 3" xfId="1678" xr:uid="{00000000-0005-0000-0000-00008A060000}"/>
    <cellStyle name="20% - Énfasis1 3 3 2" xfId="1679" xr:uid="{00000000-0005-0000-0000-00008B060000}"/>
    <cellStyle name="20% - Énfasis1 3 3 2 2" xfId="1680" xr:uid="{00000000-0005-0000-0000-00008C060000}"/>
    <cellStyle name="20% - Énfasis1 3 3 2 3" xfId="1681" xr:uid="{00000000-0005-0000-0000-00008D060000}"/>
    <cellStyle name="20% - Énfasis1 3 3 3" xfId="1682" xr:uid="{00000000-0005-0000-0000-00008E060000}"/>
    <cellStyle name="20% - Énfasis1 3 3 3 2" xfId="1683" xr:uid="{00000000-0005-0000-0000-00008F060000}"/>
    <cellStyle name="20% - Énfasis1 3 3 3 3" xfId="1684" xr:uid="{00000000-0005-0000-0000-000090060000}"/>
    <cellStyle name="20% - Énfasis1 3 3 4" xfId="1685" xr:uid="{00000000-0005-0000-0000-000091060000}"/>
    <cellStyle name="20% - Énfasis1 3 3 4 2" xfId="1686" xr:uid="{00000000-0005-0000-0000-000092060000}"/>
    <cellStyle name="20% - Énfasis1 3 3 4 3" xfId="1687" xr:uid="{00000000-0005-0000-0000-000093060000}"/>
    <cellStyle name="20% - Énfasis1 3 3 5" xfId="1688" xr:uid="{00000000-0005-0000-0000-000094060000}"/>
    <cellStyle name="20% - Énfasis1 3 3 5 2" xfId="1689" xr:uid="{00000000-0005-0000-0000-000095060000}"/>
    <cellStyle name="20% - Énfasis1 3 3 5 3" xfId="1690" xr:uid="{00000000-0005-0000-0000-000096060000}"/>
    <cellStyle name="20% - Énfasis1 3 3 6" xfId="1691" xr:uid="{00000000-0005-0000-0000-000097060000}"/>
    <cellStyle name="20% - Énfasis1 3 3 7" xfId="1692" xr:uid="{00000000-0005-0000-0000-000098060000}"/>
    <cellStyle name="20% - Énfasis1 3 4" xfId="1693" xr:uid="{00000000-0005-0000-0000-000099060000}"/>
    <cellStyle name="20% - Énfasis1 3 4 2" xfId="1694" xr:uid="{00000000-0005-0000-0000-00009A060000}"/>
    <cellStyle name="20% - Énfasis1 3 4 3" xfId="1695" xr:uid="{00000000-0005-0000-0000-00009B060000}"/>
    <cellStyle name="20% - Énfasis1 3 5" xfId="1696" xr:uid="{00000000-0005-0000-0000-00009C060000}"/>
    <cellStyle name="20% - Énfasis1 3 5 2" xfId="1697" xr:uid="{00000000-0005-0000-0000-00009D060000}"/>
    <cellStyle name="20% - Énfasis1 3 5 3" xfId="1698" xr:uid="{00000000-0005-0000-0000-00009E060000}"/>
    <cellStyle name="20% - Énfasis1 3 6" xfId="1699" xr:uid="{00000000-0005-0000-0000-00009F060000}"/>
    <cellStyle name="20% - Énfasis1 3 6 2" xfId="1700" xr:uid="{00000000-0005-0000-0000-0000A0060000}"/>
    <cellStyle name="20% - Énfasis1 3 6 3" xfId="1701" xr:uid="{00000000-0005-0000-0000-0000A1060000}"/>
    <cellStyle name="20% - Énfasis1 3 7" xfId="1702" xr:uid="{00000000-0005-0000-0000-0000A2060000}"/>
    <cellStyle name="20% - Énfasis1 3 7 2" xfId="1703" xr:uid="{00000000-0005-0000-0000-0000A3060000}"/>
    <cellStyle name="20% - Énfasis1 3 7 3" xfId="1704" xr:uid="{00000000-0005-0000-0000-0000A4060000}"/>
    <cellStyle name="20% - Énfasis1 3 8" xfId="1705" xr:uid="{00000000-0005-0000-0000-0000A5060000}"/>
    <cellStyle name="20% - Énfasis1 3 9" xfId="1706" xr:uid="{00000000-0005-0000-0000-0000A6060000}"/>
    <cellStyle name="20% - Énfasis1 3_Balance" xfId="1707" xr:uid="{00000000-0005-0000-0000-0000A7060000}"/>
    <cellStyle name="20% - Énfasis1 4" xfId="1708" xr:uid="{00000000-0005-0000-0000-0000A8060000}"/>
    <cellStyle name="20% - Énfasis1 4 2" xfId="1709" xr:uid="{00000000-0005-0000-0000-0000A9060000}"/>
    <cellStyle name="20% - Énfasis1 4 2 2" xfId="1710" xr:uid="{00000000-0005-0000-0000-0000AA060000}"/>
    <cellStyle name="20% - Énfasis1 4 2 2 2" xfId="1711" xr:uid="{00000000-0005-0000-0000-0000AB060000}"/>
    <cellStyle name="20% - Énfasis1 4 2 2 3" xfId="1712" xr:uid="{00000000-0005-0000-0000-0000AC060000}"/>
    <cellStyle name="20% - Énfasis1 4 2 3" xfId="1713" xr:uid="{00000000-0005-0000-0000-0000AD060000}"/>
    <cellStyle name="20% - Énfasis1 4 2 3 2" xfId="1714" xr:uid="{00000000-0005-0000-0000-0000AE060000}"/>
    <cellStyle name="20% - Énfasis1 4 2 3 3" xfId="1715" xr:uid="{00000000-0005-0000-0000-0000AF060000}"/>
    <cellStyle name="20% - Énfasis1 4 2 4" xfId="1716" xr:uid="{00000000-0005-0000-0000-0000B0060000}"/>
    <cellStyle name="20% - Énfasis1 4 2 4 2" xfId="1717" xr:uid="{00000000-0005-0000-0000-0000B1060000}"/>
    <cellStyle name="20% - Énfasis1 4 2 4 3" xfId="1718" xr:uid="{00000000-0005-0000-0000-0000B2060000}"/>
    <cellStyle name="20% - Énfasis1 4 2 5" xfId="1719" xr:uid="{00000000-0005-0000-0000-0000B3060000}"/>
    <cellStyle name="20% - Énfasis1 4 2 5 2" xfId="1720" xr:uid="{00000000-0005-0000-0000-0000B4060000}"/>
    <cellStyle name="20% - Énfasis1 4 2 5 3" xfId="1721" xr:uid="{00000000-0005-0000-0000-0000B5060000}"/>
    <cellStyle name="20% - Énfasis1 4 2 6" xfId="1722" xr:uid="{00000000-0005-0000-0000-0000B6060000}"/>
    <cellStyle name="20% - Énfasis1 4 2 7" xfId="1723" xr:uid="{00000000-0005-0000-0000-0000B7060000}"/>
    <cellStyle name="20% - Énfasis1 4 3" xfId="1724" xr:uid="{00000000-0005-0000-0000-0000B8060000}"/>
    <cellStyle name="20% - Énfasis1 4 3 2" xfId="1725" xr:uid="{00000000-0005-0000-0000-0000B9060000}"/>
    <cellStyle name="20% - Énfasis1 4 3 2 2" xfId="1726" xr:uid="{00000000-0005-0000-0000-0000BA060000}"/>
    <cellStyle name="20% - Énfasis1 4 3 2 3" xfId="1727" xr:uid="{00000000-0005-0000-0000-0000BB060000}"/>
    <cellStyle name="20% - Énfasis1 4 3 3" xfId="1728" xr:uid="{00000000-0005-0000-0000-0000BC060000}"/>
    <cellStyle name="20% - Énfasis1 4 3 3 2" xfId="1729" xr:uid="{00000000-0005-0000-0000-0000BD060000}"/>
    <cellStyle name="20% - Énfasis1 4 3 3 3" xfId="1730" xr:uid="{00000000-0005-0000-0000-0000BE060000}"/>
    <cellStyle name="20% - Énfasis1 4 3 4" xfId="1731" xr:uid="{00000000-0005-0000-0000-0000BF060000}"/>
    <cellStyle name="20% - Énfasis1 4 3 4 2" xfId="1732" xr:uid="{00000000-0005-0000-0000-0000C0060000}"/>
    <cellStyle name="20% - Énfasis1 4 3 4 3" xfId="1733" xr:uid="{00000000-0005-0000-0000-0000C1060000}"/>
    <cellStyle name="20% - Énfasis1 4 3 5" xfId="1734" xr:uid="{00000000-0005-0000-0000-0000C2060000}"/>
    <cellStyle name="20% - Énfasis1 4 3 5 2" xfId="1735" xr:uid="{00000000-0005-0000-0000-0000C3060000}"/>
    <cellStyle name="20% - Énfasis1 4 3 5 3" xfId="1736" xr:uid="{00000000-0005-0000-0000-0000C4060000}"/>
    <cellStyle name="20% - Énfasis1 4 3 6" xfId="1737" xr:uid="{00000000-0005-0000-0000-0000C5060000}"/>
    <cellStyle name="20% - Énfasis1 4 3 7" xfId="1738" xr:uid="{00000000-0005-0000-0000-0000C6060000}"/>
    <cellStyle name="20% - Énfasis1 4 4" xfId="1739" xr:uid="{00000000-0005-0000-0000-0000C7060000}"/>
    <cellStyle name="20% - Énfasis1 4 4 2" xfId="1740" xr:uid="{00000000-0005-0000-0000-0000C8060000}"/>
    <cellStyle name="20% - Énfasis1 4 4 3" xfId="1741" xr:uid="{00000000-0005-0000-0000-0000C9060000}"/>
    <cellStyle name="20% - Énfasis1 4 5" xfId="1742" xr:uid="{00000000-0005-0000-0000-0000CA060000}"/>
    <cellStyle name="20% - Énfasis1 4 5 2" xfId="1743" xr:uid="{00000000-0005-0000-0000-0000CB060000}"/>
    <cellStyle name="20% - Énfasis1 4 5 3" xfId="1744" xr:uid="{00000000-0005-0000-0000-0000CC060000}"/>
    <cellStyle name="20% - Énfasis1 4 6" xfId="1745" xr:uid="{00000000-0005-0000-0000-0000CD060000}"/>
    <cellStyle name="20% - Énfasis1 4 6 2" xfId="1746" xr:uid="{00000000-0005-0000-0000-0000CE060000}"/>
    <cellStyle name="20% - Énfasis1 4 6 3" xfId="1747" xr:uid="{00000000-0005-0000-0000-0000CF060000}"/>
    <cellStyle name="20% - Énfasis1 4 7" xfId="1748" xr:uid="{00000000-0005-0000-0000-0000D0060000}"/>
    <cellStyle name="20% - Énfasis1 4 7 2" xfId="1749" xr:uid="{00000000-0005-0000-0000-0000D1060000}"/>
    <cellStyle name="20% - Énfasis1 4 7 3" xfId="1750" xr:uid="{00000000-0005-0000-0000-0000D2060000}"/>
    <cellStyle name="20% - Énfasis1 4 8" xfId="1751" xr:uid="{00000000-0005-0000-0000-0000D3060000}"/>
    <cellStyle name="20% - Énfasis1 4 9" xfId="1752" xr:uid="{00000000-0005-0000-0000-0000D4060000}"/>
    <cellStyle name="20% - Énfasis1 4_Balance" xfId="1753" xr:uid="{00000000-0005-0000-0000-0000D5060000}"/>
    <cellStyle name="20% - Énfasis1 5" xfId="1754" xr:uid="{00000000-0005-0000-0000-0000D6060000}"/>
    <cellStyle name="20% - Énfasis1 5 2" xfId="1755" xr:uid="{00000000-0005-0000-0000-0000D7060000}"/>
    <cellStyle name="20% - Énfasis1 5 2 2" xfId="28102" xr:uid="{A4967AD4-5CD2-47EE-8522-EB861A5D9D41}"/>
    <cellStyle name="20% - Énfasis1 5 2 3" xfId="28101" xr:uid="{EFE40AAC-27D3-495F-9AB6-48D88F8C1768}"/>
    <cellStyle name="20% - Énfasis1 5 3" xfId="1756" xr:uid="{00000000-0005-0000-0000-0000D8060000}"/>
    <cellStyle name="20% - Énfasis1 5 3 2" xfId="28104" xr:uid="{D66E3A4D-C485-4F6C-82C3-7937212C0E6F}"/>
    <cellStyle name="20% - Énfasis1 5 3 3" xfId="28103" xr:uid="{750938FD-DD11-49FA-8225-D9F055D921F8}"/>
    <cellStyle name="20% - Énfasis1 5 4" xfId="28105" xr:uid="{27C5C235-EA65-422C-B103-F6BC1E37A732}"/>
    <cellStyle name="20% - Énfasis1 5 5" xfId="28100" xr:uid="{EE3F047D-EA41-4B60-9299-23828A41F4CE}"/>
    <cellStyle name="20% - Énfasis1 6" xfId="1757" xr:uid="{00000000-0005-0000-0000-0000D9060000}"/>
    <cellStyle name="20% - Énfasis1 6 2" xfId="1758" xr:uid="{00000000-0005-0000-0000-0000DA060000}"/>
    <cellStyle name="20% - Énfasis1 6 2 2" xfId="28108" xr:uid="{95C26DC6-5A32-4D21-B45D-A58897ECA401}"/>
    <cellStyle name="20% - Énfasis1 6 2 3" xfId="28107" xr:uid="{51D3A73F-D1D9-411D-A8BD-AFC4A5B845D9}"/>
    <cellStyle name="20% - Énfasis1 6 3" xfId="1759" xr:uid="{00000000-0005-0000-0000-0000DB060000}"/>
    <cellStyle name="20% - Énfasis1 6 3 2" xfId="28110" xr:uid="{DD3C9406-9DAC-4F5E-A053-C43374340E72}"/>
    <cellStyle name="20% - Énfasis1 6 3 3" xfId="28109" xr:uid="{E7DC830B-A8AD-4038-BE9E-93C2EC63E5D1}"/>
    <cellStyle name="20% - Énfasis1 6 4" xfId="28111" xr:uid="{250CA52F-AF6A-468A-9FDF-6FDA374D0CA7}"/>
    <cellStyle name="20% - Énfasis1 6 5" xfId="28106" xr:uid="{2E67D151-7093-4AA5-AAC8-3AAA7F07A7E6}"/>
    <cellStyle name="20% - Énfasis3 2" xfId="1760" xr:uid="{00000000-0005-0000-0000-0000DC060000}"/>
    <cellStyle name="20% - Énfasis3 2 2" xfId="1761" xr:uid="{00000000-0005-0000-0000-0000DD060000}"/>
    <cellStyle name="20% - Énfasis3 2 2 2" xfId="28114" xr:uid="{210FCC9F-A3DF-4B9F-9ACB-1C630ED1A114}"/>
    <cellStyle name="20% - Énfasis3 2 2 3" xfId="28113" xr:uid="{224A7E74-5233-47E4-8983-E06970E7F06C}"/>
    <cellStyle name="20% - Énfasis3 2 3" xfId="1762" xr:uid="{00000000-0005-0000-0000-0000DE060000}"/>
    <cellStyle name="20% - Énfasis3 2 3 2" xfId="28116" xr:uid="{A4DDA46F-19AC-4E5F-BF1D-D82FA8AD4AB1}"/>
    <cellStyle name="20% - Énfasis3 2 3 3" xfId="28115" xr:uid="{384F06F2-8267-4443-9774-885AB5347DC5}"/>
    <cellStyle name="20% - Énfasis3 2 4" xfId="28117" xr:uid="{18DB786A-B578-4A1B-81AB-361E2EB06D9F}"/>
    <cellStyle name="20% - Énfasis3 2 5" xfId="28112" xr:uid="{76677BB8-9B4B-42E4-818B-D1041B3B29DA}"/>
    <cellStyle name="20% - Énfasis4 2" xfId="1763" xr:uid="{00000000-0005-0000-0000-0000DF060000}"/>
    <cellStyle name="20% - Énfasis4 2 2" xfId="1764" xr:uid="{00000000-0005-0000-0000-0000E0060000}"/>
    <cellStyle name="20% - Énfasis4 2 2 2" xfId="28120" xr:uid="{DBCB4600-6F99-4BC1-94D3-D2B0C1EB1A72}"/>
    <cellStyle name="20% - Énfasis4 2 2 3" xfId="28119" xr:uid="{5AEB7CAE-B7E4-4D7A-8A36-E5F402AE634F}"/>
    <cellStyle name="20% - Énfasis4 2 3" xfId="1765" xr:uid="{00000000-0005-0000-0000-0000E1060000}"/>
    <cellStyle name="20% - Énfasis4 2 3 2" xfId="28122" xr:uid="{4D472851-6F5B-46BB-82D9-24759903CC5F}"/>
    <cellStyle name="20% - Énfasis4 2 3 3" xfId="28121" xr:uid="{44ECD690-C2C8-483A-8B6A-4AB58D92A331}"/>
    <cellStyle name="20% - Énfasis4 2 4" xfId="28123" xr:uid="{14226B52-827F-464D-AB5C-AFADBD1095FD}"/>
    <cellStyle name="20% - Énfasis4 2 5" xfId="28118" xr:uid="{AB1CC3D4-42AC-42E4-B952-3F398EF67010}"/>
    <cellStyle name="20% - Énfasis4 3" xfId="1766" xr:uid="{00000000-0005-0000-0000-0000E2060000}"/>
    <cellStyle name="20% - Énfasis4 3 2" xfId="1767" xr:uid="{00000000-0005-0000-0000-0000E3060000}"/>
    <cellStyle name="20% - Énfasis4 3 2 2" xfId="28126" xr:uid="{3B378B0B-2AB3-4BBA-97EA-A70FA6E7A140}"/>
    <cellStyle name="20% - Énfasis4 3 2 3" xfId="28125" xr:uid="{1ACE8E52-DF9F-4027-A613-3FE392E90243}"/>
    <cellStyle name="20% - Énfasis4 3 3" xfId="1768" xr:uid="{00000000-0005-0000-0000-0000E4060000}"/>
    <cellStyle name="20% - Énfasis4 3 3 2" xfId="28128" xr:uid="{DA96C75A-4B35-4C03-9779-5E5DBCB16175}"/>
    <cellStyle name="20% - Énfasis4 3 3 3" xfId="28127" xr:uid="{534BC055-9DB3-42C2-A968-924137F80448}"/>
    <cellStyle name="20% - Énfasis4 3 4" xfId="28129" xr:uid="{3C4B05D1-6E6C-47B9-9F88-B3E6BD29E87D}"/>
    <cellStyle name="20% - Énfasis4 3 5" xfId="28124" xr:uid="{5304D195-090F-4098-A3A4-8FC5A79066A5}"/>
    <cellStyle name="20% - Énfasis5 2" xfId="1769" xr:uid="{00000000-0005-0000-0000-0000E5060000}"/>
    <cellStyle name="20% - Énfasis5 2 2" xfId="1770" xr:uid="{00000000-0005-0000-0000-0000E6060000}"/>
    <cellStyle name="20% - Énfasis5 2 2 2" xfId="28132" xr:uid="{10243160-60D9-4968-8002-3F29C2B2CFA1}"/>
    <cellStyle name="20% - Énfasis5 2 2 3" xfId="28131" xr:uid="{87DD412F-64E6-4CB7-82BF-B785DE181C11}"/>
    <cellStyle name="20% - Énfasis5 2 3" xfId="1771" xr:uid="{00000000-0005-0000-0000-0000E7060000}"/>
    <cellStyle name="20% - Énfasis5 2 3 2" xfId="28134" xr:uid="{59ADC351-41A8-479A-A694-44F4CD62AF00}"/>
    <cellStyle name="20% - Énfasis5 2 3 3" xfId="28133" xr:uid="{27F73E9A-50DA-43FE-A731-99C35D4217F4}"/>
    <cellStyle name="20% - Énfasis5 2 4" xfId="28135" xr:uid="{99D77826-AE0F-4352-968A-401BD8E5DF76}"/>
    <cellStyle name="20% - Énfasis5 2 5" xfId="28130" xr:uid="{6119BCD6-0F1C-4A6A-91B0-23FDF90F252C}"/>
    <cellStyle name="20% - Énfasis6 2" xfId="1772" xr:uid="{00000000-0005-0000-0000-0000E8060000}"/>
    <cellStyle name="20% - Énfasis6 2 2" xfId="1773" xr:uid="{00000000-0005-0000-0000-0000E9060000}"/>
    <cellStyle name="20% - Énfasis6 2 2 2" xfId="28138" xr:uid="{3BDD727A-DE0E-4DF7-AE3F-4846BA77AE6C}"/>
    <cellStyle name="20% - Énfasis6 2 2 3" xfId="28137" xr:uid="{24469759-711C-44B7-ABBA-E26E7921E434}"/>
    <cellStyle name="20% - Énfasis6 2 3" xfId="1774" xr:uid="{00000000-0005-0000-0000-0000EA060000}"/>
    <cellStyle name="20% - Énfasis6 2 3 2" xfId="28140" xr:uid="{033B16D6-09DF-44BA-A984-6A56C6637806}"/>
    <cellStyle name="20% - Énfasis6 2 3 3" xfId="28139" xr:uid="{1A819ED1-10BE-45E7-8832-72451B0FA2D1}"/>
    <cellStyle name="20% - Énfasis6 2 4" xfId="28141" xr:uid="{B647823D-EE8F-4B9D-A646-5CA6AECE72A5}"/>
    <cellStyle name="20% - Énfasis6 2 5" xfId="28136" xr:uid="{3422E5D5-370F-44CD-B0A7-3D810B8A4BDE}"/>
    <cellStyle name="40% - Accent1" xfId="1775" xr:uid="{00000000-0005-0000-0000-0000EB060000}"/>
    <cellStyle name="40% - Accent2" xfId="1776" xr:uid="{00000000-0005-0000-0000-0000EC060000}"/>
    <cellStyle name="40% - Accent3" xfId="1777" xr:uid="{00000000-0005-0000-0000-0000ED060000}"/>
    <cellStyle name="40% - Accent4" xfId="1778" xr:uid="{00000000-0005-0000-0000-0000EE060000}"/>
    <cellStyle name="40% - Accent5" xfId="1779" xr:uid="{00000000-0005-0000-0000-0000EF060000}"/>
    <cellStyle name="40% - Accent6" xfId="1780" xr:uid="{00000000-0005-0000-0000-0000F0060000}"/>
    <cellStyle name="40% - Ênfase1 10" xfId="1781" xr:uid="{00000000-0005-0000-0000-0000F1060000}"/>
    <cellStyle name="40% - Ênfase1 11" xfId="1782" xr:uid="{00000000-0005-0000-0000-0000F2060000}"/>
    <cellStyle name="40% - Ênfase1 12" xfId="1783" xr:uid="{00000000-0005-0000-0000-0000F3060000}"/>
    <cellStyle name="40% - Ênfase1 13" xfId="1784" xr:uid="{00000000-0005-0000-0000-0000F4060000}"/>
    <cellStyle name="40% - Ênfase1 14" xfId="1785" xr:uid="{00000000-0005-0000-0000-0000F5060000}"/>
    <cellStyle name="40% - Ênfase1 15" xfId="1786" xr:uid="{00000000-0005-0000-0000-0000F6060000}"/>
    <cellStyle name="40% - Ênfase1 16" xfId="1787" xr:uid="{00000000-0005-0000-0000-0000F7060000}"/>
    <cellStyle name="40% - Ênfase1 17" xfId="1788" xr:uid="{00000000-0005-0000-0000-0000F8060000}"/>
    <cellStyle name="40% - Ênfase1 18" xfId="1789" xr:uid="{00000000-0005-0000-0000-0000F9060000}"/>
    <cellStyle name="40% - Ênfase1 19" xfId="1790" xr:uid="{00000000-0005-0000-0000-0000FA060000}"/>
    <cellStyle name="40% - Ênfase1 2" xfId="1791" xr:uid="{00000000-0005-0000-0000-0000FB060000}"/>
    <cellStyle name="40% - Ênfase1 20" xfId="1792" xr:uid="{00000000-0005-0000-0000-0000FC060000}"/>
    <cellStyle name="40% - Ênfase1 21" xfId="1793" xr:uid="{00000000-0005-0000-0000-0000FD060000}"/>
    <cellStyle name="40% - Ênfase1 22" xfId="1794" xr:uid="{00000000-0005-0000-0000-0000FE060000}"/>
    <cellStyle name="40% - Ênfase1 23" xfId="1795" xr:uid="{00000000-0005-0000-0000-0000FF060000}"/>
    <cellStyle name="40% - Ênfase1 24" xfId="1796" xr:uid="{00000000-0005-0000-0000-000000070000}"/>
    <cellStyle name="40% - Ênfase1 25" xfId="1797" xr:uid="{00000000-0005-0000-0000-000001070000}"/>
    <cellStyle name="40% - Ênfase1 26" xfId="1798" xr:uid="{00000000-0005-0000-0000-000002070000}"/>
    <cellStyle name="40% - Ênfase1 27" xfId="1799" xr:uid="{00000000-0005-0000-0000-000003070000}"/>
    <cellStyle name="40% - Ênfase1 28" xfId="1800" xr:uid="{00000000-0005-0000-0000-000004070000}"/>
    <cellStyle name="40% - Ênfase1 29" xfId="1801" xr:uid="{00000000-0005-0000-0000-000005070000}"/>
    <cellStyle name="40% - Ênfase1 3" xfId="1802" xr:uid="{00000000-0005-0000-0000-000006070000}"/>
    <cellStyle name="40% - Ênfase1 30" xfId="1803" xr:uid="{00000000-0005-0000-0000-000007070000}"/>
    <cellStyle name="40% - Ênfase1 31" xfId="1804" xr:uid="{00000000-0005-0000-0000-000008070000}"/>
    <cellStyle name="40% - Ênfase1 32" xfId="1805" xr:uid="{00000000-0005-0000-0000-000009070000}"/>
    <cellStyle name="40% - Ênfase1 33" xfId="1806" xr:uid="{00000000-0005-0000-0000-00000A070000}"/>
    <cellStyle name="40% - Ênfase1 34" xfId="1807" xr:uid="{00000000-0005-0000-0000-00000B070000}"/>
    <cellStyle name="40% - Ênfase1 35" xfId="1808" xr:uid="{00000000-0005-0000-0000-00000C070000}"/>
    <cellStyle name="40% - Ênfase1 4" xfId="1809" xr:uid="{00000000-0005-0000-0000-00000D070000}"/>
    <cellStyle name="40% - Ênfase1 4 2" xfId="1810" xr:uid="{00000000-0005-0000-0000-00000E070000}"/>
    <cellStyle name="40% - Ênfase1 4 2 2" xfId="28143" xr:uid="{1B6C4670-56C6-4041-9D95-1FD6118F38B5}"/>
    <cellStyle name="40% - Ênfase1 4 2 3" xfId="28142" xr:uid="{0094DA89-FC68-4A09-BADF-90E8B1EFB38A}"/>
    <cellStyle name="40% - Ênfase1 4 3" xfId="1811" xr:uid="{00000000-0005-0000-0000-00000F070000}"/>
    <cellStyle name="40% - Ênfase1 4 3 2" xfId="28145" xr:uid="{F4C09CB9-5DED-4E45-8BA3-6ED20A0442A5}"/>
    <cellStyle name="40% - Ênfase1 4 3 3" xfId="28144" xr:uid="{0AD83E7F-53A3-4E65-9548-DD4B749A8ED6}"/>
    <cellStyle name="40% - Ênfase1 4 4" xfId="1812" xr:uid="{00000000-0005-0000-0000-000010070000}"/>
    <cellStyle name="40% - Ênfase1 4 4 2" xfId="28147" xr:uid="{B8FD081E-52BB-4151-B7A7-E56315D04EBC}"/>
    <cellStyle name="40% - Ênfase1 4 4 3" xfId="28146" xr:uid="{FE954B04-29A0-418B-8917-B761E4270336}"/>
    <cellStyle name="40% - Ênfase1 5" xfId="1813" xr:uid="{00000000-0005-0000-0000-000011070000}"/>
    <cellStyle name="40% - Ênfase1 6" xfId="1814" xr:uid="{00000000-0005-0000-0000-000012070000}"/>
    <cellStyle name="40% - Ênfase1 7" xfId="1815" xr:uid="{00000000-0005-0000-0000-000013070000}"/>
    <cellStyle name="40% - Ênfase1 8" xfId="1816" xr:uid="{00000000-0005-0000-0000-000014070000}"/>
    <cellStyle name="40% - Ênfase1 9" xfId="1817" xr:uid="{00000000-0005-0000-0000-000015070000}"/>
    <cellStyle name="40% - Ênfase2 10" xfId="1818" xr:uid="{00000000-0005-0000-0000-000016070000}"/>
    <cellStyle name="40% - Ênfase2 11" xfId="1819" xr:uid="{00000000-0005-0000-0000-000017070000}"/>
    <cellStyle name="40% - Ênfase2 12" xfId="1820" xr:uid="{00000000-0005-0000-0000-000018070000}"/>
    <cellStyle name="40% - Ênfase2 13" xfId="1821" xr:uid="{00000000-0005-0000-0000-000019070000}"/>
    <cellStyle name="40% - Ênfase2 14" xfId="1822" xr:uid="{00000000-0005-0000-0000-00001A070000}"/>
    <cellStyle name="40% - Ênfase2 15" xfId="1823" xr:uid="{00000000-0005-0000-0000-00001B070000}"/>
    <cellStyle name="40% - Ênfase2 16" xfId="1824" xr:uid="{00000000-0005-0000-0000-00001C070000}"/>
    <cellStyle name="40% - Ênfase2 17" xfId="1825" xr:uid="{00000000-0005-0000-0000-00001D070000}"/>
    <cellStyle name="40% - Ênfase2 18" xfId="1826" xr:uid="{00000000-0005-0000-0000-00001E070000}"/>
    <cellStyle name="40% - Ênfase2 19" xfId="1827" xr:uid="{00000000-0005-0000-0000-00001F070000}"/>
    <cellStyle name="40% - Ênfase2 2" xfId="1828" xr:uid="{00000000-0005-0000-0000-000020070000}"/>
    <cellStyle name="40% - Ênfase2 20" xfId="1829" xr:uid="{00000000-0005-0000-0000-000021070000}"/>
    <cellStyle name="40% - Ênfase2 21" xfId="1830" xr:uid="{00000000-0005-0000-0000-000022070000}"/>
    <cellStyle name="40% - Ênfase2 22" xfId="1831" xr:uid="{00000000-0005-0000-0000-000023070000}"/>
    <cellStyle name="40% - Ênfase2 23" xfId="1832" xr:uid="{00000000-0005-0000-0000-000024070000}"/>
    <cellStyle name="40% - Ênfase2 24" xfId="1833" xr:uid="{00000000-0005-0000-0000-000025070000}"/>
    <cellStyle name="40% - Ênfase2 25" xfId="1834" xr:uid="{00000000-0005-0000-0000-000026070000}"/>
    <cellStyle name="40% - Ênfase2 26" xfId="1835" xr:uid="{00000000-0005-0000-0000-000027070000}"/>
    <cellStyle name="40% - Ênfase2 27" xfId="1836" xr:uid="{00000000-0005-0000-0000-000028070000}"/>
    <cellStyle name="40% - Ênfase2 28" xfId="1837" xr:uid="{00000000-0005-0000-0000-000029070000}"/>
    <cellStyle name="40% - Ênfase2 29" xfId="1838" xr:uid="{00000000-0005-0000-0000-00002A070000}"/>
    <cellStyle name="40% - Ênfase2 3" xfId="1839" xr:uid="{00000000-0005-0000-0000-00002B070000}"/>
    <cellStyle name="40% - Ênfase2 30" xfId="1840" xr:uid="{00000000-0005-0000-0000-00002C070000}"/>
    <cellStyle name="40% - Ênfase2 31" xfId="1841" xr:uid="{00000000-0005-0000-0000-00002D070000}"/>
    <cellStyle name="40% - Ênfase2 32" xfId="1842" xr:uid="{00000000-0005-0000-0000-00002E070000}"/>
    <cellStyle name="40% - Ênfase2 33" xfId="1843" xr:uid="{00000000-0005-0000-0000-00002F070000}"/>
    <cellStyle name="40% - Ênfase2 34" xfId="1844" xr:uid="{00000000-0005-0000-0000-000030070000}"/>
    <cellStyle name="40% - Ênfase2 35" xfId="1845" xr:uid="{00000000-0005-0000-0000-000031070000}"/>
    <cellStyle name="40% - Ênfase2 4" xfId="1846" xr:uid="{00000000-0005-0000-0000-000032070000}"/>
    <cellStyle name="40% - Ênfase2 4 2" xfId="1847" xr:uid="{00000000-0005-0000-0000-000033070000}"/>
    <cellStyle name="40% - Ênfase2 4 2 2" xfId="28149" xr:uid="{41A67B88-531E-4B02-867C-BBCB9AA7C0DD}"/>
    <cellStyle name="40% - Ênfase2 4 2 3" xfId="28148" xr:uid="{5EF83A48-4433-4E6D-ABE7-F70A4CA1C1AF}"/>
    <cellStyle name="40% - Ênfase2 4 3" xfId="1848" xr:uid="{00000000-0005-0000-0000-000034070000}"/>
    <cellStyle name="40% - Ênfase2 4 3 2" xfId="28151" xr:uid="{37EE3EDA-BD73-46DD-B91C-D4F34F73EBE8}"/>
    <cellStyle name="40% - Ênfase2 4 3 3" xfId="28150" xr:uid="{C5282B53-1840-47F1-A064-2ED4ED08A3E1}"/>
    <cellStyle name="40% - Ênfase2 4 4" xfId="1849" xr:uid="{00000000-0005-0000-0000-000035070000}"/>
    <cellStyle name="40% - Ênfase2 4 4 2" xfId="28153" xr:uid="{810B2844-51E9-4BF8-A54E-8FC85A6D3421}"/>
    <cellStyle name="40% - Ênfase2 4 4 3" xfId="28152" xr:uid="{2A18FA9D-AC0E-480E-BC8C-58F33DD2EF28}"/>
    <cellStyle name="40% - Ênfase2 5" xfId="1850" xr:uid="{00000000-0005-0000-0000-000036070000}"/>
    <cellStyle name="40% - Ênfase2 6" xfId="1851" xr:uid="{00000000-0005-0000-0000-000037070000}"/>
    <cellStyle name="40% - Ênfase2 7" xfId="1852" xr:uid="{00000000-0005-0000-0000-000038070000}"/>
    <cellStyle name="40% - Ênfase2 8" xfId="1853" xr:uid="{00000000-0005-0000-0000-000039070000}"/>
    <cellStyle name="40% - Ênfase2 9" xfId="1854" xr:uid="{00000000-0005-0000-0000-00003A070000}"/>
    <cellStyle name="40% - Ênfase3 10" xfId="1855" xr:uid="{00000000-0005-0000-0000-00003B070000}"/>
    <cellStyle name="40% - Ênfase3 11" xfId="1856" xr:uid="{00000000-0005-0000-0000-00003C070000}"/>
    <cellStyle name="40% - Ênfase3 12" xfId="1857" xr:uid="{00000000-0005-0000-0000-00003D070000}"/>
    <cellStyle name="40% - Ênfase3 13" xfId="1858" xr:uid="{00000000-0005-0000-0000-00003E070000}"/>
    <cellStyle name="40% - Ênfase3 14" xfId="1859" xr:uid="{00000000-0005-0000-0000-00003F070000}"/>
    <cellStyle name="40% - Ênfase3 15" xfId="1860" xr:uid="{00000000-0005-0000-0000-000040070000}"/>
    <cellStyle name="40% - Ênfase3 16" xfId="1861" xr:uid="{00000000-0005-0000-0000-000041070000}"/>
    <cellStyle name="40% - Ênfase3 17" xfId="1862" xr:uid="{00000000-0005-0000-0000-000042070000}"/>
    <cellStyle name="40% - Ênfase3 18" xfId="1863" xr:uid="{00000000-0005-0000-0000-000043070000}"/>
    <cellStyle name="40% - Ênfase3 19" xfId="1864" xr:uid="{00000000-0005-0000-0000-000044070000}"/>
    <cellStyle name="40% - Ênfase3 2" xfId="1865" xr:uid="{00000000-0005-0000-0000-000045070000}"/>
    <cellStyle name="40% - Ênfase3 20" xfId="1866" xr:uid="{00000000-0005-0000-0000-000046070000}"/>
    <cellStyle name="40% - Ênfase3 21" xfId="1867" xr:uid="{00000000-0005-0000-0000-000047070000}"/>
    <cellStyle name="40% - Ênfase3 22" xfId="1868" xr:uid="{00000000-0005-0000-0000-000048070000}"/>
    <cellStyle name="40% - Ênfase3 23" xfId="1869" xr:uid="{00000000-0005-0000-0000-000049070000}"/>
    <cellStyle name="40% - Ênfase3 24" xfId="1870" xr:uid="{00000000-0005-0000-0000-00004A070000}"/>
    <cellStyle name="40% - Ênfase3 25" xfId="1871" xr:uid="{00000000-0005-0000-0000-00004B070000}"/>
    <cellStyle name="40% - Ênfase3 26" xfId="1872" xr:uid="{00000000-0005-0000-0000-00004C070000}"/>
    <cellStyle name="40% - Ênfase3 27" xfId="1873" xr:uid="{00000000-0005-0000-0000-00004D070000}"/>
    <cellStyle name="40% - Ênfase3 28" xfId="1874" xr:uid="{00000000-0005-0000-0000-00004E070000}"/>
    <cellStyle name="40% - Ênfase3 29" xfId="1875" xr:uid="{00000000-0005-0000-0000-00004F070000}"/>
    <cellStyle name="40% - Ênfase3 3" xfId="1876" xr:uid="{00000000-0005-0000-0000-000050070000}"/>
    <cellStyle name="40% - Ênfase3 30" xfId="1877" xr:uid="{00000000-0005-0000-0000-000051070000}"/>
    <cellStyle name="40% - Ênfase3 31" xfId="1878" xr:uid="{00000000-0005-0000-0000-000052070000}"/>
    <cellStyle name="40% - Ênfase3 32" xfId="1879" xr:uid="{00000000-0005-0000-0000-000053070000}"/>
    <cellStyle name="40% - Ênfase3 33" xfId="1880" xr:uid="{00000000-0005-0000-0000-000054070000}"/>
    <cellStyle name="40% - Ênfase3 34" xfId="1881" xr:uid="{00000000-0005-0000-0000-000055070000}"/>
    <cellStyle name="40% - Ênfase3 35" xfId="1882" xr:uid="{00000000-0005-0000-0000-000056070000}"/>
    <cellStyle name="40% - Ênfase3 36" xfId="1883" xr:uid="{00000000-0005-0000-0000-000057070000}"/>
    <cellStyle name="40% - Ênfase3 36 2" xfId="28155" xr:uid="{1A55A1E8-5FBB-445F-982A-0B6E52653395}"/>
    <cellStyle name="40% - Ênfase3 36 3" xfId="28154" xr:uid="{1142539D-5ADA-4CFB-B53D-9AE62EF69E6E}"/>
    <cellStyle name="40% - Ênfase3 37" xfId="1884" xr:uid="{00000000-0005-0000-0000-000058070000}"/>
    <cellStyle name="40% - Ênfase3 37 2" xfId="28157" xr:uid="{7F36B4B3-160A-48A1-BBFD-9E65499D62C8}"/>
    <cellStyle name="40% - Ênfase3 37 3" xfId="28156" xr:uid="{727C459B-DE6D-4DE1-8353-B0006592BA74}"/>
    <cellStyle name="40% - Ênfase3 38" xfId="1885" xr:uid="{00000000-0005-0000-0000-000059070000}"/>
    <cellStyle name="40% - Ênfase3 38 2" xfId="28159" xr:uid="{4D17E4DE-E6C2-4284-91DF-458B2A5E74BF}"/>
    <cellStyle name="40% - Ênfase3 38 3" xfId="28158" xr:uid="{4C17BE34-AA77-40BC-AC92-2F40E84FABE1}"/>
    <cellStyle name="40% - Ênfase3 39" xfId="1886" xr:uid="{00000000-0005-0000-0000-00005A070000}"/>
    <cellStyle name="40% - Ênfase3 39 2" xfId="28161" xr:uid="{1EEB993B-130E-4A13-817C-1EDBF4D8802D}"/>
    <cellStyle name="40% - Ênfase3 39 3" xfId="28160" xr:uid="{81387299-F17F-4B40-868A-FAB2E43FEE10}"/>
    <cellStyle name="40% - Ênfase3 4" xfId="1887" xr:uid="{00000000-0005-0000-0000-00005B070000}"/>
    <cellStyle name="40% - Ênfase3 4 2" xfId="1888" xr:uid="{00000000-0005-0000-0000-00005C070000}"/>
    <cellStyle name="40% - Ênfase3 4 2 2" xfId="28163" xr:uid="{39A5E14A-D319-43CE-A71F-1171CD059E3E}"/>
    <cellStyle name="40% - Ênfase3 4 2 3" xfId="28162" xr:uid="{1467CB72-2409-43C8-B06C-42349F7EF6D1}"/>
    <cellStyle name="40% - Ênfase3 4 3" xfId="1889" xr:uid="{00000000-0005-0000-0000-00005D070000}"/>
    <cellStyle name="40% - Ênfase3 4 3 2" xfId="28165" xr:uid="{79F2C12C-3A20-42CF-A58A-F3AE2B68715E}"/>
    <cellStyle name="40% - Ênfase3 4 3 3" xfId="28164" xr:uid="{20D838D2-2D87-40A6-AC88-2F5038AA14AD}"/>
    <cellStyle name="40% - Ênfase3 4 4" xfId="1890" xr:uid="{00000000-0005-0000-0000-00005E070000}"/>
    <cellStyle name="40% - Ênfase3 4 4 2" xfId="28167" xr:uid="{26134DB6-C0E4-42E5-AEBE-B1194F9F4BB7}"/>
    <cellStyle name="40% - Ênfase3 4 4 3" xfId="28166" xr:uid="{BF0F2F1A-E181-4C16-BD5E-D35CACC48A6D}"/>
    <cellStyle name="40% - Ênfase3 40" xfId="1891" xr:uid="{00000000-0005-0000-0000-00005F070000}"/>
    <cellStyle name="40% - Ênfase3 40 2" xfId="28169" xr:uid="{E9095EA2-B354-4C00-808F-C814E3787C35}"/>
    <cellStyle name="40% - Ênfase3 40 3" xfId="28168" xr:uid="{D65272FE-30B8-4C09-8E54-7E447F6028F7}"/>
    <cellStyle name="40% - Ênfase3 41" xfId="1892" xr:uid="{00000000-0005-0000-0000-000060070000}"/>
    <cellStyle name="40% - Ênfase3 41 2" xfId="28171" xr:uid="{DFC4B0A6-885D-42EC-A876-8ED432D3F7B0}"/>
    <cellStyle name="40% - Ênfase3 41 3" xfId="28170" xr:uid="{7D8F0E5B-34CD-470F-8A00-B89766EBC4A9}"/>
    <cellStyle name="40% - Ênfase3 5" xfId="1893" xr:uid="{00000000-0005-0000-0000-000061070000}"/>
    <cellStyle name="40% - Ênfase3 6" xfId="1894" xr:uid="{00000000-0005-0000-0000-000062070000}"/>
    <cellStyle name="40% - Ênfase3 7" xfId="1895" xr:uid="{00000000-0005-0000-0000-000063070000}"/>
    <cellStyle name="40% - Ênfase3 8" xfId="1896" xr:uid="{00000000-0005-0000-0000-000064070000}"/>
    <cellStyle name="40% - Ênfase3 9" xfId="1897" xr:uid="{00000000-0005-0000-0000-000065070000}"/>
    <cellStyle name="40% - Ênfase4 10" xfId="1898" xr:uid="{00000000-0005-0000-0000-000066070000}"/>
    <cellStyle name="40% - Ênfase4 11" xfId="1899" xr:uid="{00000000-0005-0000-0000-000067070000}"/>
    <cellStyle name="40% - Ênfase4 12" xfId="1900" xr:uid="{00000000-0005-0000-0000-000068070000}"/>
    <cellStyle name="40% - Ênfase4 13" xfId="1901" xr:uid="{00000000-0005-0000-0000-000069070000}"/>
    <cellStyle name="40% - Ênfase4 14" xfId="1902" xr:uid="{00000000-0005-0000-0000-00006A070000}"/>
    <cellStyle name="40% - Ênfase4 15" xfId="1903" xr:uid="{00000000-0005-0000-0000-00006B070000}"/>
    <cellStyle name="40% - Ênfase4 16" xfId="1904" xr:uid="{00000000-0005-0000-0000-00006C070000}"/>
    <cellStyle name="40% - Ênfase4 17" xfId="1905" xr:uid="{00000000-0005-0000-0000-00006D070000}"/>
    <cellStyle name="40% - Ênfase4 18" xfId="1906" xr:uid="{00000000-0005-0000-0000-00006E070000}"/>
    <cellStyle name="40% - Ênfase4 19" xfId="1907" xr:uid="{00000000-0005-0000-0000-00006F070000}"/>
    <cellStyle name="40% - Ênfase4 2" xfId="1908" xr:uid="{00000000-0005-0000-0000-000070070000}"/>
    <cellStyle name="40% - Ênfase4 20" xfId="1909" xr:uid="{00000000-0005-0000-0000-000071070000}"/>
    <cellStyle name="40% - Ênfase4 21" xfId="1910" xr:uid="{00000000-0005-0000-0000-000072070000}"/>
    <cellStyle name="40% - Ênfase4 22" xfId="1911" xr:uid="{00000000-0005-0000-0000-000073070000}"/>
    <cellStyle name="40% - Ênfase4 23" xfId="1912" xr:uid="{00000000-0005-0000-0000-000074070000}"/>
    <cellStyle name="40% - Ênfase4 24" xfId="1913" xr:uid="{00000000-0005-0000-0000-000075070000}"/>
    <cellStyle name="40% - Ênfase4 25" xfId="1914" xr:uid="{00000000-0005-0000-0000-000076070000}"/>
    <cellStyle name="40% - Ênfase4 26" xfId="1915" xr:uid="{00000000-0005-0000-0000-000077070000}"/>
    <cellStyle name="40% - Ênfase4 27" xfId="1916" xr:uid="{00000000-0005-0000-0000-000078070000}"/>
    <cellStyle name="40% - Ênfase4 28" xfId="1917" xr:uid="{00000000-0005-0000-0000-000079070000}"/>
    <cellStyle name="40% - Ênfase4 29" xfId="1918" xr:uid="{00000000-0005-0000-0000-00007A070000}"/>
    <cellStyle name="40% - Ênfase4 3" xfId="1919" xr:uid="{00000000-0005-0000-0000-00007B070000}"/>
    <cellStyle name="40% - Ênfase4 30" xfId="1920" xr:uid="{00000000-0005-0000-0000-00007C070000}"/>
    <cellStyle name="40% - Ênfase4 31" xfId="1921" xr:uid="{00000000-0005-0000-0000-00007D070000}"/>
    <cellStyle name="40% - Ênfase4 32" xfId="1922" xr:uid="{00000000-0005-0000-0000-00007E070000}"/>
    <cellStyle name="40% - Ênfase4 33" xfId="1923" xr:uid="{00000000-0005-0000-0000-00007F070000}"/>
    <cellStyle name="40% - Ênfase4 34" xfId="1924" xr:uid="{00000000-0005-0000-0000-000080070000}"/>
    <cellStyle name="40% - Ênfase4 35" xfId="1925" xr:uid="{00000000-0005-0000-0000-000081070000}"/>
    <cellStyle name="40% - Ênfase4 36" xfId="1926" xr:uid="{00000000-0005-0000-0000-000082070000}"/>
    <cellStyle name="40% - Ênfase4 36 2" xfId="28173" xr:uid="{4C336046-987F-46C0-A299-C69BA5E3C27B}"/>
    <cellStyle name="40% - Ênfase4 36 3" xfId="28172" xr:uid="{A41EA080-784A-4668-B760-3C2356064DE2}"/>
    <cellStyle name="40% - Ênfase4 37" xfId="1927" xr:uid="{00000000-0005-0000-0000-000083070000}"/>
    <cellStyle name="40% - Ênfase4 37 2" xfId="28175" xr:uid="{81C50F7A-E286-4957-9804-AF3321916992}"/>
    <cellStyle name="40% - Ênfase4 37 3" xfId="28174" xr:uid="{3D406AEC-45E8-4023-B160-7C0F9814A2C4}"/>
    <cellStyle name="40% - Ênfase4 38" xfId="1928" xr:uid="{00000000-0005-0000-0000-000084070000}"/>
    <cellStyle name="40% - Ênfase4 38 2" xfId="28177" xr:uid="{49A40F1D-ECFD-4800-AD76-F726573E7183}"/>
    <cellStyle name="40% - Ênfase4 38 3" xfId="28176" xr:uid="{6D433E83-FBE6-4158-85D8-73952C728BDA}"/>
    <cellStyle name="40% - Ênfase4 39" xfId="1929" xr:uid="{00000000-0005-0000-0000-000085070000}"/>
    <cellStyle name="40% - Ênfase4 39 2" xfId="28179" xr:uid="{5EBE825F-3515-4C49-8756-2C4137C7EA5C}"/>
    <cellStyle name="40% - Ênfase4 39 3" xfId="28178" xr:uid="{06E1C8E3-3A49-4427-B539-57DB9221061B}"/>
    <cellStyle name="40% - Ênfase4 4" xfId="1930" xr:uid="{00000000-0005-0000-0000-000086070000}"/>
    <cellStyle name="40% - Ênfase4 4 2" xfId="1931" xr:uid="{00000000-0005-0000-0000-000087070000}"/>
    <cellStyle name="40% - Ênfase4 4 2 2" xfId="28181" xr:uid="{98B56AE0-07FC-4202-838D-F823EBFDA10F}"/>
    <cellStyle name="40% - Ênfase4 4 2 3" xfId="28180" xr:uid="{2474E992-F07F-44C7-8D45-A5A80D3198B0}"/>
    <cellStyle name="40% - Ênfase4 4 3" xfId="1932" xr:uid="{00000000-0005-0000-0000-000088070000}"/>
    <cellStyle name="40% - Ênfase4 4 3 2" xfId="28183" xr:uid="{323439B6-6FB1-4639-8AFD-732D5E60DBB0}"/>
    <cellStyle name="40% - Ênfase4 4 3 3" xfId="28182" xr:uid="{62A3D0A5-3088-40D2-B950-97C0B83E38D4}"/>
    <cellStyle name="40% - Ênfase4 4 4" xfId="1933" xr:uid="{00000000-0005-0000-0000-000089070000}"/>
    <cellStyle name="40% - Ênfase4 4 4 2" xfId="28185" xr:uid="{19622968-5F9F-44D2-BA7C-CF7D543D0AC8}"/>
    <cellStyle name="40% - Ênfase4 4 4 3" xfId="28184" xr:uid="{B270647F-04E8-4026-9030-485618D516A4}"/>
    <cellStyle name="40% - Ênfase4 40" xfId="1934" xr:uid="{00000000-0005-0000-0000-00008A070000}"/>
    <cellStyle name="40% - Ênfase4 40 2" xfId="28187" xr:uid="{C2E7BB9E-595E-4CD2-8879-981A5BE24266}"/>
    <cellStyle name="40% - Ênfase4 40 3" xfId="28186" xr:uid="{B812E9D2-5D94-40BC-819B-904460D37904}"/>
    <cellStyle name="40% - Ênfase4 41" xfId="1935" xr:uid="{00000000-0005-0000-0000-00008B070000}"/>
    <cellStyle name="40% - Ênfase4 41 2" xfId="28189" xr:uid="{FC5D1F6C-0166-4457-BE96-8570507840A8}"/>
    <cellStyle name="40% - Ênfase4 41 3" xfId="28188" xr:uid="{4D8C7046-3E4F-4C00-A2BF-347B81359275}"/>
    <cellStyle name="40% - Ênfase4 5" xfId="1936" xr:uid="{00000000-0005-0000-0000-00008C070000}"/>
    <cellStyle name="40% - Ênfase4 6" xfId="1937" xr:uid="{00000000-0005-0000-0000-00008D070000}"/>
    <cellStyle name="40% - Ênfase4 7" xfId="1938" xr:uid="{00000000-0005-0000-0000-00008E070000}"/>
    <cellStyle name="40% - Ênfase4 8" xfId="1939" xr:uid="{00000000-0005-0000-0000-00008F070000}"/>
    <cellStyle name="40% - Ênfase4 9" xfId="1940" xr:uid="{00000000-0005-0000-0000-000090070000}"/>
    <cellStyle name="40% - Ênfase5 10" xfId="1941" xr:uid="{00000000-0005-0000-0000-000091070000}"/>
    <cellStyle name="40% - Ênfase5 11" xfId="1942" xr:uid="{00000000-0005-0000-0000-000092070000}"/>
    <cellStyle name="40% - Ênfase5 12" xfId="1943" xr:uid="{00000000-0005-0000-0000-000093070000}"/>
    <cellStyle name="40% - Ênfase5 13" xfId="1944" xr:uid="{00000000-0005-0000-0000-000094070000}"/>
    <cellStyle name="40% - Ênfase5 14" xfId="1945" xr:uid="{00000000-0005-0000-0000-000095070000}"/>
    <cellStyle name="40% - Ênfase5 15" xfId="1946" xr:uid="{00000000-0005-0000-0000-000096070000}"/>
    <cellStyle name="40% - Ênfase5 16" xfId="1947" xr:uid="{00000000-0005-0000-0000-000097070000}"/>
    <cellStyle name="40% - Ênfase5 17" xfId="1948" xr:uid="{00000000-0005-0000-0000-000098070000}"/>
    <cellStyle name="40% - Ênfase5 18" xfId="1949" xr:uid="{00000000-0005-0000-0000-000099070000}"/>
    <cellStyle name="40% - Ênfase5 19" xfId="1950" xr:uid="{00000000-0005-0000-0000-00009A070000}"/>
    <cellStyle name="40% - Ênfase5 2" xfId="1951" xr:uid="{00000000-0005-0000-0000-00009B070000}"/>
    <cellStyle name="40% - Ênfase5 20" xfId="1952" xr:uid="{00000000-0005-0000-0000-00009C070000}"/>
    <cellStyle name="40% - Ênfase5 21" xfId="1953" xr:uid="{00000000-0005-0000-0000-00009D070000}"/>
    <cellStyle name="40% - Ênfase5 22" xfId="1954" xr:uid="{00000000-0005-0000-0000-00009E070000}"/>
    <cellStyle name="40% - Ênfase5 23" xfId="1955" xr:uid="{00000000-0005-0000-0000-00009F070000}"/>
    <cellStyle name="40% - Ênfase5 24" xfId="1956" xr:uid="{00000000-0005-0000-0000-0000A0070000}"/>
    <cellStyle name="40% - Ênfase5 25" xfId="1957" xr:uid="{00000000-0005-0000-0000-0000A1070000}"/>
    <cellStyle name="40% - Ênfase5 26" xfId="1958" xr:uid="{00000000-0005-0000-0000-0000A2070000}"/>
    <cellStyle name="40% - Ênfase5 27" xfId="1959" xr:uid="{00000000-0005-0000-0000-0000A3070000}"/>
    <cellStyle name="40% - Ênfase5 28" xfId="1960" xr:uid="{00000000-0005-0000-0000-0000A4070000}"/>
    <cellStyle name="40% - Ênfase5 29" xfId="1961" xr:uid="{00000000-0005-0000-0000-0000A5070000}"/>
    <cellStyle name="40% - Ênfase5 3" xfId="1962" xr:uid="{00000000-0005-0000-0000-0000A6070000}"/>
    <cellStyle name="40% - Ênfase5 30" xfId="1963" xr:uid="{00000000-0005-0000-0000-0000A7070000}"/>
    <cellStyle name="40% - Ênfase5 31" xfId="1964" xr:uid="{00000000-0005-0000-0000-0000A8070000}"/>
    <cellStyle name="40% - Ênfase5 32" xfId="1965" xr:uid="{00000000-0005-0000-0000-0000A9070000}"/>
    <cellStyle name="40% - Ênfase5 33" xfId="1966" xr:uid="{00000000-0005-0000-0000-0000AA070000}"/>
    <cellStyle name="40% - Ênfase5 34" xfId="1967" xr:uid="{00000000-0005-0000-0000-0000AB070000}"/>
    <cellStyle name="40% - Ênfase5 35" xfId="1968" xr:uid="{00000000-0005-0000-0000-0000AC070000}"/>
    <cellStyle name="40% - Ênfase5 4" xfId="1969" xr:uid="{00000000-0005-0000-0000-0000AD070000}"/>
    <cellStyle name="40% - Ênfase5 4 2" xfId="1970" xr:uid="{00000000-0005-0000-0000-0000AE070000}"/>
    <cellStyle name="40% - Ênfase5 4 2 2" xfId="28191" xr:uid="{AC63742B-ED04-4508-9DAF-FFFE1D0FFED9}"/>
    <cellStyle name="40% - Ênfase5 4 2 3" xfId="28190" xr:uid="{0E639396-95D3-43A1-94D9-3C0DA0099047}"/>
    <cellStyle name="40% - Ênfase5 4 3" xfId="1971" xr:uid="{00000000-0005-0000-0000-0000AF070000}"/>
    <cellStyle name="40% - Ênfase5 4 3 2" xfId="28193" xr:uid="{FEE0DA74-209E-4166-A14B-1F4B95B0BC6F}"/>
    <cellStyle name="40% - Ênfase5 4 3 3" xfId="28192" xr:uid="{DCFC3013-EADF-42F7-8581-C6129E0C5179}"/>
    <cellStyle name="40% - Ênfase5 4 4" xfId="1972" xr:uid="{00000000-0005-0000-0000-0000B0070000}"/>
    <cellStyle name="40% - Ênfase5 4 4 2" xfId="28195" xr:uid="{C8C1D75C-BAFA-4786-9EAC-BDF96903CA79}"/>
    <cellStyle name="40% - Ênfase5 4 4 3" xfId="28194" xr:uid="{9681AD97-A994-4BE2-9412-B57992A9297F}"/>
    <cellStyle name="40% - Ênfase5 5" xfId="1973" xr:uid="{00000000-0005-0000-0000-0000B1070000}"/>
    <cellStyle name="40% - Ênfase5 6" xfId="1974" xr:uid="{00000000-0005-0000-0000-0000B2070000}"/>
    <cellStyle name="40% - Ênfase5 7" xfId="1975" xr:uid="{00000000-0005-0000-0000-0000B3070000}"/>
    <cellStyle name="40% - Ênfase5 8" xfId="1976" xr:uid="{00000000-0005-0000-0000-0000B4070000}"/>
    <cellStyle name="40% - Ênfase5 9" xfId="1977" xr:uid="{00000000-0005-0000-0000-0000B5070000}"/>
    <cellStyle name="40% - Ênfase6 10" xfId="1978" xr:uid="{00000000-0005-0000-0000-0000B6070000}"/>
    <cellStyle name="40% - Ênfase6 11" xfId="1979" xr:uid="{00000000-0005-0000-0000-0000B7070000}"/>
    <cellStyle name="40% - Ênfase6 12" xfId="1980" xr:uid="{00000000-0005-0000-0000-0000B8070000}"/>
    <cellStyle name="40% - Ênfase6 13" xfId="1981" xr:uid="{00000000-0005-0000-0000-0000B9070000}"/>
    <cellStyle name="40% - Ênfase6 14" xfId="1982" xr:uid="{00000000-0005-0000-0000-0000BA070000}"/>
    <cellStyle name="40% - Ênfase6 15" xfId="1983" xr:uid="{00000000-0005-0000-0000-0000BB070000}"/>
    <cellStyle name="40% - Ênfase6 16" xfId="1984" xr:uid="{00000000-0005-0000-0000-0000BC070000}"/>
    <cellStyle name="40% - Ênfase6 17" xfId="1985" xr:uid="{00000000-0005-0000-0000-0000BD070000}"/>
    <cellStyle name="40% - Ênfase6 18" xfId="1986" xr:uid="{00000000-0005-0000-0000-0000BE070000}"/>
    <cellStyle name="40% - Ênfase6 19" xfId="1987" xr:uid="{00000000-0005-0000-0000-0000BF070000}"/>
    <cellStyle name="40% - Ênfase6 2" xfId="1988" xr:uid="{00000000-0005-0000-0000-0000C0070000}"/>
    <cellStyle name="40% - Ênfase6 20" xfId="1989" xr:uid="{00000000-0005-0000-0000-0000C1070000}"/>
    <cellStyle name="40% - Ênfase6 21" xfId="1990" xr:uid="{00000000-0005-0000-0000-0000C2070000}"/>
    <cellStyle name="40% - Ênfase6 22" xfId="1991" xr:uid="{00000000-0005-0000-0000-0000C3070000}"/>
    <cellStyle name="40% - Ênfase6 23" xfId="1992" xr:uid="{00000000-0005-0000-0000-0000C4070000}"/>
    <cellStyle name="40% - Ênfase6 24" xfId="1993" xr:uid="{00000000-0005-0000-0000-0000C5070000}"/>
    <cellStyle name="40% - Ênfase6 25" xfId="1994" xr:uid="{00000000-0005-0000-0000-0000C6070000}"/>
    <cellStyle name="40% - Ênfase6 26" xfId="1995" xr:uid="{00000000-0005-0000-0000-0000C7070000}"/>
    <cellStyle name="40% - Ênfase6 27" xfId="1996" xr:uid="{00000000-0005-0000-0000-0000C8070000}"/>
    <cellStyle name="40% - Ênfase6 28" xfId="1997" xr:uid="{00000000-0005-0000-0000-0000C9070000}"/>
    <cellStyle name="40% - Ênfase6 29" xfId="1998" xr:uid="{00000000-0005-0000-0000-0000CA070000}"/>
    <cellStyle name="40% - Ênfase6 3" xfId="1999" xr:uid="{00000000-0005-0000-0000-0000CB070000}"/>
    <cellStyle name="40% - Ênfase6 30" xfId="2000" xr:uid="{00000000-0005-0000-0000-0000CC070000}"/>
    <cellStyle name="40% - Ênfase6 31" xfId="2001" xr:uid="{00000000-0005-0000-0000-0000CD070000}"/>
    <cellStyle name="40% - Ênfase6 32" xfId="2002" xr:uid="{00000000-0005-0000-0000-0000CE070000}"/>
    <cellStyle name="40% - Ênfase6 33" xfId="2003" xr:uid="{00000000-0005-0000-0000-0000CF070000}"/>
    <cellStyle name="40% - Ênfase6 34" xfId="2004" xr:uid="{00000000-0005-0000-0000-0000D0070000}"/>
    <cellStyle name="40% - Ênfase6 35" xfId="2005" xr:uid="{00000000-0005-0000-0000-0000D1070000}"/>
    <cellStyle name="40% - Ênfase6 4" xfId="2006" xr:uid="{00000000-0005-0000-0000-0000D2070000}"/>
    <cellStyle name="40% - Ênfase6 4 2" xfId="2007" xr:uid="{00000000-0005-0000-0000-0000D3070000}"/>
    <cellStyle name="40% - Ênfase6 4 2 2" xfId="28197" xr:uid="{7FCCCE8A-61FA-4B9B-85DC-04C461894304}"/>
    <cellStyle name="40% - Ênfase6 4 2 3" xfId="28196" xr:uid="{A8363393-E9A7-4368-9D3F-8D2EDD811B92}"/>
    <cellStyle name="40% - Ênfase6 4 3" xfId="2008" xr:uid="{00000000-0005-0000-0000-0000D4070000}"/>
    <cellStyle name="40% - Ênfase6 4 3 2" xfId="28199" xr:uid="{51CF2CA6-ADC2-4B40-9DE3-BEE941C3FD3B}"/>
    <cellStyle name="40% - Ênfase6 4 3 3" xfId="28198" xr:uid="{45128ECB-8731-45E2-9840-A1A282D0A269}"/>
    <cellStyle name="40% - Ênfase6 4 4" xfId="2009" xr:uid="{00000000-0005-0000-0000-0000D5070000}"/>
    <cellStyle name="40% - Ênfase6 4 4 2" xfId="28201" xr:uid="{4E54E57E-FA07-4546-A38F-BB6DA1ED91BC}"/>
    <cellStyle name="40% - Ênfase6 4 4 3" xfId="28200" xr:uid="{FBF68817-06F9-42A2-A4A1-656BC4A23A07}"/>
    <cellStyle name="40% - Ênfase6 5" xfId="2010" xr:uid="{00000000-0005-0000-0000-0000D6070000}"/>
    <cellStyle name="40% - Ênfase6 6" xfId="2011" xr:uid="{00000000-0005-0000-0000-0000D7070000}"/>
    <cellStyle name="40% - Ênfase6 7" xfId="2012" xr:uid="{00000000-0005-0000-0000-0000D8070000}"/>
    <cellStyle name="40% - Ênfase6 8" xfId="2013" xr:uid="{00000000-0005-0000-0000-0000D9070000}"/>
    <cellStyle name="40% - Ênfase6 9" xfId="2014" xr:uid="{00000000-0005-0000-0000-0000DA070000}"/>
    <cellStyle name="40% - Énfasis1 2" xfId="2015" xr:uid="{00000000-0005-0000-0000-0000DB070000}"/>
    <cellStyle name="40% - Énfasis1 2 2" xfId="2016" xr:uid="{00000000-0005-0000-0000-0000DC070000}"/>
    <cellStyle name="40% - Énfasis1 2 2 2" xfId="28204" xr:uid="{7C777633-A89D-4063-BAE3-0EC0E57F0D7D}"/>
    <cellStyle name="40% - Énfasis1 2 2 3" xfId="28203" xr:uid="{7B6707F7-700B-41E7-9E60-13C254AE5FFE}"/>
    <cellStyle name="40% - Énfasis1 2 3" xfId="2017" xr:uid="{00000000-0005-0000-0000-0000DD070000}"/>
    <cellStyle name="40% - Énfasis1 2 3 2" xfId="28206" xr:uid="{954875C7-406C-48BB-AA37-B93A498F3990}"/>
    <cellStyle name="40% - Énfasis1 2 3 3" xfId="28205" xr:uid="{CD72DE37-740C-45C4-B5B8-ABBD26CB5668}"/>
    <cellStyle name="40% - Énfasis1 2 4" xfId="28207" xr:uid="{23D4713A-5E5F-4C6F-8C75-6DBB274C5C22}"/>
    <cellStyle name="40% - Énfasis1 2 5" xfId="28202" xr:uid="{891399C3-4442-4E55-9E89-03B4C5A47D2F}"/>
    <cellStyle name="40% - Énfasis1 3" xfId="2018" xr:uid="{00000000-0005-0000-0000-0000DE070000}"/>
    <cellStyle name="40% - Énfasis1 3 2" xfId="2019" xr:uid="{00000000-0005-0000-0000-0000DF070000}"/>
    <cellStyle name="40% - Énfasis1 3 2 2" xfId="2020" xr:uid="{00000000-0005-0000-0000-0000E0070000}"/>
    <cellStyle name="40% - Énfasis1 3 2 3" xfId="2021" xr:uid="{00000000-0005-0000-0000-0000E1070000}"/>
    <cellStyle name="40% - Énfasis1 3 3" xfId="2022" xr:uid="{00000000-0005-0000-0000-0000E2070000}"/>
    <cellStyle name="40% - Énfasis1 3 3 2" xfId="2023" xr:uid="{00000000-0005-0000-0000-0000E3070000}"/>
    <cellStyle name="40% - Énfasis1 3 3 3" xfId="2024" xr:uid="{00000000-0005-0000-0000-0000E4070000}"/>
    <cellStyle name="40% - Énfasis1 3 4" xfId="2025" xr:uid="{00000000-0005-0000-0000-0000E5070000}"/>
    <cellStyle name="40% - Énfasis1 3 4 2" xfId="2026" xr:uid="{00000000-0005-0000-0000-0000E6070000}"/>
    <cellStyle name="40% - Énfasis1 3 4 3" xfId="2027" xr:uid="{00000000-0005-0000-0000-0000E7070000}"/>
    <cellStyle name="40% - Énfasis1 3 5" xfId="2028" xr:uid="{00000000-0005-0000-0000-0000E8070000}"/>
    <cellStyle name="40% - Énfasis1 3 5 2" xfId="2029" xr:uid="{00000000-0005-0000-0000-0000E9070000}"/>
    <cellStyle name="40% - Énfasis1 3 5 3" xfId="2030" xr:uid="{00000000-0005-0000-0000-0000EA070000}"/>
    <cellStyle name="40% - Énfasis1 3 6" xfId="2031" xr:uid="{00000000-0005-0000-0000-0000EB070000}"/>
    <cellStyle name="40% - Énfasis1 3 7" xfId="2032" xr:uid="{00000000-0005-0000-0000-0000EC070000}"/>
    <cellStyle name="40% - Énfasis1 4" xfId="2033" xr:uid="{00000000-0005-0000-0000-0000ED070000}"/>
    <cellStyle name="40% - Énfasis1 4 2" xfId="2034" xr:uid="{00000000-0005-0000-0000-0000EE070000}"/>
    <cellStyle name="40% - Énfasis1 4 2 2" xfId="2035" xr:uid="{00000000-0005-0000-0000-0000EF070000}"/>
    <cellStyle name="40% - Énfasis1 4 2 3" xfId="2036" xr:uid="{00000000-0005-0000-0000-0000F0070000}"/>
    <cellStyle name="40% - Énfasis1 4 3" xfId="2037" xr:uid="{00000000-0005-0000-0000-0000F1070000}"/>
    <cellStyle name="40% - Énfasis1 4 3 2" xfId="2038" xr:uid="{00000000-0005-0000-0000-0000F2070000}"/>
    <cellStyle name="40% - Énfasis1 4 3 3" xfId="2039" xr:uid="{00000000-0005-0000-0000-0000F3070000}"/>
    <cellStyle name="40% - Énfasis1 4 4" xfId="2040" xr:uid="{00000000-0005-0000-0000-0000F4070000}"/>
    <cellStyle name="40% - Énfasis1 4 4 2" xfId="2041" xr:uid="{00000000-0005-0000-0000-0000F5070000}"/>
    <cellStyle name="40% - Énfasis1 4 4 3" xfId="2042" xr:uid="{00000000-0005-0000-0000-0000F6070000}"/>
    <cellStyle name="40% - Énfasis1 4 5" xfId="2043" xr:uid="{00000000-0005-0000-0000-0000F7070000}"/>
    <cellStyle name="40% - Énfasis1 4 5 2" xfId="2044" xr:uid="{00000000-0005-0000-0000-0000F8070000}"/>
    <cellStyle name="40% - Énfasis1 4 5 3" xfId="2045" xr:uid="{00000000-0005-0000-0000-0000F9070000}"/>
    <cellStyle name="40% - Énfasis1 4 6" xfId="2046" xr:uid="{00000000-0005-0000-0000-0000FA070000}"/>
    <cellStyle name="40% - Énfasis1 4 7" xfId="2047" xr:uid="{00000000-0005-0000-0000-0000FB070000}"/>
    <cellStyle name="40% - Énfasis3 2" xfId="2048" xr:uid="{00000000-0005-0000-0000-0000FC070000}"/>
    <cellStyle name="40% - Énfasis3 2 2" xfId="2049" xr:uid="{00000000-0005-0000-0000-0000FD070000}"/>
    <cellStyle name="40% - Énfasis3 2 2 2" xfId="28210" xr:uid="{327483CC-AD53-452B-8D91-D78C5984BFF4}"/>
    <cellStyle name="40% - Énfasis3 2 2 3" xfId="28209" xr:uid="{2AF84821-0996-475D-9130-625E5090E5B6}"/>
    <cellStyle name="40% - Énfasis3 2 3" xfId="2050" xr:uid="{00000000-0005-0000-0000-0000FE070000}"/>
    <cellStyle name="40% - Énfasis3 2 3 2" xfId="28212" xr:uid="{D9103348-ECF0-4595-9D54-2D15DC3F89A4}"/>
    <cellStyle name="40% - Énfasis3 2 3 3" xfId="28211" xr:uid="{BD363CED-CA1D-49AA-AF87-51FEB84D006A}"/>
    <cellStyle name="40% - Énfasis3 2 4" xfId="28213" xr:uid="{261DCBDA-493E-4169-BC0D-76298A1B20A6}"/>
    <cellStyle name="40% - Énfasis3 2 5" xfId="28208" xr:uid="{1EEF3F44-FF93-4C7E-B22A-7AFA96D947DB}"/>
    <cellStyle name="40% - Énfasis4 2" xfId="2051" xr:uid="{00000000-0005-0000-0000-0000FF070000}"/>
    <cellStyle name="40% - Énfasis4 2 2" xfId="2052" xr:uid="{00000000-0005-0000-0000-000000080000}"/>
    <cellStyle name="40% - Énfasis4 2 2 2" xfId="28216" xr:uid="{2DE463EF-E39E-45BF-8DDD-5D8F4A62C1BD}"/>
    <cellStyle name="40% - Énfasis4 2 2 3" xfId="28215" xr:uid="{2766055B-79F0-4092-BA3E-02095FFF8854}"/>
    <cellStyle name="40% - Énfasis4 2 3" xfId="2053" xr:uid="{00000000-0005-0000-0000-000001080000}"/>
    <cellStyle name="40% - Énfasis4 2 3 2" xfId="28218" xr:uid="{8B7EA5C3-210E-4D2E-A590-2AC9A2E79F61}"/>
    <cellStyle name="40% - Énfasis4 2 3 3" xfId="28217" xr:uid="{95C9305B-466E-4B97-9A8D-5A263F539E21}"/>
    <cellStyle name="40% - Énfasis4 2 4" xfId="28219" xr:uid="{3FF7853E-16C3-4CE8-8800-56AB92D7104C}"/>
    <cellStyle name="40% - Énfasis4 2 5" xfId="28214" xr:uid="{5410381A-380D-4AA5-81A5-E3F648D3E249}"/>
    <cellStyle name="60% - Accent1" xfId="2054" xr:uid="{00000000-0005-0000-0000-000002080000}"/>
    <cellStyle name="60% - Accent2" xfId="2055" xr:uid="{00000000-0005-0000-0000-000003080000}"/>
    <cellStyle name="60% - Accent3" xfId="2056" xr:uid="{00000000-0005-0000-0000-000004080000}"/>
    <cellStyle name="60% - Accent4" xfId="2057" xr:uid="{00000000-0005-0000-0000-000005080000}"/>
    <cellStyle name="60% - Accent5" xfId="2058" xr:uid="{00000000-0005-0000-0000-000006080000}"/>
    <cellStyle name="60% - Accent6" xfId="2059" xr:uid="{00000000-0005-0000-0000-000007080000}"/>
    <cellStyle name="60% - Ênfase1 10" xfId="2060" xr:uid="{00000000-0005-0000-0000-000008080000}"/>
    <cellStyle name="60% - Ênfase1 11" xfId="2061" xr:uid="{00000000-0005-0000-0000-000009080000}"/>
    <cellStyle name="60% - Ênfase1 12" xfId="2062" xr:uid="{00000000-0005-0000-0000-00000A080000}"/>
    <cellStyle name="60% - Ênfase1 13" xfId="2063" xr:uid="{00000000-0005-0000-0000-00000B080000}"/>
    <cellStyle name="60% - Ênfase1 14" xfId="2064" xr:uid="{00000000-0005-0000-0000-00000C080000}"/>
    <cellStyle name="60% - Ênfase1 15" xfId="2065" xr:uid="{00000000-0005-0000-0000-00000D080000}"/>
    <cellStyle name="60% - Ênfase1 16" xfId="2066" xr:uid="{00000000-0005-0000-0000-00000E080000}"/>
    <cellStyle name="60% - Ênfase1 17" xfId="2067" xr:uid="{00000000-0005-0000-0000-00000F080000}"/>
    <cellStyle name="60% - Ênfase1 18" xfId="2068" xr:uid="{00000000-0005-0000-0000-000010080000}"/>
    <cellStyle name="60% - Ênfase1 19" xfId="2069" xr:uid="{00000000-0005-0000-0000-000011080000}"/>
    <cellStyle name="60% - Ênfase1 2" xfId="2070" xr:uid="{00000000-0005-0000-0000-000012080000}"/>
    <cellStyle name="60% - Ênfase1 20" xfId="2071" xr:uid="{00000000-0005-0000-0000-000013080000}"/>
    <cellStyle name="60% - Ênfase1 21" xfId="2072" xr:uid="{00000000-0005-0000-0000-000014080000}"/>
    <cellStyle name="60% - Ênfase1 22" xfId="2073" xr:uid="{00000000-0005-0000-0000-000015080000}"/>
    <cellStyle name="60% - Ênfase1 23" xfId="2074" xr:uid="{00000000-0005-0000-0000-000016080000}"/>
    <cellStyle name="60% - Ênfase1 24" xfId="2075" xr:uid="{00000000-0005-0000-0000-000017080000}"/>
    <cellStyle name="60% - Ênfase1 25" xfId="2076" xr:uid="{00000000-0005-0000-0000-000018080000}"/>
    <cellStyle name="60% - Ênfase1 26" xfId="2077" xr:uid="{00000000-0005-0000-0000-000019080000}"/>
    <cellStyle name="60% - Ênfase1 27" xfId="2078" xr:uid="{00000000-0005-0000-0000-00001A080000}"/>
    <cellStyle name="60% - Ênfase1 28" xfId="2079" xr:uid="{00000000-0005-0000-0000-00001B080000}"/>
    <cellStyle name="60% - Ênfase1 29" xfId="2080" xr:uid="{00000000-0005-0000-0000-00001C080000}"/>
    <cellStyle name="60% - Ênfase1 3" xfId="2081" xr:uid="{00000000-0005-0000-0000-00001D080000}"/>
    <cellStyle name="60% - Ênfase1 30" xfId="2082" xr:uid="{00000000-0005-0000-0000-00001E080000}"/>
    <cellStyle name="60% - Ênfase1 31" xfId="2083" xr:uid="{00000000-0005-0000-0000-00001F080000}"/>
    <cellStyle name="60% - Ênfase1 32" xfId="2084" xr:uid="{00000000-0005-0000-0000-000020080000}"/>
    <cellStyle name="60% - Ênfase1 33" xfId="2085" xr:uid="{00000000-0005-0000-0000-000021080000}"/>
    <cellStyle name="60% - Ênfase1 34" xfId="2086" xr:uid="{00000000-0005-0000-0000-000022080000}"/>
    <cellStyle name="60% - Ênfase1 35" xfId="2087" xr:uid="{00000000-0005-0000-0000-000023080000}"/>
    <cellStyle name="60% - Ênfase1 36" xfId="2088" xr:uid="{00000000-0005-0000-0000-000024080000}"/>
    <cellStyle name="60% - Ênfase1 37" xfId="2089" xr:uid="{00000000-0005-0000-0000-000025080000}"/>
    <cellStyle name="60% - Ênfase1 38" xfId="2090" xr:uid="{00000000-0005-0000-0000-000026080000}"/>
    <cellStyle name="60% - Ênfase1 39" xfId="2091" xr:uid="{00000000-0005-0000-0000-000027080000}"/>
    <cellStyle name="60% - Ênfase1 4" xfId="2092" xr:uid="{00000000-0005-0000-0000-000028080000}"/>
    <cellStyle name="60% - Ênfase1 4 2" xfId="2093" xr:uid="{00000000-0005-0000-0000-000029080000}"/>
    <cellStyle name="60% - Ênfase1 4 3" xfId="2094" xr:uid="{00000000-0005-0000-0000-00002A080000}"/>
    <cellStyle name="60% - Ênfase1 4 4" xfId="2095" xr:uid="{00000000-0005-0000-0000-00002B080000}"/>
    <cellStyle name="60% - Ênfase1 40" xfId="2096" xr:uid="{00000000-0005-0000-0000-00002C080000}"/>
    <cellStyle name="60% - Ênfase1 41" xfId="2097" xr:uid="{00000000-0005-0000-0000-00002D080000}"/>
    <cellStyle name="60% - Ênfase1 5" xfId="2098" xr:uid="{00000000-0005-0000-0000-00002E080000}"/>
    <cellStyle name="60% - Ênfase1 6" xfId="2099" xr:uid="{00000000-0005-0000-0000-00002F080000}"/>
    <cellStyle name="60% - Ênfase1 7" xfId="2100" xr:uid="{00000000-0005-0000-0000-000030080000}"/>
    <cellStyle name="60% - Ênfase1 8" xfId="2101" xr:uid="{00000000-0005-0000-0000-000031080000}"/>
    <cellStyle name="60% - Ênfase1 9" xfId="2102" xr:uid="{00000000-0005-0000-0000-000032080000}"/>
    <cellStyle name="60% - Ênfase2 10" xfId="2103" xr:uid="{00000000-0005-0000-0000-000033080000}"/>
    <cellStyle name="60% - Ênfase2 11" xfId="2104" xr:uid="{00000000-0005-0000-0000-000034080000}"/>
    <cellStyle name="60% - Ênfase2 12" xfId="2105" xr:uid="{00000000-0005-0000-0000-000035080000}"/>
    <cellStyle name="60% - Ênfase2 13" xfId="2106" xr:uid="{00000000-0005-0000-0000-000036080000}"/>
    <cellStyle name="60% - Ênfase2 14" xfId="2107" xr:uid="{00000000-0005-0000-0000-000037080000}"/>
    <cellStyle name="60% - Ênfase2 15" xfId="2108" xr:uid="{00000000-0005-0000-0000-000038080000}"/>
    <cellStyle name="60% - Ênfase2 16" xfId="2109" xr:uid="{00000000-0005-0000-0000-000039080000}"/>
    <cellStyle name="60% - Ênfase2 17" xfId="2110" xr:uid="{00000000-0005-0000-0000-00003A080000}"/>
    <cellStyle name="60% - Ênfase2 18" xfId="2111" xr:uid="{00000000-0005-0000-0000-00003B080000}"/>
    <cellStyle name="60% - Ênfase2 19" xfId="2112" xr:uid="{00000000-0005-0000-0000-00003C080000}"/>
    <cellStyle name="60% - Ênfase2 2" xfId="2113" xr:uid="{00000000-0005-0000-0000-00003D080000}"/>
    <cellStyle name="60% - Ênfase2 20" xfId="2114" xr:uid="{00000000-0005-0000-0000-00003E080000}"/>
    <cellStyle name="60% - Ênfase2 21" xfId="2115" xr:uid="{00000000-0005-0000-0000-00003F080000}"/>
    <cellStyle name="60% - Ênfase2 22" xfId="2116" xr:uid="{00000000-0005-0000-0000-000040080000}"/>
    <cellStyle name="60% - Ênfase2 23" xfId="2117" xr:uid="{00000000-0005-0000-0000-000041080000}"/>
    <cellStyle name="60% - Ênfase2 24" xfId="2118" xr:uid="{00000000-0005-0000-0000-000042080000}"/>
    <cellStyle name="60% - Ênfase2 25" xfId="2119" xr:uid="{00000000-0005-0000-0000-000043080000}"/>
    <cellStyle name="60% - Ênfase2 26" xfId="2120" xr:uid="{00000000-0005-0000-0000-000044080000}"/>
    <cellStyle name="60% - Ênfase2 27" xfId="2121" xr:uid="{00000000-0005-0000-0000-000045080000}"/>
    <cellStyle name="60% - Ênfase2 28" xfId="2122" xr:uid="{00000000-0005-0000-0000-000046080000}"/>
    <cellStyle name="60% - Ênfase2 29" xfId="2123" xr:uid="{00000000-0005-0000-0000-000047080000}"/>
    <cellStyle name="60% - Ênfase2 3" xfId="2124" xr:uid="{00000000-0005-0000-0000-000048080000}"/>
    <cellStyle name="60% - Ênfase2 30" xfId="2125" xr:uid="{00000000-0005-0000-0000-000049080000}"/>
    <cellStyle name="60% - Ênfase2 31" xfId="2126" xr:uid="{00000000-0005-0000-0000-00004A080000}"/>
    <cellStyle name="60% - Ênfase2 32" xfId="2127" xr:uid="{00000000-0005-0000-0000-00004B080000}"/>
    <cellStyle name="60% - Ênfase2 33" xfId="2128" xr:uid="{00000000-0005-0000-0000-00004C080000}"/>
    <cellStyle name="60% - Ênfase2 34" xfId="2129" xr:uid="{00000000-0005-0000-0000-00004D080000}"/>
    <cellStyle name="60% - Ênfase2 35" xfId="2130" xr:uid="{00000000-0005-0000-0000-00004E080000}"/>
    <cellStyle name="60% - Ênfase2 4" xfId="2131" xr:uid="{00000000-0005-0000-0000-00004F080000}"/>
    <cellStyle name="60% - Ênfase2 4 2" xfId="2132" xr:uid="{00000000-0005-0000-0000-000050080000}"/>
    <cellStyle name="60% - Ênfase2 4 3" xfId="2133" xr:uid="{00000000-0005-0000-0000-000051080000}"/>
    <cellStyle name="60% - Ênfase2 4 4" xfId="2134" xr:uid="{00000000-0005-0000-0000-000052080000}"/>
    <cellStyle name="60% - Ênfase2 5" xfId="2135" xr:uid="{00000000-0005-0000-0000-000053080000}"/>
    <cellStyle name="60% - Ênfase2 6" xfId="2136" xr:uid="{00000000-0005-0000-0000-000054080000}"/>
    <cellStyle name="60% - Ênfase2 7" xfId="2137" xr:uid="{00000000-0005-0000-0000-000055080000}"/>
    <cellStyle name="60% - Ênfase2 8" xfId="2138" xr:uid="{00000000-0005-0000-0000-000056080000}"/>
    <cellStyle name="60% - Ênfase2 9" xfId="2139" xr:uid="{00000000-0005-0000-0000-000057080000}"/>
    <cellStyle name="60% - Ênfase3 10" xfId="2140" xr:uid="{00000000-0005-0000-0000-000058080000}"/>
    <cellStyle name="60% - Ênfase3 11" xfId="2141" xr:uid="{00000000-0005-0000-0000-000059080000}"/>
    <cellStyle name="60% - Ênfase3 12" xfId="2142" xr:uid="{00000000-0005-0000-0000-00005A080000}"/>
    <cellStyle name="60% - Ênfase3 13" xfId="2143" xr:uid="{00000000-0005-0000-0000-00005B080000}"/>
    <cellStyle name="60% - Ênfase3 14" xfId="2144" xr:uid="{00000000-0005-0000-0000-00005C080000}"/>
    <cellStyle name="60% - Ênfase3 15" xfId="2145" xr:uid="{00000000-0005-0000-0000-00005D080000}"/>
    <cellStyle name="60% - Ênfase3 16" xfId="2146" xr:uid="{00000000-0005-0000-0000-00005E080000}"/>
    <cellStyle name="60% - Ênfase3 17" xfId="2147" xr:uid="{00000000-0005-0000-0000-00005F080000}"/>
    <cellStyle name="60% - Ênfase3 18" xfId="2148" xr:uid="{00000000-0005-0000-0000-000060080000}"/>
    <cellStyle name="60% - Ênfase3 19" xfId="2149" xr:uid="{00000000-0005-0000-0000-000061080000}"/>
    <cellStyle name="60% - Ênfase3 2" xfId="2150" xr:uid="{00000000-0005-0000-0000-000062080000}"/>
    <cellStyle name="60% - Ênfase3 20" xfId="2151" xr:uid="{00000000-0005-0000-0000-000063080000}"/>
    <cellStyle name="60% - Ênfase3 21" xfId="2152" xr:uid="{00000000-0005-0000-0000-000064080000}"/>
    <cellStyle name="60% - Ênfase3 22" xfId="2153" xr:uid="{00000000-0005-0000-0000-000065080000}"/>
    <cellStyle name="60% - Ênfase3 23" xfId="2154" xr:uid="{00000000-0005-0000-0000-000066080000}"/>
    <cellStyle name="60% - Ênfase3 24" xfId="2155" xr:uid="{00000000-0005-0000-0000-000067080000}"/>
    <cellStyle name="60% - Ênfase3 25" xfId="2156" xr:uid="{00000000-0005-0000-0000-000068080000}"/>
    <cellStyle name="60% - Ênfase3 26" xfId="2157" xr:uid="{00000000-0005-0000-0000-000069080000}"/>
    <cellStyle name="60% - Ênfase3 27" xfId="2158" xr:uid="{00000000-0005-0000-0000-00006A080000}"/>
    <cellStyle name="60% - Ênfase3 28" xfId="2159" xr:uid="{00000000-0005-0000-0000-00006B080000}"/>
    <cellStyle name="60% - Ênfase3 29" xfId="2160" xr:uid="{00000000-0005-0000-0000-00006C080000}"/>
    <cellStyle name="60% - Ênfase3 3" xfId="2161" xr:uid="{00000000-0005-0000-0000-00006D080000}"/>
    <cellStyle name="60% - Ênfase3 30" xfId="2162" xr:uid="{00000000-0005-0000-0000-00006E080000}"/>
    <cellStyle name="60% - Ênfase3 31" xfId="2163" xr:uid="{00000000-0005-0000-0000-00006F080000}"/>
    <cellStyle name="60% - Ênfase3 32" xfId="2164" xr:uid="{00000000-0005-0000-0000-000070080000}"/>
    <cellStyle name="60% - Ênfase3 33" xfId="2165" xr:uid="{00000000-0005-0000-0000-000071080000}"/>
    <cellStyle name="60% - Ênfase3 34" xfId="2166" xr:uid="{00000000-0005-0000-0000-000072080000}"/>
    <cellStyle name="60% - Ênfase3 35" xfId="2167" xr:uid="{00000000-0005-0000-0000-000073080000}"/>
    <cellStyle name="60% - Ênfase3 36" xfId="2168" xr:uid="{00000000-0005-0000-0000-000074080000}"/>
    <cellStyle name="60% - Ênfase3 37" xfId="2169" xr:uid="{00000000-0005-0000-0000-000075080000}"/>
    <cellStyle name="60% - Ênfase3 38" xfId="2170" xr:uid="{00000000-0005-0000-0000-000076080000}"/>
    <cellStyle name="60% - Ênfase3 39" xfId="2171" xr:uid="{00000000-0005-0000-0000-000077080000}"/>
    <cellStyle name="60% - Ênfase3 4" xfId="2172" xr:uid="{00000000-0005-0000-0000-000078080000}"/>
    <cellStyle name="60% - Ênfase3 4 2" xfId="2173" xr:uid="{00000000-0005-0000-0000-000079080000}"/>
    <cellStyle name="60% - Ênfase3 4 3" xfId="2174" xr:uid="{00000000-0005-0000-0000-00007A080000}"/>
    <cellStyle name="60% - Ênfase3 4 4" xfId="2175" xr:uid="{00000000-0005-0000-0000-00007B080000}"/>
    <cellStyle name="60% - Ênfase3 40" xfId="2176" xr:uid="{00000000-0005-0000-0000-00007C080000}"/>
    <cellStyle name="60% - Ênfase3 41" xfId="2177" xr:uid="{00000000-0005-0000-0000-00007D080000}"/>
    <cellStyle name="60% - Ênfase3 5" xfId="2178" xr:uid="{00000000-0005-0000-0000-00007E080000}"/>
    <cellStyle name="60% - Ênfase3 6" xfId="2179" xr:uid="{00000000-0005-0000-0000-00007F080000}"/>
    <cellStyle name="60% - Ênfase3 7" xfId="2180" xr:uid="{00000000-0005-0000-0000-000080080000}"/>
    <cellStyle name="60% - Ênfase3 8" xfId="2181" xr:uid="{00000000-0005-0000-0000-000081080000}"/>
    <cellStyle name="60% - Ênfase3 9" xfId="2182" xr:uid="{00000000-0005-0000-0000-000082080000}"/>
    <cellStyle name="60% - Ênfase4 10" xfId="2183" xr:uid="{00000000-0005-0000-0000-000083080000}"/>
    <cellStyle name="60% - Ênfase4 11" xfId="2184" xr:uid="{00000000-0005-0000-0000-000084080000}"/>
    <cellStyle name="60% - Ênfase4 12" xfId="2185" xr:uid="{00000000-0005-0000-0000-000085080000}"/>
    <cellStyle name="60% - Ênfase4 13" xfId="2186" xr:uid="{00000000-0005-0000-0000-000086080000}"/>
    <cellStyle name="60% - Ênfase4 14" xfId="2187" xr:uid="{00000000-0005-0000-0000-000087080000}"/>
    <cellStyle name="60% - Ênfase4 15" xfId="2188" xr:uid="{00000000-0005-0000-0000-000088080000}"/>
    <cellStyle name="60% - Ênfase4 16" xfId="2189" xr:uid="{00000000-0005-0000-0000-000089080000}"/>
    <cellStyle name="60% - Ênfase4 17" xfId="2190" xr:uid="{00000000-0005-0000-0000-00008A080000}"/>
    <cellStyle name="60% - Ênfase4 18" xfId="2191" xr:uid="{00000000-0005-0000-0000-00008B080000}"/>
    <cellStyle name="60% - Ênfase4 19" xfId="2192" xr:uid="{00000000-0005-0000-0000-00008C080000}"/>
    <cellStyle name="60% - Ênfase4 2" xfId="2193" xr:uid="{00000000-0005-0000-0000-00008D080000}"/>
    <cellStyle name="60% - Ênfase4 20" xfId="2194" xr:uid="{00000000-0005-0000-0000-00008E080000}"/>
    <cellStyle name="60% - Ênfase4 21" xfId="2195" xr:uid="{00000000-0005-0000-0000-00008F080000}"/>
    <cellStyle name="60% - Ênfase4 22" xfId="2196" xr:uid="{00000000-0005-0000-0000-000090080000}"/>
    <cellStyle name="60% - Ênfase4 23" xfId="2197" xr:uid="{00000000-0005-0000-0000-000091080000}"/>
    <cellStyle name="60% - Ênfase4 24" xfId="2198" xr:uid="{00000000-0005-0000-0000-000092080000}"/>
    <cellStyle name="60% - Ênfase4 25" xfId="2199" xr:uid="{00000000-0005-0000-0000-000093080000}"/>
    <cellStyle name="60% - Ênfase4 26" xfId="2200" xr:uid="{00000000-0005-0000-0000-000094080000}"/>
    <cellStyle name="60% - Ênfase4 27" xfId="2201" xr:uid="{00000000-0005-0000-0000-000095080000}"/>
    <cellStyle name="60% - Ênfase4 28" xfId="2202" xr:uid="{00000000-0005-0000-0000-000096080000}"/>
    <cellStyle name="60% - Ênfase4 29" xfId="2203" xr:uid="{00000000-0005-0000-0000-000097080000}"/>
    <cellStyle name="60% - Ênfase4 3" xfId="2204" xr:uid="{00000000-0005-0000-0000-000098080000}"/>
    <cellStyle name="60% - Ênfase4 30" xfId="2205" xr:uid="{00000000-0005-0000-0000-000099080000}"/>
    <cellStyle name="60% - Ênfase4 31" xfId="2206" xr:uid="{00000000-0005-0000-0000-00009A080000}"/>
    <cellStyle name="60% - Ênfase4 32" xfId="2207" xr:uid="{00000000-0005-0000-0000-00009B080000}"/>
    <cellStyle name="60% - Ênfase4 33" xfId="2208" xr:uid="{00000000-0005-0000-0000-00009C080000}"/>
    <cellStyle name="60% - Ênfase4 34" xfId="2209" xr:uid="{00000000-0005-0000-0000-00009D080000}"/>
    <cellStyle name="60% - Ênfase4 35" xfId="2210" xr:uid="{00000000-0005-0000-0000-00009E080000}"/>
    <cellStyle name="60% - Ênfase4 4" xfId="2211" xr:uid="{00000000-0005-0000-0000-00009F080000}"/>
    <cellStyle name="60% - Ênfase4 4 2" xfId="2212" xr:uid="{00000000-0005-0000-0000-0000A0080000}"/>
    <cellStyle name="60% - Ênfase4 4 3" xfId="2213" xr:uid="{00000000-0005-0000-0000-0000A1080000}"/>
    <cellStyle name="60% - Ênfase4 4 4" xfId="2214" xr:uid="{00000000-0005-0000-0000-0000A2080000}"/>
    <cellStyle name="60% - Ênfase4 5" xfId="2215" xr:uid="{00000000-0005-0000-0000-0000A3080000}"/>
    <cellStyle name="60% - Ênfase4 6" xfId="2216" xr:uid="{00000000-0005-0000-0000-0000A4080000}"/>
    <cellStyle name="60% - Ênfase4 7" xfId="2217" xr:uid="{00000000-0005-0000-0000-0000A5080000}"/>
    <cellStyle name="60% - Ênfase4 8" xfId="2218" xr:uid="{00000000-0005-0000-0000-0000A6080000}"/>
    <cellStyle name="60% - Ênfase4 9" xfId="2219" xr:uid="{00000000-0005-0000-0000-0000A7080000}"/>
    <cellStyle name="60% - Ênfase5 10" xfId="2220" xr:uid="{00000000-0005-0000-0000-0000A8080000}"/>
    <cellStyle name="60% - Ênfase5 11" xfId="2221" xr:uid="{00000000-0005-0000-0000-0000A9080000}"/>
    <cellStyle name="60% - Ênfase5 12" xfId="2222" xr:uid="{00000000-0005-0000-0000-0000AA080000}"/>
    <cellStyle name="60% - Ênfase5 13" xfId="2223" xr:uid="{00000000-0005-0000-0000-0000AB080000}"/>
    <cellStyle name="60% - Ênfase5 14" xfId="2224" xr:uid="{00000000-0005-0000-0000-0000AC080000}"/>
    <cellStyle name="60% - Ênfase5 15" xfId="2225" xr:uid="{00000000-0005-0000-0000-0000AD080000}"/>
    <cellStyle name="60% - Ênfase5 16" xfId="2226" xr:uid="{00000000-0005-0000-0000-0000AE080000}"/>
    <cellStyle name="60% - Ênfase5 17" xfId="2227" xr:uid="{00000000-0005-0000-0000-0000AF080000}"/>
    <cellStyle name="60% - Ênfase5 18" xfId="2228" xr:uid="{00000000-0005-0000-0000-0000B0080000}"/>
    <cellStyle name="60% - Ênfase5 19" xfId="2229" xr:uid="{00000000-0005-0000-0000-0000B1080000}"/>
    <cellStyle name="60% - Ênfase5 2" xfId="2230" xr:uid="{00000000-0005-0000-0000-0000B2080000}"/>
    <cellStyle name="60% - Ênfase5 20" xfId="2231" xr:uid="{00000000-0005-0000-0000-0000B3080000}"/>
    <cellStyle name="60% - Ênfase5 21" xfId="2232" xr:uid="{00000000-0005-0000-0000-0000B4080000}"/>
    <cellStyle name="60% - Ênfase5 22" xfId="2233" xr:uid="{00000000-0005-0000-0000-0000B5080000}"/>
    <cellStyle name="60% - Ênfase5 23" xfId="2234" xr:uid="{00000000-0005-0000-0000-0000B6080000}"/>
    <cellStyle name="60% - Ênfase5 24" xfId="2235" xr:uid="{00000000-0005-0000-0000-0000B7080000}"/>
    <cellStyle name="60% - Ênfase5 25" xfId="2236" xr:uid="{00000000-0005-0000-0000-0000B8080000}"/>
    <cellStyle name="60% - Ênfase5 26" xfId="2237" xr:uid="{00000000-0005-0000-0000-0000B9080000}"/>
    <cellStyle name="60% - Ênfase5 27" xfId="2238" xr:uid="{00000000-0005-0000-0000-0000BA080000}"/>
    <cellStyle name="60% - Ênfase5 28" xfId="2239" xr:uid="{00000000-0005-0000-0000-0000BB080000}"/>
    <cellStyle name="60% - Ênfase5 29" xfId="2240" xr:uid="{00000000-0005-0000-0000-0000BC080000}"/>
    <cellStyle name="60% - Ênfase5 3" xfId="2241" xr:uid="{00000000-0005-0000-0000-0000BD080000}"/>
    <cellStyle name="60% - Ênfase5 30" xfId="2242" xr:uid="{00000000-0005-0000-0000-0000BE080000}"/>
    <cellStyle name="60% - Ênfase5 31" xfId="2243" xr:uid="{00000000-0005-0000-0000-0000BF080000}"/>
    <cellStyle name="60% - Ênfase5 32" xfId="2244" xr:uid="{00000000-0005-0000-0000-0000C0080000}"/>
    <cellStyle name="60% - Ênfase5 33" xfId="2245" xr:uid="{00000000-0005-0000-0000-0000C1080000}"/>
    <cellStyle name="60% - Ênfase5 34" xfId="2246" xr:uid="{00000000-0005-0000-0000-0000C2080000}"/>
    <cellStyle name="60% - Ênfase5 35" xfId="2247" xr:uid="{00000000-0005-0000-0000-0000C3080000}"/>
    <cellStyle name="60% - Ênfase5 4" xfId="2248" xr:uid="{00000000-0005-0000-0000-0000C4080000}"/>
    <cellStyle name="60% - Ênfase5 4 2" xfId="2249" xr:uid="{00000000-0005-0000-0000-0000C5080000}"/>
    <cellStyle name="60% - Ênfase5 4 3" xfId="2250" xr:uid="{00000000-0005-0000-0000-0000C6080000}"/>
    <cellStyle name="60% - Ênfase5 4 4" xfId="2251" xr:uid="{00000000-0005-0000-0000-0000C7080000}"/>
    <cellStyle name="60% - Ênfase5 5" xfId="2252" xr:uid="{00000000-0005-0000-0000-0000C8080000}"/>
    <cellStyle name="60% - Ênfase5 6" xfId="2253" xr:uid="{00000000-0005-0000-0000-0000C9080000}"/>
    <cellStyle name="60% - Ênfase5 7" xfId="2254" xr:uid="{00000000-0005-0000-0000-0000CA080000}"/>
    <cellStyle name="60% - Ênfase5 8" xfId="2255" xr:uid="{00000000-0005-0000-0000-0000CB080000}"/>
    <cellStyle name="60% - Ênfase5 9" xfId="2256" xr:uid="{00000000-0005-0000-0000-0000CC080000}"/>
    <cellStyle name="60% - Ênfase6 10" xfId="2257" xr:uid="{00000000-0005-0000-0000-0000CD080000}"/>
    <cellStyle name="60% - Ênfase6 11" xfId="2258" xr:uid="{00000000-0005-0000-0000-0000CE080000}"/>
    <cellStyle name="60% - Ênfase6 12" xfId="2259" xr:uid="{00000000-0005-0000-0000-0000CF080000}"/>
    <cellStyle name="60% - Ênfase6 13" xfId="2260" xr:uid="{00000000-0005-0000-0000-0000D0080000}"/>
    <cellStyle name="60% - Ênfase6 14" xfId="2261" xr:uid="{00000000-0005-0000-0000-0000D1080000}"/>
    <cellStyle name="60% - Ênfase6 15" xfId="2262" xr:uid="{00000000-0005-0000-0000-0000D2080000}"/>
    <cellStyle name="60% - Ênfase6 16" xfId="2263" xr:uid="{00000000-0005-0000-0000-0000D3080000}"/>
    <cellStyle name="60% - Ênfase6 17" xfId="2264" xr:uid="{00000000-0005-0000-0000-0000D4080000}"/>
    <cellStyle name="60% - Ênfase6 18" xfId="2265" xr:uid="{00000000-0005-0000-0000-0000D5080000}"/>
    <cellStyle name="60% - Ênfase6 19" xfId="2266" xr:uid="{00000000-0005-0000-0000-0000D6080000}"/>
    <cellStyle name="60% - Ênfase6 2" xfId="2267" xr:uid="{00000000-0005-0000-0000-0000D7080000}"/>
    <cellStyle name="60% - Ênfase6 20" xfId="2268" xr:uid="{00000000-0005-0000-0000-0000D8080000}"/>
    <cellStyle name="60% - Ênfase6 21" xfId="2269" xr:uid="{00000000-0005-0000-0000-0000D9080000}"/>
    <cellStyle name="60% - Ênfase6 22" xfId="2270" xr:uid="{00000000-0005-0000-0000-0000DA080000}"/>
    <cellStyle name="60% - Ênfase6 23" xfId="2271" xr:uid="{00000000-0005-0000-0000-0000DB080000}"/>
    <cellStyle name="60% - Ênfase6 24" xfId="2272" xr:uid="{00000000-0005-0000-0000-0000DC080000}"/>
    <cellStyle name="60% - Ênfase6 25" xfId="2273" xr:uid="{00000000-0005-0000-0000-0000DD080000}"/>
    <cellStyle name="60% - Ênfase6 26" xfId="2274" xr:uid="{00000000-0005-0000-0000-0000DE080000}"/>
    <cellStyle name="60% - Ênfase6 27" xfId="2275" xr:uid="{00000000-0005-0000-0000-0000DF080000}"/>
    <cellStyle name="60% - Ênfase6 28" xfId="2276" xr:uid="{00000000-0005-0000-0000-0000E0080000}"/>
    <cellStyle name="60% - Ênfase6 29" xfId="2277" xr:uid="{00000000-0005-0000-0000-0000E1080000}"/>
    <cellStyle name="60% - Ênfase6 3" xfId="2278" xr:uid="{00000000-0005-0000-0000-0000E2080000}"/>
    <cellStyle name="60% - Ênfase6 30" xfId="2279" xr:uid="{00000000-0005-0000-0000-0000E3080000}"/>
    <cellStyle name="60% - Ênfase6 31" xfId="2280" xr:uid="{00000000-0005-0000-0000-0000E4080000}"/>
    <cellStyle name="60% - Ênfase6 32" xfId="2281" xr:uid="{00000000-0005-0000-0000-0000E5080000}"/>
    <cellStyle name="60% - Ênfase6 33" xfId="2282" xr:uid="{00000000-0005-0000-0000-0000E6080000}"/>
    <cellStyle name="60% - Ênfase6 34" xfId="2283" xr:uid="{00000000-0005-0000-0000-0000E7080000}"/>
    <cellStyle name="60% - Ênfase6 35" xfId="2284" xr:uid="{00000000-0005-0000-0000-0000E8080000}"/>
    <cellStyle name="60% - Ênfase6 4" xfId="2285" xr:uid="{00000000-0005-0000-0000-0000E9080000}"/>
    <cellStyle name="60% - Ênfase6 4 2" xfId="2286" xr:uid="{00000000-0005-0000-0000-0000EA080000}"/>
    <cellStyle name="60% - Ênfase6 4 3" xfId="2287" xr:uid="{00000000-0005-0000-0000-0000EB080000}"/>
    <cellStyle name="60% - Ênfase6 4 4" xfId="2288" xr:uid="{00000000-0005-0000-0000-0000EC080000}"/>
    <cellStyle name="60% - Ênfase6 5" xfId="2289" xr:uid="{00000000-0005-0000-0000-0000ED080000}"/>
    <cellStyle name="60% - Ênfase6 6" xfId="2290" xr:uid="{00000000-0005-0000-0000-0000EE080000}"/>
    <cellStyle name="60% - Ênfase6 7" xfId="2291" xr:uid="{00000000-0005-0000-0000-0000EF080000}"/>
    <cellStyle name="60% - Ênfase6 8" xfId="2292" xr:uid="{00000000-0005-0000-0000-0000F0080000}"/>
    <cellStyle name="60% - Ênfase6 9" xfId="2293" xr:uid="{00000000-0005-0000-0000-0000F1080000}"/>
    <cellStyle name="60% - Énfasis1 2" xfId="2294" xr:uid="{00000000-0005-0000-0000-0000F2080000}"/>
    <cellStyle name="60% - Énfasis3 2" xfId="2295" xr:uid="{00000000-0005-0000-0000-0000F3080000}"/>
    <cellStyle name="A3 297 x 420 mm" xfId="2296" xr:uid="{00000000-0005-0000-0000-0000F4080000}"/>
    <cellStyle name="AA" xfId="2297" xr:uid="{00000000-0005-0000-0000-0000F5080000}"/>
    <cellStyle name="Accent1" xfId="2298" xr:uid="{00000000-0005-0000-0000-0000F6080000}"/>
    <cellStyle name="Accent1 - 20%" xfId="2299" xr:uid="{00000000-0005-0000-0000-0000F7080000}"/>
    <cellStyle name="Accent1 - 40%" xfId="2300" xr:uid="{00000000-0005-0000-0000-0000F8080000}"/>
    <cellStyle name="Accent1 - 60%" xfId="2301" xr:uid="{00000000-0005-0000-0000-0000F9080000}"/>
    <cellStyle name="Accent2" xfId="2302" xr:uid="{00000000-0005-0000-0000-0000FA080000}"/>
    <cellStyle name="Accent2 - 20%" xfId="2303" xr:uid="{00000000-0005-0000-0000-0000FB080000}"/>
    <cellStyle name="Accent2 - 40%" xfId="2304" xr:uid="{00000000-0005-0000-0000-0000FC080000}"/>
    <cellStyle name="Accent2 - 60%" xfId="2305" xr:uid="{00000000-0005-0000-0000-0000FD080000}"/>
    <cellStyle name="Accent3" xfId="2306" xr:uid="{00000000-0005-0000-0000-0000FE080000}"/>
    <cellStyle name="Accent3 - 20%" xfId="2307" xr:uid="{00000000-0005-0000-0000-0000FF080000}"/>
    <cellStyle name="Accent3 - 40%" xfId="2308" xr:uid="{00000000-0005-0000-0000-000000090000}"/>
    <cellStyle name="Accent3 - 60%" xfId="2309" xr:uid="{00000000-0005-0000-0000-000001090000}"/>
    <cellStyle name="Accent4" xfId="2310" xr:uid="{00000000-0005-0000-0000-000002090000}"/>
    <cellStyle name="Accent4 - 20%" xfId="2311" xr:uid="{00000000-0005-0000-0000-000003090000}"/>
    <cellStyle name="Accent4 - 40%" xfId="2312" xr:uid="{00000000-0005-0000-0000-000004090000}"/>
    <cellStyle name="Accent4 - 60%" xfId="2313" xr:uid="{00000000-0005-0000-0000-000005090000}"/>
    <cellStyle name="Accent5" xfId="2314" xr:uid="{00000000-0005-0000-0000-000006090000}"/>
    <cellStyle name="Accent5 - 20%" xfId="2315" xr:uid="{00000000-0005-0000-0000-000007090000}"/>
    <cellStyle name="Accent5 - 40%" xfId="2316" xr:uid="{00000000-0005-0000-0000-000008090000}"/>
    <cellStyle name="Accent5 - 60%" xfId="2317" xr:uid="{00000000-0005-0000-0000-000009090000}"/>
    <cellStyle name="Accent6" xfId="2318" xr:uid="{00000000-0005-0000-0000-00000A090000}"/>
    <cellStyle name="Accent6 - 20%" xfId="2319" xr:uid="{00000000-0005-0000-0000-00000B090000}"/>
    <cellStyle name="Accent6 - 40%" xfId="2320" xr:uid="{00000000-0005-0000-0000-00000C090000}"/>
    <cellStyle name="Accent6 - 60%" xfId="2321" xr:uid="{00000000-0005-0000-0000-00000D090000}"/>
    <cellStyle name="Actual Date" xfId="2322" xr:uid="{00000000-0005-0000-0000-00000E090000}"/>
    <cellStyle name="Actual Date 2" xfId="2323" xr:uid="{00000000-0005-0000-0000-00000F090000}"/>
    <cellStyle name="Actual Date 2 10" xfId="2324" xr:uid="{00000000-0005-0000-0000-000010090000}"/>
    <cellStyle name="Actual Date 2 11" xfId="2325" xr:uid="{00000000-0005-0000-0000-000011090000}"/>
    <cellStyle name="Actual Date 2 12" xfId="2326" xr:uid="{00000000-0005-0000-0000-000012090000}"/>
    <cellStyle name="Actual Date 2 2" xfId="2327" xr:uid="{00000000-0005-0000-0000-000013090000}"/>
    <cellStyle name="Actual Date 2 3" xfId="2328" xr:uid="{00000000-0005-0000-0000-000014090000}"/>
    <cellStyle name="Actual Date 2 4" xfId="2329" xr:uid="{00000000-0005-0000-0000-000015090000}"/>
    <cellStyle name="Actual Date 2 5" xfId="2330" xr:uid="{00000000-0005-0000-0000-000016090000}"/>
    <cellStyle name="Actual Date 2 6" xfId="2331" xr:uid="{00000000-0005-0000-0000-000017090000}"/>
    <cellStyle name="Actual Date 2 7" xfId="2332" xr:uid="{00000000-0005-0000-0000-000018090000}"/>
    <cellStyle name="Actual Date 2 8" xfId="2333" xr:uid="{00000000-0005-0000-0000-000019090000}"/>
    <cellStyle name="Actual Date 2 9" xfId="2334" xr:uid="{00000000-0005-0000-0000-00001A090000}"/>
    <cellStyle name="Actual Date 2_ActiFijos" xfId="2335" xr:uid="{00000000-0005-0000-0000-00001B090000}"/>
    <cellStyle name="Actual Date 3" xfId="2336" xr:uid="{00000000-0005-0000-0000-00001C090000}"/>
    <cellStyle name="Actual Date 3 10" xfId="2337" xr:uid="{00000000-0005-0000-0000-00001D090000}"/>
    <cellStyle name="Actual Date 3 11" xfId="2338" xr:uid="{00000000-0005-0000-0000-00001E090000}"/>
    <cellStyle name="Actual Date 3 12" xfId="2339" xr:uid="{00000000-0005-0000-0000-00001F090000}"/>
    <cellStyle name="Actual Date 3 2" xfId="2340" xr:uid="{00000000-0005-0000-0000-000020090000}"/>
    <cellStyle name="Actual Date 3 3" xfId="2341" xr:uid="{00000000-0005-0000-0000-000021090000}"/>
    <cellStyle name="Actual Date 3 4" xfId="2342" xr:uid="{00000000-0005-0000-0000-000022090000}"/>
    <cellStyle name="Actual Date 3 5" xfId="2343" xr:uid="{00000000-0005-0000-0000-000023090000}"/>
    <cellStyle name="Actual Date 3 6" xfId="2344" xr:uid="{00000000-0005-0000-0000-000024090000}"/>
    <cellStyle name="Actual Date 3 7" xfId="2345" xr:uid="{00000000-0005-0000-0000-000025090000}"/>
    <cellStyle name="Actual Date 3 8" xfId="2346" xr:uid="{00000000-0005-0000-0000-000026090000}"/>
    <cellStyle name="Actual Date 3 9" xfId="2347" xr:uid="{00000000-0005-0000-0000-000027090000}"/>
    <cellStyle name="Actual Date 3_ActiFijos" xfId="2348" xr:uid="{00000000-0005-0000-0000-000028090000}"/>
    <cellStyle name="Actual Date 4" xfId="2349" xr:uid="{00000000-0005-0000-0000-000029090000}"/>
    <cellStyle name="Actual Date 4 10" xfId="2350" xr:uid="{00000000-0005-0000-0000-00002A090000}"/>
    <cellStyle name="Actual Date 4 11" xfId="2351" xr:uid="{00000000-0005-0000-0000-00002B090000}"/>
    <cellStyle name="Actual Date 4 12" xfId="2352" xr:uid="{00000000-0005-0000-0000-00002C090000}"/>
    <cellStyle name="Actual Date 4 2" xfId="2353" xr:uid="{00000000-0005-0000-0000-00002D090000}"/>
    <cellStyle name="Actual Date 4 3" xfId="2354" xr:uid="{00000000-0005-0000-0000-00002E090000}"/>
    <cellStyle name="Actual Date 4 4" xfId="2355" xr:uid="{00000000-0005-0000-0000-00002F090000}"/>
    <cellStyle name="Actual Date 4 5" xfId="2356" xr:uid="{00000000-0005-0000-0000-000030090000}"/>
    <cellStyle name="Actual Date 4 6" xfId="2357" xr:uid="{00000000-0005-0000-0000-000031090000}"/>
    <cellStyle name="Actual Date 4 7" xfId="2358" xr:uid="{00000000-0005-0000-0000-000032090000}"/>
    <cellStyle name="Actual Date 4 8" xfId="2359" xr:uid="{00000000-0005-0000-0000-000033090000}"/>
    <cellStyle name="Actual Date 4 9" xfId="2360" xr:uid="{00000000-0005-0000-0000-000034090000}"/>
    <cellStyle name="Actual Date 4_ActiFijos" xfId="2361" xr:uid="{00000000-0005-0000-0000-000035090000}"/>
    <cellStyle name="Actual Date_Bases_Generales" xfId="2362" xr:uid="{00000000-0005-0000-0000-000036090000}"/>
    <cellStyle name="AFE" xfId="2363" xr:uid="{00000000-0005-0000-0000-000037090000}"/>
    <cellStyle name="AFE 2" xfId="2364" xr:uid="{00000000-0005-0000-0000-000038090000}"/>
    <cellStyle name="Amarelo%" xfId="2365" xr:uid="{00000000-0005-0000-0000-000039090000}"/>
    <cellStyle name="Amarelo% 10" xfId="2366" xr:uid="{00000000-0005-0000-0000-00003A090000}"/>
    <cellStyle name="Amarelo% 10 2" xfId="2367" xr:uid="{00000000-0005-0000-0000-00003B090000}"/>
    <cellStyle name="Amarelo% 10 2 2" xfId="2368" xr:uid="{00000000-0005-0000-0000-00003C090000}"/>
    <cellStyle name="Amarelo% 10 3" xfId="2369" xr:uid="{00000000-0005-0000-0000-00003D090000}"/>
    <cellStyle name="Amarelo% 10 3 2" xfId="2370" xr:uid="{00000000-0005-0000-0000-00003E090000}"/>
    <cellStyle name="Amarelo% 10 4" xfId="2371" xr:uid="{00000000-0005-0000-0000-00003F090000}"/>
    <cellStyle name="Amarelo% 11" xfId="2372" xr:uid="{00000000-0005-0000-0000-000040090000}"/>
    <cellStyle name="Amarelo% 2" xfId="2373" xr:uid="{00000000-0005-0000-0000-000041090000}"/>
    <cellStyle name="Amarelo% 2 2" xfId="2374" xr:uid="{00000000-0005-0000-0000-000042090000}"/>
    <cellStyle name="Amarelo% 2 2 2" xfId="2375" xr:uid="{00000000-0005-0000-0000-000043090000}"/>
    <cellStyle name="Amarelo% 2 3" xfId="2376" xr:uid="{00000000-0005-0000-0000-000044090000}"/>
    <cellStyle name="Amarelo% 2 3 2" xfId="2377" xr:uid="{00000000-0005-0000-0000-000045090000}"/>
    <cellStyle name="Amarelo% 2 4" xfId="2378" xr:uid="{00000000-0005-0000-0000-000046090000}"/>
    <cellStyle name="Amarelo% 3" xfId="2379" xr:uid="{00000000-0005-0000-0000-000047090000}"/>
    <cellStyle name="Amarelo% 3 2" xfId="2380" xr:uid="{00000000-0005-0000-0000-000048090000}"/>
    <cellStyle name="Amarelo% 3 2 2" xfId="2381" xr:uid="{00000000-0005-0000-0000-000049090000}"/>
    <cellStyle name="Amarelo% 3 3" xfId="2382" xr:uid="{00000000-0005-0000-0000-00004A090000}"/>
    <cellStyle name="Amarelo% 3 3 2" xfId="2383" xr:uid="{00000000-0005-0000-0000-00004B090000}"/>
    <cellStyle name="Amarelo% 3 4" xfId="2384" xr:uid="{00000000-0005-0000-0000-00004C090000}"/>
    <cellStyle name="Amarelo% 4" xfId="2385" xr:uid="{00000000-0005-0000-0000-00004D090000}"/>
    <cellStyle name="Amarelo% 4 2" xfId="2386" xr:uid="{00000000-0005-0000-0000-00004E090000}"/>
    <cellStyle name="Amarelo% 4 2 2" xfId="2387" xr:uid="{00000000-0005-0000-0000-00004F090000}"/>
    <cellStyle name="Amarelo% 4 3" xfId="2388" xr:uid="{00000000-0005-0000-0000-000050090000}"/>
    <cellStyle name="Amarelo% 4 3 2" xfId="2389" xr:uid="{00000000-0005-0000-0000-000051090000}"/>
    <cellStyle name="Amarelo% 4 4" xfId="2390" xr:uid="{00000000-0005-0000-0000-000052090000}"/>
    <cellStyle name="Amarelo% 5" xfId="2391" xr:uid="{00000000-0005-0000-0000-000053090000}"/>
    <cellStyle name="Amarelo% 5 2" xfId="2392" xr:uid="{00000000-0005-0000-0000-000054090000}"/>
    <cellStyle name="Amarelo% 5 2 2" xfId="2393" xr:uid="{00000000-0005-0000-0000-000055090000}"/>
    <cellStyle name="Amarelo% 5 3" xfId="2394" xr:uid="{00000000-0005-0000-0000-000056090000}"/>
    <cellStyle name="Amarelo% 5 3 2" xfId="2395" xr:uid="{00000000-0005-0000-0000-000057090000}"/>
    <cellStyle name="Amarelo% 5 4" xfId="2396" xr:uid="{00000000-0005-0000-0000-000058090000}"/>
    <cellStyle name="Amarelo% 6" xfId="2397" xr:uid="{00000000-0005-0000-0000-000059090000}"/>
    <cellStyle name="Amarelo% 6 2" xfId="2398" xr:uid="{00000000-0005-0000-0000-00005A090000}"/>
    <cellStyle name="Amarelo% 6 2 2" xfId="2399" xr:uid="{00000000-0005-0000-0000-00005B090000}"/>
    <cellStyle name="Amarelo% 6 3" xfId="2400" xr:uid="{00000000-0005-0000-0000-00005C090000}"/>
    <cellStyle name="Amarelo% 6 3 2" xfId="2401" xr:uid="{00000000-0005-0000-0000-00005D090000}"/>
    <cellStyle name="Amarelo% 6 4" xfId="2402" xr:uid="{00000000-0005-0000-0000-00005E090000}"/>
    <cellStyle name="Amarelo% 7" xfId="2403" xr:uid="{00000000-0005-0000-0000-00005F090000}"/>
    <cellStyle name="Amarelo% 7 2" xfId="2404" xr:uid="{00000000-0005-0000-0000-000060090000}"/>
    <cellStyle name="Amarelo% 7 2 2" xfId="2405" xr:uid="{00000000-0005-0000-0000-000061090000}"/>
    <cellStyle name="Amarelo% 7 3" xfId="2406" xr:uid="{00000000-0005-0000-0000-000062090000}"/>
    <cellStyle name="Amarelo% 7 3 2" xfId="2407" xr:uid="{00000000-0005-0000-0000-000063090000}"/>
    <cellStyle name="Amarelo% 7 4" xfId="2408" xr:uid="{00000000-0005-0000-0000-000064090000}"/>
    <cellStyle name="Amarelo% 8" xfId="2409" xr:uid="{00000000-0005-0000-0000-000065090000}"/>
    <cellStyle name="Amarelo% 8 2" xfId="2410" xr:uid="{00000000-0005-0000-0000-000066090000}"/>
    <cellStyle name="Amarelo% 8 2 2" xfId="2411" xr:uid="{00000000-0005-0000-0000-000067090000}"/>
    <cellStyle name="Amarelo% 8 3" xfId="2412" xr:uid="{00000000-0005-0000-0000-000068090000}"/>
    <cellStyle name="Amarelo% 8 3 2" xfId="2413" xr:uid="{00000000-0005-0000-0000-000069090000}"/>
    <cellStyle name="Amarelo% 8 4" xfId="2414" xr:uid="{00000000-0005-0000-0000-00006A090000}"/>
    <cellStyle name="Amarelo% 9" xfId="2415" xr:uid="{00000000-0005-0000-0000-00006B090000}"/>
    <cellStyle name="Amarelo% 9 2" xfId="2416" xr:uid="{00000000-0005-0000-0000-00006C090000}"/>
    <cellStyle name="Amarelo% 9 2 2" xfId="2417" xr:uid="{00000000-0005-0000-0000-00006D090000}"/>
    <cellStyle name="Amarelo% 9 3" xfId="2418" xr:uid="{00000000-0005-0000-0000-00006E090000}"/>
    <cellStyle name="Amarelo% 9 3 2" xfId="2419" xr:uid="{00000000-0005-0000-0000-00006F090000}"/>
    <cellStyle name="Amarelo% 9 4" xfId="2420" xr:uid="{00000000-0005-0000-0000-000070090000}"/>
    <cellStyle name="Amarelocot" xfId="2421" xr:uid="{00000000-0005-0000-0000-000071090000}"/>
    <cellStyle name="Amarelocot 10" xfId="2422" xr:uid="{00000000-0005-0000-0000-000072090000}"/>
    <cellStyle name="Amarelocot 10 2" xfId="2423" xr:uid="{00000000-0005-0000-0000-000073090000}"/>
    <cellStyle name="Amarelocot 10 2 2" xfId="2424" xr:uid="{00000000-0005-0000-0000-000074090000}"/>
    <cellStyle name="Amarelocot 10 3" xfId="2425" xr:uid="{00000000-0005-0000-0000-000075090000}"/>
    <cellStyle name="Amarelocot 10 3 2" xfId="2426" xr:uid="{00000000-0005-0000-0000-000076090000}"/>
    <cellStyle name="Amarelocot 10 4" xfId="2427" xr:uid="{00000000-0005-0000-0000-000077090000}"/>
    <cellStyle name="Amarelocot 11" xfId="2428" xr:uid="{00000000-0005-0000-0000-000078090000}"/>
    <cellStyle name="Amarelocot 2" xfId="2429" xr:uid="{00000000-0005-0000-0000-000079090000}"/>
    <cellStyle name="Amarelocot 2 2" xfId="2430" xr:uid="{00000000-0005-0000-0000-00007A090000}"/>
    <cellStyle name="Amarelocot 2 2 2" xfId="2431" xr:uid="{00000000-0005-0000-0000-00007B090000}"/>
    <cellStyle name="Amarelocot 2 3" xfId="2432" xr:uid="{00000000-0005-0000-0000-00007C090000}"/>
    <cellStyle name="Amarelocot 2 3 2" xfId="2433" xr:uid="{00000000-0005-0000-0000-00007D090000}"/>
    <cellStyle name="Amarelocot 2 4" xfId="2434" xr:uid="{00000000-0005-0000-0000-00007E090000}"/>
    <cellStyle name="Amarelocot 3" xfId="2435" xr:uid="{00000000-0005-0000-0000-00007F090000}"/>
    <cellStyle name="Amarelocot 3 2" xfId="2436" xr:uid="{00000000-0005-0000-0000-000080090000}"/>
    <cellStyle name="Amarelocot 3 2 2" xfId="2437" xr:uid="{00000000-0005-0000-0000-000081090000}"/>
    <cellStyle name="Amarelocot 3 3" xfId="2438" xr:uid="{00000000-0005-0000-0000-000082090000}"/>
    <cellStyle name="Amarelocot 3 3 2" xfId="2439" xr:uid="{00000000-0005-0000-0000-000083090000}"/>
    <cellStyle name="Amarelocot 3 4" xfId="2440" xr:uid="{00000000-0005-0000-0000-000084090000}"/>
    <cellStyle name="Amarelocot 4" xfId="2441" xr:uid="{00000000-0005-0000-0000-000085090000}"/>
    <cellStyle name="Amarelocot 4 2" xfId="2442" xr:uid="{00000000-0005-0000-0000-000086090000}"/>
    <cellStyle name="Amarelocot 4 2 2" xfId="2443" xr:uid="{00000000-0005-0000-0000-000087090000}"/>
    <cellStyle name="Amarelocot 4 3" xfId="2444" xr:uid="{00000000-0005-0000-0000-000088090000}"/>
    <cellStyle name="Amarelocot 4 3 2" xfId="2445" xr:uid="{00000000-0005-0000-0000-000089090000}"/>
    <cellStyle name="Amarelocot 4 4" xfId="2446" xr:uid="{00000000-0005-0000-0000-00008A090000}"/>
    <cellStyle name="Amarelocot 5" xfId="2447" xr:uid="{00000000-0005-0000-0000-00008B090000}"/>
    <cellStyle name="Amarelocot 5 2" xfId="2448" xr:uid="{00000000-0005-0000-0000-00008C090000}"/>
    <cellStyle name="Amarelocot 5 2 2" xfId="2449" xr:uid="{00000000-0005-0000-0000-00008D090000}"/>
    <cellStyle name="Amarelocot 5 3" xfId="2450" xr:uid="{00000000-0005-0000-0000-00008E090000}"/>
    <cellStyle name="Amarelocot 5 3 2" xfId="2451" xr:uid="{00000000-0005-0000-0000-00008F090000}"/>
    <cellStyle name="Amarelocot 5 4" xfId="2452" xr:uid="{00000000-0005-0000-0000-000090090000}"/>
    <cellStyle name="Amarelocot 6" xfId="2453" xr:uid="{00000000-0005-0000-0000-000091090000}"/>
    <cellStyle name="Amarelocot 6 2" xfId="2454" xr:uid="{00000000-0005-0000-0000-000092090000}"/>
    <cellStyle name="Amarelocot 6 2 2" xfId="2455" xr:uid="{00000000-0005-0000-0000-000093090000}"/>
    <cellStyle name="Amarelocot 6 3" xfId="2456" xr:uid="{00000000-0005-0000-0000-000094090000}"/>
    <cellStyle name="Amarelocot 6 3 2" xfId="2457" xr:uid="{00000000-0005-0000-0000-000095090000}"/>
    <cellStyle name="Amarelocot 6 4" xfId="2458" xr:uid="{00000000-0005-0000-0000-000096090000}"/>
    <cellStyle name="Amarelocot 7" xfId="2459" xr:uid="{00000000-0005-0000-0000-000097090000}"/>
    <cellStyle name="Amarelocot 7 2" xfId="2460" xr:uid="{00000000-0005-0000-0000-000098090000}"/>
    <cellStyle name="Amarelocot 7 2 2" xfId="2461" xr:uid="{00000000-0005-0000-0000-000099090000}"/>
    <cellStyle name="Amarelocot 7 3" xfId="2462" xr:uid="{00000000-0005-0000-0000-00009A090000}"/>
    <cellStyle name="Amarelocot 7 3 2" xfId="2463" xr:uid="{00000000-0005-0000-0000-00009B090000}"/>
    <cellStyle name="Amarelocot 7 4" xfId="2464" xr:uid="{00000000-0005-0000-0000-00009C090000}"/>
    <cellStyle name="Amarelocot 8" xfId="2465" xr:uid="{00000000-0005-0000-0000-00009D090000}"/>
    <cellStyle name="Amarelocot 8 2" xfId="2466" xr:uid="{00000000-0005-0000-0000-00009E090000}"/>
    <cellStyle name="Amarelocot 8 2 2" xfId="2467" xr:uid="{00000000-0005-0000-0000-00009F090000}"/>
    <cellStyle name="Amarelocot 8 3" xfId="2468" xr:uid="{00000000-0005-0000-0000-0000A0090000}"/>
    <cellStyle name="Amarelocot 8 3 2" xfId="2469" xr:uid="{00000000-0005-0000-0000-0000A1090000}"/>
    <cellStyle name="Amarelocot 8 4" xfId="2470" xr:uid="{00000000-0005-0000-0000-0000A2090000}"/>
    <cellStyle name="Amarelocot 9" xfId="2471" xr:uid="{00000000-0005-0000-0000-0000A3090000}"/>
    <cellStyle name="Amarelocot 9 2" xfId="2472" xr:uid="{00000000-0005-0000-0000-0000A4090000}"/>
    <cellStyle name="Amarelocot 9 2 2" xfId="2473" xr:uid="{00000000-0005-0000-0000-0000A5090000}"/>
    <cellStyle name="Amarelocot 9 3" xfId="2474" xr:uid="{00000000-0005-0000-0000-0000A6090000}"/>
    <cellStyle name="Amarelocot 9 3 2" xfId="2475" xr:uid="{00000000-0005-0000-0000-0000A7090000}"/>
    <cellStyle name="Amarelocot 9 4" xfId="2476" xr:uid="{00000000-0005-0000-0000-0000A8090000}"/>
    <cellStyle name="ANCLAS,REZONES Y SUS PARTES,DE FUNDICION,DE HIERRO O DE ACERO" xfId="2477" xr:uid="{00000000-0005-0000-0000-0000A9090000}"/>
    <cellStyle name="ANCLAS,REZONES Y SUS PARTES,DE FUNDICION,DE HIERRO O DE ACERO 2" xfId="2478" xr:uid="{00000000-0005-0000-0000-0000AA090000}"/>
    <cellStyle name="año" xfId="2479" xr:uid="{00000000-0005-0000-0000-0000AB090000}"/>
    <cellStyle name="año 10" xfId="2480" xr:uid="{00000000-0005-0000-0000-0000AC090000}"/>
    <cellStyle name="año 10 2" xfId="2481" xr:uid="{00000000-0005-0000-0000-0000AD090000}"/>
    <cellStyle name="año 10 2 2" xfId="49953" xr:uid="{53F85F46-6A59-4C34-BAD9-3E8583649E32}"/>
    <cellStyle name="año 10 3" xfId="2482" xr:uid="{00000000-0005-0000-0000-0000AE090000}"/>
    <cellStyle name="año 10 3 2" xfId="49952" xr:uid="{D1920C77-32FE-4399-97CD-4181F941A618}"/>
    <cellStyle name="año 10 4" xfId="49954" xr:uid="{AB32F4B2-9605-4ADE-871B-A03E2A28C509}"/>
    <cellStyle name="año 100" xfId="2483" xr:uid="{00000000-0005-0000-0000-0000AF090000}"/>
    <cellStyle name="año 100 2" xfId="2484" xr:uid="{00000000-0005-0000-0000-0000B0090000}"/>
    <cellStyle name="año 100 2 2" xfId="49950" xr:uid="{8D9DA42F-6C67-4BFF-A562-D7326D644304}"/>
    <cellStyle name="año 100 3" xfId="2485" xr:uid="{00000000-0005-0000-0000-0000B1090000}"/>
    <cellStyle name="año 100 3 2" xfId="49949" xr:uid="{B23D2DFE-88FC-43F6-970A-CEE39844D383}"/>
    <cellStyle name="año 100 4" xfId="49951" xr:uid="{DBD5CC65-CFE9-4816-B733-FC881F4A0A5B}"/>
    <cellStyle name="año 101" xfId="2486" xr:uid="{00000000-0005-0000-0000-0000B2090000}"/>
    <cellStyle name="año 101 2" xfId="2487" xr:uid="{00000000-0005-0000-0000-0000B3090000}"/>
    <cellStyle name="año 101 2 2" xfId="49947" xr:uid="{2C9893A3-EB10-40EA-AABB-DA82BA53C42E}"/>
    <cellStyle name="año 101 3" xfId="2488" xr:uid="{00000000-0005-0000-0000-0000B4090000}"/>
    <cellStyle name="año 101 3 2" xfId="49946" xr:uid="{EA55BC27-67BC-43DE-92EA-5804D0137CCE}"/>
    <cellStyle name="año 101 4" xfId="49948" xr:uid="{015BF16F-9A0F-4DF4-AE0F-65C70404045C}"/>
    <cellStyle name="año 102" xfId="2489" xr:uid="{00000000-0005-0000-0000-0000B5090000}"/>
    <cellStyle name="año 102 2" xfId="2490" xr:uid="{00000000-0005-0000-0000-0000B6090000}"/>
    <cellStyle name="año 102 2 2" xfId="49944" xr:uid="{B5109401-9296-4EC3-AE71-1CF7D8E2EC6F}"/>
    <cellStyle name="año 102 3" xfId="2491" xr:uid="{00000000-0005-0000-0000-0000B7090000}"/>
    <cellStyle name="año 102 3 2" xfId="49943" xr:uid="{A40AC191-F218-498C-9A49-4606DD1233ED}"/>
    <cellStyle name="año 102 4" xfId="49945" xr:uid="{17E664EA-7397-4374-A6DC-29CD8F44D5AB}"/>
    <cellStyle name="año 103" xfId="2492" xr:uid="{00000000-0005-0000-0000-0000B8090000}"/>
    <cellStyle name="año 103 2" xfId="2493" xr:uid="{00000000-0005-0000-0000-0000B9090000}"/>
    <cellStyle name="año 103 2 2" xfId="49941" xr:uid="{E9EEBE3C-CFC8-4B89-B87B-148117D756DC}"/>
    <cellStyle name="año 103 3" xfId="2494" xr:uid="{00000000-0005-0000-0000-0000BA090000}"/>
    <cellStyle name="año 103 3 2" xfId="49940" xr:uid="{C8620918-D69C-4349-B479-6611A31E3468}"/>
    <cellStyle name="año 103 4" xfId="49942" xr:uid="{A9997482-F697-46AB-9054-446DDF20FE54}"/>
    <cellStyle name="año 104" xfId="2495" xr:uid="{00000000-0005-0000-0000-0000BB090000}"/>
    <cellStyle name="año 104 2" xfId="2496" xr:uid="{00000000-0005-0000-0000-0000BC090000}"/>
    <cellStyle name="año 104 2 2" xfId="49938" xr:uid="{26FFDFE4-B49E-45D7-A02A-1EFA4E75FEAC}"/>
    <cellStyle name="año 104 3" xfId="2497" xr:uid="{00000000-0005-0000-0000-0000BD090000}"/>
    <cellStyle name="año 104 3 2" xfId="49937" xr:uid="{F209AA0E-B1B3-41D1-821C-984608F8D769}"/>
    <cellStyle name="año 104 4" xfId="49939" xr:uid="{9DBB8854-166C-43FE-998A-AA7879CD4EAA}"/>
    <cellStyle name="año 105" xfId="2498" xr:uid="{00000000-0005-0000-0000-0000BE090000}"/>
    <cellStyle name="año 105 2" xfId="2499" xr:uid="{00000000-0005-0000-0000-0000BF090000}"/>
    <cellStyle name="año 105 2 2" xfId="49935" xr:uid="{2C449F4F-A613-4E03-BADA-092C14D30599}"/>
    <cellStyle name="año 105 3" xfId="2500" xr:uid="{00000000-0005-0000-0000-0000C0090000}"/>
    <cellStyle name="año 105 3 2" xfId="49934" xr:uid="{A97E0C5E-1C5D-4D54-A7ED-4FDDBAA1D5AB}"/>
    <cellStyle name="año 105 4" xfId="49936" xr:uid="{643A8CD6-8CD8-4AD6-9106-98A0C3F0FCB7}"/>
    <cellStyle name="año 106" xfId="2501" xr:uid="{00000000-0005-0000-0000-0000C1090000}"/>
    <cellStyle name="año 106 2" xfId="2502" xr:uid="{00000000-0005-0000-0000-0000C2090000}"/>
    <cellStyle name="año 106 2 2" xfId="49932" xr:uid="{8B52A884-41BE-4B31-AB58-EBB07C1662F3}"/>
    <cellStyle name="año 106 3" xfId="2503" xr:uid="{00000000-0005-0000-0000-0000C3090000}"/>
    <cellStyle name="año 106 3 2" xfId="49931" xr:uid="{BC3D0AE4-C1AF-4560-A09D-070B5CBB1560}"/>
    <cellStyle name="año 106 4" xfId="49933" xr:uid="{C7E609FF-5723-4782-B85C-C573FB4631CE}"/>
    <cellStyle name="año 107" xfId="2504" xr:uid="{00000000-0005-0000-0000-0000C4090000}"/>
    <cellStyle name="año 107 2" xfId="2505" xr:uid="{00000000-0005-0000-0000-0000C5090000}"/>
    <cellStyle name="año 107 2 2" xfId="49929" xr:uid="{49AC4F4B-6C85-473A-9EBC-10CAEF4C62C3}"/>
    <cellStyle name="año 107 3" xfId="2506" xr:uid="{00000000-0005-0000-0000-0000C6090000}"/>
    <cellStyle name="año 107 3 2" xfId="49928" xr:uid="{74142D76-6E78-4A04-B9B8-18E5CBD1B769}"/>
    <cellStyle name="año 107 4" xfId="49930" xr:uid="{BE4D712B-44CB-4563-AFA3-9BCD6A5814DA}"/>
    <cellStyle name="año 108" xfId="2507" xr:uid="{00000000-0005-0000-0000-0000C7090000}"/>
    <cellStyle name="año 108 2" xfId="2508" xr:uid="{00000000-0005-0000-0000-0000C8090000}"/>
    <cellStyle name="año 108 2 2" xfId="49926" xr:uid="{E1B21241-EA56-4AC5-9D68-C73577001090}"/>
    <cellStyle name="año 108 3" xfId="2509" xr:uid="{00000000-0005-0000-0000-0000C9090000}"/>
    <cellStyle name="año 108 3 2" xfId="49925" xr:uid="{6C84CAA6-BCDA-4652-A0C8-05B4EC81515E}"/>
    <cellStyle name="año 108 4" xfId="49927" xr:uid="{8820001C-E094-4C38-AE5E-8F0628AC35DE}"/>
    <cellStyle name="año 109" xfId="2510" xr:uid="{00000000-0005-0000-0000-0000CA090000}"/>
    <cellStyle name="año 109 2" xfId="2511" xr:uid="{00000000-0005-0000-0000-0000CB090000}"/>
    <cellStyle name="año 109 2 2" xfId="49923" xr:uid="{C5FB46F3-7597-4B70-861A-65FE06CE56F3}"/>
    <cellStyle name="año 109 3" xfId="2512" xr:uid="{00000000-0005-0000-0000-0000CC090000}"/>
    <cellStyle name="año 109 3 2" xfId="49922" xr:uid="{557AE068-6385-4230-B883-B6B6BA017C13}"/>
    <cellStyle name="año 109 4" xfId="49924" xr:uid="{4A78E7B3-E3D5-4D63-945B-E3D7B6B72A89}"/>
    <cellStyle name="año 11" xfId="2513" xr:uid="{00000000-0005-0000-0000-0000CD090000}"/>
    <cellStyle name="año 11 2" xfId="2514" xr:uid="{00000000-0005-0000-0000-0000CE090000}"/>
    <cellStyle name="año 11 2 2" xfId="49920" xr:uid="{BDB0A48B-5668-4633-AFDF-7B99B3485129}"/>
    <cellStyle name="año 11 3" xfId="2515" xr:uid="{00000000-0005-0000-0000-0000CF090000}"/>
    <cellStyle name="año 11 3 2" xfId="49919" xr:uid="{C2BC5384-6CA8-48DC-8DF3-784FAB7B02B1}"/>
    <cellStyle name="año 11 4" xfId="49921" xr:uid="{928405D3-9BE3-4126-A765-CD23D6168138}"/>
    <cellStyle name="año 110" xfId="2516" xr:uid="{00000000-0005-0000-0000-0000D0090000}"/>
    <cellStyle name="año 110 2" xfId="49918" xr:uid="{ACD72B84-796A-4D68-AC06-DE97FA8A4DD0}"/>
    <cellStyle name="año 111" xfId="2517" xr:uid="{00000000-0005-0000-0000-0000D1090000}"/>
    <cellStyle name="año 111 2" xfId="49917" xr:uid="{717CA339-B885-482C-82A6-55109143787F}"/>
    <cellStyle name="año 112" xfId="49955" xr:uid="{13575CCC-B524-494D-A346-BDAC7C63B34E}"/>
    <cellStyle name="año 12" xfId="2518" xr:uid="{00000000-0005-0000-0000-0000D2090000}"/>
    <cellStyle name="año 12 2" xfId="2519" xr:uid="{00000000-0005-0000-0000-0000D3090000}"/>
    <cellStyle name="año 12 2 2" xfId="49915" xr:uid="{C4158A69-1D8C-49BE-B78C-3041366EEB7F}"/>
    <cellStyle name="año 12 3" xfId="2520" xr:uid="{00000000-0005-0000-0000-0000D4090000}"/>
    <cellStyle name="año 12 3 2" xfId="49914" xr:uid="{2A686522-DB2A-4DEB-B80B-F7B3D301E168}"/>
    <cellStyle name="año 12 4" xfId="49916" xr:uid="{6318E8E6-8D99-4B4C-AADC-185E69E48535}"/>
    <cellStyle name="año 13" xfId="2521" xr:uid="{00000000-0005-0000-0000-0000D5090000}"/>
    <cellStyle name="año 13 2" xfId="2522" xr:uid="{00000000-0005-0000-0000-0000D6090000}"/>
    <cellStyle name="año 13 2 2" xfId="49912" xr:uid="{564C3E88-FC0A-4C21-9D2E-574218E9A29B}"/>
    <cellStyle name="año 13 3" xfId="2523" xr:uid="{00000000-0005-0000-0000-0000D7090000}"/>
    <cellStyle name="año 13 3 2" xfId="49911" xr:uid="{7BA385CC-62A6-4373-814D-7E9CC9CE1882}"/>
    <cellStyle name="año 13 4" xfId="49913" xr:uid="{259576F5-49D3-4723-96DC-4B63055499D6}"/>
    <cellStyle name="año 14" xfId="2524" xr:uid="{00000000-0005-0000-0000-0000D8090000}"/>
    <cellStyle name="año 14 2" xfId="2525" xr:uid="{00000000-0005-0000-0000-0000D9090000}"/>
    <cellStyle name="año 14 2 2" xfId="49909" xr:uid="{9382D40F-FC8E-4519-AD00-80A29CE7C186}"/>
    <cellStyle name="año 14 3" xfId="2526" xr:uid="{00000000-0005-0000-0000-0000DA090000}"/>
    <cellStyle name="año 14 3 2" xfId="49908" xr:uid="{D18B9B6D-CEC2-424E-9FDA-D08F4800864E}"/>
    <cellStyle name="año 14 4" xfId="49910" xr:uid="{451E5643-E40F-4022-8219-C8E3B3BDF78D}"/>
    <cellStyle name="año 15" xfId="2527" xr:uid="{00000000-0005-0000-0000-0000DB090000}"/>
    <cellStyle name="año 15 2" xfId="2528" xr:uid="{00000000-0005-0000-0000-0000DC090000}"/>
    <cellStyle name="año 15 2 2" xfId="49906" xr:uid="{B27CD9FB-0C1E-4301-99BB-71FDD94EEFD5}"/>
    <cellStyle name="año 15 3" xfId="2529" xr:uid="{00000000-0005-0000-0000-0000DD090000}"/>
    <cellStyle name="año 15 3 2" xfId="49905" xr:uid="{AF913B9C-9440-49E5-9667-5F20467F9543}"/>
    <cellStyle name="año 15 4" xfId="49907" xr:uid="{7FB0AB31-D00E-4D5F-BE6C-C0C84B2B195C}"/>
    <cellStyle name="año 16" xfId="2530" xr:uid="{00000000-0005-0000-0000-0000DE090000}"/>
    <cellStyle name="año 16 2" xfId="2531" xr:uid="{00000000-0005-0000-0000-0000DF090000}"/>
    <cellStyle name="año 16 2 2" xfId="49903" xr:uid="{245FB285-E47C-4401-BCE0-E273AAC62819}"/>
    <cellStyle name="año 16 3" xfId="2532" xr:uid="{00000000-0005-0000-0000-0000E0090000}"/>
    <cellStyle name="año 16 3 2" xfId="49902" xr:uid="{15B69D2A-0860-4CD0-8EBD-DF9A66785D22}"/>
    <cellStyle name="año 16 4" xfId="49904" xr:uid="{82A11B6B-8957-4C55-A773-FFD3470D255A}"/>
    <cellStyle name="año 17" xfId="2533" xr:uid="{00000000-0005-0000-0000-0000E1090000}"/>
    <cellStyle name="año 17 2" xfId="2534" xr:uid="{00000000-0005-0000-0000-0000E2090000}"/>
    <cellStyle name="año 17 2 2" xfId="49900" xr:uid="{F2DB4372-3AFA-40E6-8A9D-FF66CA389179}"/>
    <cellStyle name="año 17 3" xfId="2535" xr:uid="{00000000-0005-0000-0000-0000E3090000}"/>
    <cellStyle name="año 17 3 2" xfId="49899" xr:uid="{9D729596-6A4E-48A7-AE78-E1B15D35D6A4}"/>
    <cellStyle name="año 17 4" xfId="49901" xr:uid="{F204D402-8B5E-467A-B8A9-81C28B7BC99F}"/>
    <cellStyle name="año 18" xfId="2536" xr:uid="{00000000-0005-0000-0000-0000E4090000}"/>
    <cellStyle name="año 18 2" xfId="2537" xr:uid="{00000000-0005-0000-0000-0000E5090000}"/>
    <cellStyle name="año 18 2 2" xfId="49897" xr:uid="{13F5C390-C373-4F5D-910B-5B3A003F237F}"/>
    <cellStyle name="año 18 3" xfId="2538" xr:uid="{00000000-0005-0000-0000-0000E6090000}"/>
    <cellStyle name="año 18 3 2" xfId="49896" xr:uid="{17835638-FB33-4B7A-B4B7-CF52A6737313}"/>
    <cellStyle name="año 18 4" xfId="49898" xr:uid="{6D1FCD0C-F43B-403D-86E2-2EE3056D066D}"/>
    <cellStyle name="año 19" xfId="2539" xr:uid="{00000000-0005-0000-0000-0000E7090000}"/>
    <cellStyle name="año 19 2" xfId="2540" xr:uid="{00000000-0005-0000-0000-0000E8090000}"/>
    <cellStyle name="año 19 2 2" xfId="49894" xr:uid="{F942875F-87B8-4C0C-92B1-D6D118915616}"/>
    <cellStyle name="año 19 3" xfId="2541" xr:uid="{00000000-0005-0000-0000-0000E9090000}"/>
    <cellStyle name="año 19 3 2" xfId="49893" xr:uid="{DFF33C24-9EE6-4DE7-B65E-1C114BEAEBB2}"/>
    <cellStyle name="año 19 4" xfId="49895" xr:uid="{1F9CFAC8-7618-450A-AF19-DD0D7D966D5D}"/>
    <cellStyle name="año 2" xfId="2542" xr:uid="{00000000-0005-0000-0000-0000EA090000}"/>
    <cellStyle name="año 2 10" xfId="2543" xr:uid="{00000000-0005-0000-0000-0000EB090000}"/>
    <cellStyle name="año 2 10 2" xfId="2544" xr:uid="{00000000-0005-0000-0000-0000EC090000}"/>
    <cellStyle name="año 2 10 2 2" xfId="49890" xr:uid="{1462E55E-A891-4391-BC8F-EE3E01F1A84D}"/>
    <cellStyle name="año 2 10 3" xfId="2545" xr:uid="{00000000-0005-0000-0000-0000ED090000}"/>
    <cellStyle name="año 2 10 3 2" xfId="49889" xr:uid="{F68C5A96-E00B-4579-A9DC-4C0D602DDB9B}"/>
    <cellStyle name="año 2 10 4" xfId="49891" xr:uid="{FE3B522B-3187-4C9C-87A8-2B458AAF493D}"/>
    <cellStyle name="año 2 11" xfId="2546" xr:uid="{00000000-0005-0000-0000-0000EE090000}"/>
    <cellStyle name="año 2 11 2" xfId="49888" xr:uid="{100792DB-3A5B-4643-94F0-186C525BBC89}"/>
    <cellStyle name="año 2 12" xfId="2547" xr:uid="{00000000-0005-0000-0000-0000EF090000}"/>
    <cellStyle name="año 2 12 2" xfId="49887" xr:uid="{846979E5-75B0-4680-A45C-F63EA89A22C4}"/>
    <cellStyle name="año 2 13" xfId="49892" xr:uid="{14AF4A5E-8D77-45F3-A759-0D68CF361DB1}"/>
    <cellStyle name="año 2 2" xfId="2548" xr:uid="{00000000-0005-0000-0000-0000F0090000}"/>
    <cellStyle name="año 2 2 2" xfId="2549" xr:uid="{00000000-0005-0000-0000-0000F1090000}"/>
    <cellStyle name="año 2 2 2 2" xfId="2550" xr:uid="{00000000-0005-0000-0000-0000F2090000}"/>
    <cellStyle name="año 2 2 2 2 2" xfId="2551" xr:uid="{00000000-0005-0000-0000-0000F3090000}"/>
    <cellStyle name="año 2 2 2 2 2 2" xfId="49883" xr:uid="{9CB57769-8825-41EF-A55C-11D2F6F6968C}"/>
    <cellStyle name="año 2 2 2 2 3" xfId="2552" xr:uid="{00000000-0005-0000-0000-0000F4090000}"/>
    <cellStyle name="año 2 2 2 2 3 2" xfId="49882" xr:uid="{535AA1DE-6C89-4695-A487-E93C97205E4E}"/>
    <cellStyle name="año 2 2 2 2 4" xfId="49884" xr:uid="{5BA37F22-0971-4442-8D18-B78C322C3940}"/>
    <cellStyle name="año 2 2 2 3" xfId="2553" xr:uid="{00000000-0005-0000-0000-0000F5090000}"/>
    <cellStyle name="año 2 2 2 3 2" xfId="2554" xr:uid="{00000000-0005-0000-0000-0000F6090000}"/>
    <cellStyle name="año 2 2 2 3 2 2" xfId="49880" xr:uid="{5A1926B9-A4EE-4A1F-8837-B56F6FD49650}"/>
    <cellStyle name="año 2 2 2 3 3" xfId="2555" xr:uid="{00000000-0005-0000-0000-0000F7090000}"/>
    <cellStyle name="año 2 2 2 3 3 2" xfId="49879" xr:uid="{08B337BB-D503-413E-A77E-ADE34689E8BB}"/>
    <cellStyle name="año 2 2 2 3 4" xfId="49881" xr:uid="{6A4945FD-436C-4541-8871-1386DCA5A066}"/>
    <cellStyle name="año 2 2 2 4" xfId="2556" xr:uid="{00000000-0005-0000-0000-0000F8090000}"/>
    <cellStyle name="año 2 2 2 4 2" xfId="2557" xr:uid="{00000000-0005-0000-0000-0000F9090000}"/>
    <cellStyle name="año 2 2 2 4 2 2" xfId="49877" xr:uid="{22873490-F568-464B-9F5F-E50791267CA6}"/>
    <cellStyle name="año 2 2 2 4 3" xfId="2558" xr:uid="{00000000-0005-0000-0000-0000FA090000}"/>
    <cellStyle name="año 2 2 2 4 3 2" xfId="49876" xr:uid="{34E40DF3-F785-4738-BC93-C8D7C674AB16}"/>
    <cellStyle name="año 2 2 2 4 4" xfId="49878" xr:uid="{4DD2525A-BDBA-4ADB-B485-EE1287456B15}"/>
    <cellStyle name="año 2 2 2 5" xfId="2559" xr:uid="{00000000-0005-0000-0000-0000FB090000}"/>
    <cellStyle name="año 2 2 2 5 2" xfId="2560" xr:uid="{00000000-0005-0000-0000-0000FC090000}"/>
    <cellStyle name="año 2 2 2 5 2 2" xfId="49874" xr:uid="{E3FBE547-1099-4FD0-A6D1-944B9A93E6F6}"/>
    <cellStyle name="año 2 2 2 5 3" xfId="2561" xr:uid="{00000000-0005-0000-0000-0000FD090000}"/>
    <cellStyle name="año 2 2 2 5 3 2" xfId="49873" xr:uid="{F56278A2-01FE-428D-9107-0BA0A31AC8DC}"/>
    <cellStyle name="año 2 2 2 5 4" xfId="49875" xr:uid="{73AAE5EA-CC04-4255-879F-757D4857F711}"/>
    <cellStyle name="año 2 2 2 6" xfId="2562" xr:uid="{00000000-0005-0000-0000-0000FE090000}"/>
    <cellStyle name="año 2 2 2 6 2" xfId="49872" xr:uid="{B2FC4DD0-B18D-4654-B369-DABDBBC94394}"/>
    <cellStyle name="año 2 2 2 7" xfId="2563" xr:uid="{00000000-0005-0000-0000-0000FF090000}"/>
    <cellStyle name="año 2 2 2 7 2" xfId="49871" xr:uid="{B2714FA4-06B5-475A-B24C-D3364C7EEAAF}"/>
    <cellStyle name="año 2 2 2 8" xfId="49885" xr:uid="{55A4235F-E3B8-4FC7-85A4-CEC27C6BE6CC}"/>
    <cellStyle name="año 2 2 3" xfId="2564" xr:uid="{00000000-0005-0000-0000-0000000A0000}"/>
    <cellStyle name="año 2 2 3 2" xfId="2565" xr:uid="{00000000-0005-0000-0000-0000010A0000}"/>
    <cellStyle name="año 2 2 3 2 2" xfId="49869" xr:uid="{BBA4DA25-CF1F-49DA-B4F0-27F36009CCCF}"/>
    <cellStyle name="año 2 2 3 3" xfId="2566" xr:uid="{00000000-0005-0000-0000-0000020A0000}"/>
    <cellStyle name="año 2 2 3 3 2" xfId="49868" xr:uid="{B6249A23-5E17-4702-965D-968F6AAB572E}"/>
    <cellStyle name="año 2 2 3 4" xfId="49870" xr:uid="{4E1FD272-17F2-4361-B385-500D08AE4058}"/>
    <cellStyle name="año 2 2 4" xfId="2567" xr:uid="{00000000-0005-0000-0000-0000030A0000}"/>
    <cellStyle name="año 2 2 4 2" xfId="2568" xr:uid="{00000000-0005-0000-0000-0000040A0000}"/>
    <cellStyle name="año 2 2 4 2 2" xfId="49866" xr:uid="{31A54CC1-7A39-4287-B6C1-86D8337F3B5B}"/>
    <cellStyle name="año 2 2 4 3" xfId="2569" xr:uid="{00000000-0005-0000-0000-0000050A0000}"/>
    <cellStyle name="año 2 2 4 3 2" xfId="49865" xr:uid="{83C7E408-5D1A-4F90-92C0-CB9251B4A860}"/>
    <cellStyle name="año 2 2 4 4" xfId="49867" xr:uid="{6121A75C-3801-4532-888B-2C7BF89E2179}"/>
    <cellStyle name="año 2 2 5" xfId="2570" xr:uid="{00000000-0005-0000-0000-0000060A0000}"/>
    <cellStyle name="año 2 2 5 2" xfId="2571" xr:uid="{00000000-0005-0000-0000-0000070A0000}"/>
    <cellStyle name="año 2 2 5 2 2" xfId="49863" xr:uid="{8CAA2EC8-D021-455E-902D-286234D2E660}"/>
    <cellStyle name="año 2 2 5 3" xfId="2572" xr:uid="{00000000-0005-0000-0000-0000080A0000}"/>
    <cellStyle name="año 2 2 5 3 2" xfId="49862" xr:uid="{44FACB7D-A5EA-46DC-8687-270D23615131}"/>
    <cellStyle name="año 2 2 5 4" xfId="49864" xr:uid="{3428906A-8CB4-4B49-A657-3071ACA10230}"/>
    <cellStyle name="año 2 2 6" xfId="2573" xr:uid="{00000000-0005-0000-0000-0000090A0000}"/>
    <cellStyle name="año 2 2 6 2" xfId="2574" xr:uid="{00000000-0005-0000-0000-00000A0A0000}"/>
    <cellStyle name="año 2 2 6 2 2" xfId="49860" xr:uid="{EF79838C-542F-4575-8E2B-2CEEEF65C82F}"/>
    <cellStyle name="año 2 2 6 3" xfId="2575" xr:uid="{00000000-0005-0000-0000-00000B0A0000}"/>
    <cellStyle name="año 2 2 6 3 2" xfId="49859" xr:uid="{DE2BB2CB-F367-455A-AE3F-8E4BB374C972}"/>
    <cellStyle name="año 2 2 6 4" xfId="49861" xr:uid="{A437FEFD-1405-49FC-80CF-82475213EC60}"/>
    <cellStyle name="año 2 2 7" xfId="2576" xr:uid="{00000000-0005-0000-0000-00000C0A0000}"/>
    <cellStyle name="año 2 2 7 2" xfId="49858" xr:uid="{AABF8723-7A14-48B7-A76A-99FDE99F0E21}"/>
    <cellStyle name="año 2 2 8" xfId="2577" xr:uid="{00000000-0005-0000-0000-00000D0A0000}"/>
    <cellStyle name="año 2 2 8 2" xfId="49857" xr:uid="{FE359809-F0D0-4D4B-B7FF-331BC673D90C}"/>
    <cellStyle name="año 2 2 9" xfId="49886" xr:uid="{D9506637-5AD3-4CF4-B9DD-2881B1EE01F0}"/>
    <cellStyle name="año 2 2_Balance" xfId="2578" xr:uid="{00000000-0005-0000-0000-00000E0A0000}"/>
    <cellStyle name="año 2 3" xfId="2579" xr:uid="{00000000-0005-0000-0000-00000F0A0000}"/>
    <cellStyle name="año 2 3 2" xfId="2580" xr:uid="{00000000-0005-0000-0000-0000100A0000}"/>
    <cellStyle name="año 2 3 2 2" xfId="2581" xr:uid="{00000000-0005-0000-0000-0000110A0000}"/>
    <cellStyle name="año 2 3 2 2 2" xfId="2582" xr:uid="{00000000-0005-0000-0000-0000120A0000}"/>
    <cellStyle name="año 2 3 2 2 2 2" xfId="49853" xr:uid="{E97920F4-C6F6-43B6-8DBF-34C874A516DD}"/>
    <cellStyle name="año 2 3 2 2 3" xfId="2583" xr:uid="{00000000-0005-0000-0000-0000130A0000}"/>
    <cellStyle name="año 2 3 2 2 3 2" xfId="49852" xr:uid="{AA7AA8C3-19DA-49C6-96CE-EC1CA0E6A9A2}"/>
    <cellStyle name="año 2 3 2 2 4" xfId="49854" xr:uid="{2256C520-3BE5-4993-9583-CA5ADF3C596B}"/>
    <cellStyle name="año 2 3 2 3" xfId="2584" xr:uid="{00000000-0005-0000-0000-0000140A0000}"/>
    <cellStyle name="año 2 3 2 3 2" xfId="2585" xr:uid="{00000000-0005-0000-0000-0000150A0000}"/>
    <cellStyle name="año 2 3 2 3 2 2" xfId="49850" xr:uid="{67074096-8675-4A7C-8042-141AD112D480}"/>
    <cellStyle name="año 2 3 2 3 3" xfId="2586" xr:uid="{00000000-0005-0000-0000-0000160A0000}"/>
    <cellStyle name="año 2 3 2 3 3 2" xfId="49849" xr:uid="{0412B8DB-F79B-491D-94DB-7D2E6EE48A42}"/>
    <cellStyle name="año 2 3 2 3 4" xfId="49851" xr:uid="{A41BE3E9-2F0B-41B1-A952-ADED107241A3}"/>
    <cellStyle name="año 2 3 2 4" xfId="2587" xr:uid="{00000000-0005-0000-0000-0000170A0000}"/>
    <cellStyle name="año 2 3 2 4 2" xfId="2588" xr:uid="{00000000-0005-0000-0000-0000180A0000}"/>
    <cellStyle name="año 2 3 2 4 2 2" xfId="49847" xr:uid="{0A39ADEA-A7BB-4F0B-B35B-02F9D0153DB3}"/>
    <cellStyle name="año 2 3 2 4 3" xfId="2589" xr:uid="{00000000-0005-0000-0000-0000190A0000}"/>
    <cellStyle name="año 2 3 2 4 3 2" xfId="49846" xr:uid="{A5EBC561-D092-43BE-9125-6ED591C01B1E}"/>
    <cellStyle name="año 2 3 2 4 4" xfId="49848" xr:uid="{14B07986-2A8A-4C34-8A76-2C38A5BDEB67}"/>
    <cellStyle name="año 2 3 2 5" xfId="2590" xr:uid="{00000000-0005-0000-0000-00001A0A0000}"/>
    <cellStyle name="año 2 3 2 5 2" xfId="2591" xr:uid="{00000000-0005-0000-0000-00001B0A0000}"/>
    <cellStyle name="año 2 3 2 5 2 2" xfId="49844" xr:uid="{62063C16-BF60-43B8-99C6-E51C613BF1C9}"/>
    <cellStyle name="año 2 3 2 5 3" xfId="2592" xr:uid="{00000000-0005-0000-0000-00001C0A0000}"/>
    <cellStyle name="año 2 3 2 5 3 2" xfId="49843" xr:uid="{745BB4F1-291D-4253-990F-69CF6BF7583C}"/>
    <cellStyle name="año 2 3 2 5 4" xfId="49845" xr:uid="{1591CDAD-CBAF-4E8F-BFCB-445E7F43D949}"/>
    <cellStyle name="año 2 3 2 6" xfId="2593" xr:uid="{00000000-0005-0000-0000-00001D0A0000}"/>
    <cellStyle name="año 2 3 2 6 2" xfId="49842" xr:uid="{41F084FC-F4F5-4871-9A88-006A73CD3B5E}"/>
    <cellStyle name="año 2 3 2 7" xfId="2594" xr:uid="{00000000-0005-0000-0000-00001E0A0000}"/>
    <cellStyle name="año 2 3 2 7 2" xfId="49841" xr:uid="{DE362C5F-1355-4B95-852C-7D79A5A12D8F}"/>
    <cellStyle name="año 2 3 2 8" xfId="49855" xr:uid="{12AFC85B-8E5E-43C9-B8FB-372413D57F4E}"/>
    <cellStyle name="año 2 3 3" xfId="2595" xr:uid="{00000000-0005-0000-0000-00001F0A0000}"/>
    <cellStyle name="año 2 3 3 2" xfId="2596" xr:uid="{00000000-0005-0000-0000-0000200A0000}"/>
    <cellStyle name="año 2 3 3 2 2" xfId="49839" xr:uid="{916490AE-91C4-4757-9636-0DDD9856986B}"/>
    <cellStyle name="año 2 3 3 3" xfId="2597" xr:uid="{00000000-0005-0000-0000-0000210A0000}"/>
    <cellStyle name="año 2 3 3 3 2" xfId="49838" xr:uid="{1E77172D-D302-49DC-9B55-32D170FB137A}"/>
    <cellStyle name="año 2 3 3 4" xfId="49840" xr:uid="{B6C18E50-82CF-48CF-851E-0F481DEDB953}"/>
    <cellStyle name="año 2 3 4" xfId="2598" xr:uid="{00000000-0005-0000-0000-0000220A0000}"/>
    <cellStyle name="año 2 3 4 2" xfId="2599" xr:uid="{00000000-0005-0000-0000-0000230A0000}"/>
    <cellStyle name="año 2 3 4 2 2" xfId="49836" xr:uid="{31BE9FA0-E816-435A-A28E-0B49B9EF6114}"/>
    <cellStyle name="año 2 3 4 3" xfId="2600" xr:uid="{00000000-0005-0000-0000-0000240A0000}"/>
    <cellStyle name="año 2 3 4 3 2" xfId="49835" xr:uid="{D8A10F4E-3D1A-4D00-BA4B-31504088C94B}"/>
    <cellStyle name="año 2 3 4 4" xfId="49837" xr:uid="{3C1A0AA8-8BCE-4436-A41C-198A2F3C0EBE}"/>
    <cellStyle name="año 2 3 5" xfId="2601" xr:uid="{00000000-0005-0000-0000-0000250A0000}"/>
    <cellStyle name="año 2 3 5 2" xfId="2602" xr:uid="{00000000-0005-0000-0000-0000260A0000}"/>
    <cellStyle name="año 2 3 5 2 2" xfId="49833" xr:uid="{0E499EDE-4CEC-4E82-8254-EAF714F41C66}"/>
    <cellStyle name="año 2 3 5 3" xfId="2603" xr:uid="{00000000-0005-0000-0000-0000270A0000}"/>
    <cellStyle name="año 2 3 5 3 2" xfId="49832" xr:uid="{E1A8E349-5110-48A0-9385-1869CC2E961B}"/>
    <cellStyle name="año 2 3 5 4" xfId="49834" xr:uid="{CF6D52BB-959C-4CED-80BD-48A372A44568}"/>
    <cellStyle name="año 2 3 6" xfId="2604" xr:uid="{00000000-0005-0000-0000-0000280A0000}"/>
    <cellStyle name="año 2 3 6 2" xfId="2605" xr:uid="{00000000-0005-0000-0000-0000290A0000}"/>
    <cellStyle name="año 2 3 6 2 2" xfId="49830" xr:uid="{CB025C7A-2AB8-4B81-8EB0-6BF4ABE23E52}"/>
    <cellStyle name="año 2 3 6 3" xfId="2606" xr:uid="{00000000-0005-0000-0000-00002A0A0000}"/>
    <cellStyle name="año 2 3 6 3 2" xfId="49829" xr:uid="{299883CE-DC2A-4816-BE7E-94D754F2CF34}"/>
    <cellStyle name="año 2 3 6 4" xfId="49831" xr:uid="{2D6996F1-9851-4C9D-997B-5F6699B35925}"/>
    <cellStyle name="año 2 3 7" xfId="2607" xr:uid="{00000000-0005-0000-0000-00002B0A0000}"/>
    <cellStyle name="año 2 3 7 2" xfId="49828" xr:uid="{BF27490E-CE02-4164-ACC3-1982F9D3FD4D}"/>
    <cellStyle name="año 2 3 8" xfId="2608" xr:uid="{00000000-0005-0000-0000-00002C0A0000}"/>
    <cellStyle name="año 2 3 8 2" xfId="49827" xr:uid="{A5235BCD-7D43-4227-A6F5-E27F3C0C0AC3}"/>
    <cellStyle name="año 2 3 9" xfId="49856" xr:uid="{81FCB730-E07F-49CB-BC5F-C33F0FAFBC3E}"/>
    <cellStyle name="año 2 3_Balance" xfId="2609" xr:uid="{00000000-0005-0000-0000-00002D0A0000}"/>
    <cellStyle name="año 2 4" xfId="2610" xr:uid="{00000000-0005-0000-0000-00002E0A0000}"/>
    <cellStyle name="año 2 4 2" xfId="2611" xr:uid="{00000000-0005-0000-0000-00002F0A0000}"/>
    <cellStyle name="año 2 4 2 2" xfId="2612" xr:uid="{00000000-0005-0000-0000-0000300A0000}"/>
    <cellStyle name="año 2 4 2 2 2" xfId="2613" xr:uid="{00000000-0005-0000-0000-0000310A0000}"/>
    <cellStyle name="año 2 4 2 2 2 2" xfId="49823" xr:uid="{FA5EFC37-846E-49C3-8255-1F7654C3D2FC}"/>
    <cellStyle name="año 2 4 2 2 3" xfId="2614" xr:uid="{00000000-0005-0000-0000-0000320A0000}"/>
    <cellStyle name="año 2 4 2 2 3 2" xfId="49822" xr:uid="{4B7657AB-3403-4D87-8127-121528EED3C8}"/>
    <cellStyle name="año 2 4 2 2 4" xfId="49824" xr:uid="{40141B17-3015-4708-9C78-3381440209EB}"/>
    <cellStyle name="año 2 4 2 3" xfId="2615" xr:uid="{00000000-0005-0000-0000-0000330A0000}"/>
    <cellStyle name="año 2 4 2 3 2" xfId="2616" xr:uid="{00000000-0005-0000-0000-0000340A0000}"/>
    <cellStyle name="año 2 4 2 3 2 2" xfId="49820" xr:uid="{B6F0C71D-AC2F-4D51-B222-89FD5FCE03B9}"/>
    <cellStyle name="año 2 4 2 3 3" xfId="2617" xr:uid="{00000000-0005-0000-0000-0000350A0000}"/>
    <cellStyle name="año 2 4 2 3 3 2" xfId="49819" xr:uid="{6ADA2008-6FE5-4B8D-9E26-627F25E3FF07}"/>
    <cellStyle name="año 2 4 2 3 4" xfId="49821" xr:uid="{5B60BBD8-3C46-433C-8299-BFA7F2A88F10}"/>
    <cellStyle name="año 2 4 2 4" xfId="2618" xr:uid="{00000000-0005-0000-0000-0000360A0000}"/>
    <cellStyle name="año 2 4 2 4 2" xfId="2619" xr:uid="{00000000-0005-0000-0000-0000370A0000}"/>
    <cellStyle name="año 2 4 2 4 2 2" xfId="49817" xr:uid="{93C6C847-74A9-4940-BEB3-BA0B9531F7BB}"/>
    <cellStyle name="año 2 4 2 4 3" xfId="2620" xr:uid="{00000000-0005-0000-0000-0000380A0000}"/>
    <cellStyle name="año 2 4 2 4 3 2" xfId="49816" xr:uid="{E1561504-7D97-47BE-839E-C5732AEFBC9D}"/>
    <cellStyle name="año 2 4 2 4 4" xfId="49818" xr:uid="{BBBA1823-3DEE-4111-BD98-7375509E95F3}"/>
    <cellStyle name="año 2 4 2 5" xfId="2621" xr:uid="{00000000-0005-0000-0000-0000390A0000}"/>
    <cellStyle name="año 2 4 2 5 2" xfId="2622" xr:uid="{00000000-0005-0000-0000-00003A0A0000}"/>
    <cellStyle name="año 2 4 2 5 2 2" xfId="49814" xr:uid="{DA39D795-AA5F-4EB5-B0CB-6CEF795D6796}"/>
    <cellStyle name="año 2 4 2 5 3" xfId="2623" xr:uid="{00000000-0005-0000-0000-00003B0A0000}"/>
    <cellStyle name="año 2 4 2 5 3 2" xfId="49813" xr:uid="{0A1CCBEF-9967-4C35-A401-012279E299D7}"/>
    <cellStyle name="año 2 4 2 5 4" xfId="49815" xr:uid="{5C0EA075-7880-447E-B832-1C7C273A4170}"/>
    <cellStyle name="año 2 4 2 6" xfId="2624" xr:uid="{00000000-0005-0000-0000-00003C0A0000}"/>
    <cellStyle name="año 2 4 2 6 2" xfId="49812" xr:uid="{CD24FB34-3002-4829-91DA-1E11B33BC2C9}"/>
    <cellStyle name="año 2 4 2 7" xfId="2625" xr:uid="{00000000-0005-0000-0000-00003D0A0000}"/>
    <cellStyle name="año 2 4 2 7 2" xfId="49811" xr:uid="{64A8B949-5B8B-411C-BE1C-EFA9FE839767}"/>
    <cellStyle name="año 2 4 2 8" xfId="49825" xr:uid="{ABAEF230-166A-467B-B1BD-E84B37AA9CB7}"/>
    <cellStyle name="año 2 4 3" xfId="2626" xr:uid="{00000000-0005-0000-0000-00003E0A0000}"/>
    <cellStyle name="año 2 4 3 2" xfId="2627" xr:uid="{00000000-0005-0000-0000-00003F0A0000}"/>
    <cellStyle name="año 2 4 3 2 2" xfId="49809" xr:uid="{C83C6D96-6C96-4374-987B-4DD3731E8E1C}"/>
    <cellStyle name="año 2 4 3 3" xfId="2628" xr:uid="{00000000-0005-0000-0000-0000400A0000}"/>
    <cellStyle name="año 2 4 3 3 2" xfId="49808" xr:uid="{62382BF9-38FD-4815-B780-6D0541957D1D}"/>
    <cellStyle name="año 2 4 3 4" xfId="49810" xr:uid="{6E91854E-F4EF-488E-884B-0D42CC605E0A}"/>
    <cellStyle name="año 2 4 4" xfId="2629" xr:uid="{00000000-0005-0000-0000-0000410A0000}"/>
    <cellStyle name="año 2 4 4 2" xfId="2630" xr:uid="{00000000-0005-0000-0000-0000420A0000}"/>
    <cellStyle name="año 2 4 4 2 2" xfId="49806" xr:uid="{12D0CDED-DBC9-4C85-804A-D666DFDF7DA8}"/>
    <cellStyle name="año 2 4 4 3" xfId="2631" xr:uid="{00000000-0005-0000-0000-0000430A0000}"/>
    <cellStyle name="año 2 4 4 3 2" xfId="49805" xr:uid="{CB90E9DE-5E63-4FEE-87C9-DECEEEC2302F}"/>
    <cellStyle name="año 2 4 4 4" xfId="49807" xr:uid="{E38793A4-AA28-4ACE-B318-E130E2946ED0}"/>
    <cellStyle name="año 2 4 5" xfId="2632" xr:uid="{00000000-0005-0000-0000-0000440A0000}"/>
    <cellStyle name="año 2 4 5 2" xfId="2633" xr:uid="{00000000-0005-0000-0000-0000450A0000}"/>
    <cellStyle name="año 2 4 5 2 2" xfId="49803" xr:uid="{3552D158-AE3F-47E5-A7BF-833B9B09531A}"/>
    <cellStyle name="año 2 4 5 3" xfId="2634" xr:uid="{00000000-0005-0000-0000-0000460A0000}"/>
    <cellStyle name="año 2 4 5 3 2" xfId="49802" xr:uid="{D43A474B-3D52-45CF-A6CE-143C5C72910D}"/>
    <cellStyle name="año 2 4 5 4" xfId="49804" xr:uid="{75D6D063-B96C-4C8A-9FFE-7C0996B9EB66}"/>
    <cellStyle name="año 2 4 6" xfId="2635" xr:uid="{00000000-0005-0000-0000-0000470A0000}"/>
    <cellStyle name="año 2 4 6 2" xfId="2636" xr:uid="{00000000-0005-0000-0000-0000480A0000}"/>
    <cellStyle name="año 2 4 6 2 2" xfId="49800" xr:uid="{C1AFF057-4D3F-4245-A092-79480BE89256}"/>
    <cellStyle name="año 2 4 6 3" xfId="2637" xr:uid="{00000000-0005-0000-0000-0000490A0000}"/>
    <cellStyle name="año 2 4 6 3 2" xfId="49799" xr:uid="{5B4BF273-CE10-428E-B651-BCCDBCF15C0E}"/>
    <cellStyle name="año 2 4 6 4" xfId="49801" xr:uid="{9EB6BF67-F1B9-45CC-86FC-95A5F3666C46}"/>
    <cellStyle name="año 2 4 7" xfId="2638" xr:uid="{00000000-0005-0000-0000-00004A0A0000}"/>
    <cellStyle name="año 2 4 7 2" xfId="49798" xr:uid="{72F8E32F-C652-45F6-A34A-F4C5A5EAEE28}"/>
    <cellStyle name="año 2 4 8" xfId="2639" xr:uid="{00000000-0005-0000-0000-00004B0A0000}"/>
    <cellStyle name="año 2 4 8 2" xfId="49797" xr:uid="{742860FE-BDFC-4543-A28B-A14093D363C7}"/>
    <cellStyle name="año 2 4 9" xfId="49826" xr:uid="{FB5B77ED-996A-4981-9FC5-F47150232D51}"/>
    <cellStyle name="año 2 4_Balance" xfId="2640" xr:uid="{00000000-0005-0000-0000-00004C0A0000}"/>
    <cellStyle name="año 2 5" xfId="2641" xr:uid="{00000000-0005-0000-0000-00004D0A0000}"/>
    <cellStyle name="año 2 5 2" xfId="2642" xr:uid="{00000000-0005-0000-0000-00004E0A0000}"/>
    <cellStyle name="año 2 5 2 2" xfId="2643" xr:uid="{00000000-0005-0000-0000-00004F0A0000}"/>
    <cellStyle name="año 2 5 2 2 2" xfId="49794" xr:uid="{3DAFD607-25B5-44E2-A375-BB37C10A594E}"/>
    <cellStyle name="año 2 5 2 3" xfId="2644" xr:uid="{00000000-0005-0000-0000-0000500A0000}"/>
    <cellStyle name="año 2 5 2 3 2" xfId="49793" xr:uid="{1A8D837B-867D-4690-AD82-93EA3B075651}"/>
    <cellStyle name="año 2 5 2 4" xfId="49795" xr:uid="{25520921-A520-4204-9D7E-3CD2550C018E}"/>
    <cellStyle name="año 2 5 3" xfId="2645" xr:uid="{00000000-0005-0000-0000-0000510A0000}"/>
    <cellStyle name="año 2 5 3 2" xfId="2646" xr:uid="{00000000-0005-0000-0000-0000520A0000}"/>
    <cellStyle name="año 2 5 3 2 2" xfId="49791" xr:uid="{7249BA7F-B065-49B8-A924-6DF895D4F053}"/>
    <cellStyle name="año 2 5 3 3" xfId="2647" xr:uid="{00000000-0005-0000-0000-0000530A0000}"/>
    <cellStyle name="año 2 5 3 3 2" xfId="49790" xr:uid="{18CD2592-3C2E-44B5-998E-8BADB5664F84}"/>
    <cellStyle name="año 2 5 3 4" xfId="49792" xr:uid="{21A597DC-C5AB-4B89-8231-E052D64CD91E}"/>
    <cellStyle name="año 2 5 4" xfId="2648" xr:uid="{00000000-0005-0000-0000-0000540A0000}"/>
    <cellStyle name="año 2 5 4 2" xfId="2649" xr:uid="{00000000-0005-0000-0000-0000550A0000}"/>
    <cellStyle name="año 2 5 4 2 2" xfId="49788" xr:uid="{45DA576D-61BC-4D95-BC27-FE5902D68C2D}"/>
    <cellStyle name="año 2 5 4 3" xfId="2650" xr:uid="{00000000-0005-0000-0000-0000560A0000}"/>
    <cellStyle name="año 2 5 4 3 2" xfId="49787" xr:uid="{BE856A1A-AD25-42FA-B36C-82B0CBEFAFD5}"/>
    <cellStyle name="año 2 5 4 4" xfId="49789" xr:uid="{9F5CAFB8-456B-4DB1-AE64-C588A35211FC}"/>
    <cellStyle name="año 2 5 5" xfId="2651" xr:uid="{00000000-0005-0000-0000-0000570A0000}"/>
    <cellStyle name="año 2 5 5 2" xfId="2652" xr:uid="{00000000-0005-0000-0000-0000580A0000}"/>
    <cellStyle name="año 2 5 5 2 2" xfId="49785" xr:uid="{68D69949-55D4-4057-9E9B-26FD7C30AB4D}"/>
    <cellStyle name="año 2 5 5 3" xfId="2653" xr:uid="{00000000-0005-0000-0000-0000590A0000}"/>
    <cellStyle name="año 2 5 5 3 2" xfId="49784" xr:uid="{6A36B725-3447-4527-9067-5AD2CBFADB53}"/>
    <cellStyle name="año 2 5 5 4" xfId="49786" xr:uid="{B1563F6E-D241-4243-8576-8B5BA5F044B8}"/>
    <cellStyle name="año 2 5 6" xfId="2654" xr:uid="{00000000-0005-0000-0000-00005A0A0000}"/>
    <cellStyle name="año 2 5 6 2" xfId="49783" xr:uid="{324BB3F1-75BF-42B7-A507-0E31F2C0EE15}"/>
    <cellStyle name="año 2 5 7" xfId="2655" xr:uid="{00000000-0005-0000-0000-00005B0A0000}"/>
    <cellStyle name="año 2 5 7 2" xfId="49782" xr:uid="{54C40B02-8788-40B1-821B-D54B9EE5EF19}"/>
    <cellStyle name="año 2 5 8" xfId="49796" xr:uid="{CA5EEC6D-C8E1-4E09-AAC7-7D559F3A8EBC}"/>
    <cellStyle name="año 2 6" xfId="2656" xr:uid="{00000000-0005-0000-0000-00005C0A0000}"/>
    <cellStyle name="año 2 6 2" xfId="2657" xr:uid="{00000000-0005-0000-0000-00005D0A0000}"/>
    <cellStyle name="año 2 6 2 2" xfId="2658" xr:uid="{00000000-0005-0000-0000-00005E0A0000}"/>
    <cellStyle name="año 2 6 2 2 2" xfId="49779" xr:uid="{2379E59E-9571-44C9-BB39-6075D7D43957}"/>
    <cellStyle name="año 2 6 2 3" xfId="2659" xr:uid="{00000000-0005-0000-0000-00005F0A0000}"/>
    <cellStyle name="año 2 6 2 3 2" xfId="49778" xr:uid="{74B6DBAE-410D-49DB-88F7-2AEB64E7677E}"/>
    <cellStyle name="año 2 6 2 4" xfId="49780" xr:uid="{A024A6A2-7621-411E-820D-2BD291BE141C}"/>
    <cellStyle name="año 2 6 3" xfId="2660" xr:uid="{00000000-0005-0000-0000-0000600A0000}"/>
    <cellStyle name="año 2 6 3 2" xfId="2661" xr:uid="{00000000-0005-0000-0000-0000610A0000}"/>
    <cellStyle name="año 2 6 3 2 2" xfId="49776" xr:uid="{C8AF9B95-1352-42DE-9125-E2B78F909823}"/>
    <cellStyle name="año 2 6 3 3" xfId="2662" xr:uid="{00000000-0005-0000-0000-0000620A0000}"/>
    <cellStyle name="año 2 6 3 3 2" xfId="49775" xr:uid="{9B2F2BBA-374E-4E8D-8438-D88D243F787F}"/>
    <cellStyle name="año 2 6 3 4" xfId="49777" xr:uid="{4DEFB6C1-E975-4320-96AF-9ABC7D81F1C7}"/>
    <cellStyle name="año 2 6 4" xfId="2663" xr:uid="{00000000-0005-0000-0000-0000630A0000}"/>
    <cellStyle name="año 2 6 4 2" xfId="2664" xr:uid="{00000000-0005-0000-0000-0000640A0000}"/>
    <cellStyle name="año 2 6 4 2 2" xfId="49773" xr:uid="{765D97E9-6A76-474C-9D52-929673D6099B}"/>
    <cellStyle name="año 2 6 4 3" xfId="2665" xr:uid="{00000000-0005-0000-0000-0000650A0000}"/>
    <cellStyle name="año 2 6 4 3 2" xfId="49772" xr:uid="{F6969A05-A128-4DAE-B4AF-B29590C6CF9C}"/>
    <cellStyle name="año 2 6 4 4" xfId="49774" xr:uid="{B3FF66A1-2562-414A-A5D8-E1FE2E5582B1}"/>
    <cellStyle name="año 2 6 5" xfId="2666" xr:uid="{00000000-0005-0000-0000-0000660A0000}"/>
    <cellStyle name="año 2 6 5 2" xfId="2667" xr:uid="{00000000-0005-0000-0000-0000670A0000}"/>
    <cellStyle name="año 2 6 5 2 2" xfId="49770" xr:uid="{B7C592C0-AEB9-4292-BACD-78790A5EB132}"/>
    <cellStyle name="año 2 6 5 3" xfId="2668" xr:uid="{00000000-0005-0000-0000-0000680A0000}"/>
    <cellStyle name="año 2 6 5 3 2" xfId="49769" xr:uid="{BA864C12-679B-4B03-A41A-DC770AE91F1D}"/>
    <cellStyle name="año 2 6 5 4" xfId="49771" xr:uid="{A5E275B0-516D-4947-B6BB-A7D17425A2E4}"/>
    <cellStyle name="año 2 6 6" xfId="2669" xr:uid="{00000000-0005-0000-0000-0000690A0000}"/>
    <cellStyle name="año 2 6 6 2" xfId="49768" xr:uid="{B641AA5D-2592-4383-8352-F78CEC1ABEE6}"/>
    <cellStyle name="año 2 6 7" xfId="2670" xr:uid="{00000000-0005-0000-0000-00006A0A0000}"/>
    <cellStyle name="año 2 6 7 2" xfId="49767" xr:uid="{CC22FC6B-E6FE-4DE6-B8F9-712C0A628A30}"/>
    <cellStyle name="año 2 6 8" xfId="49781" xr:uid="{5F623A6D-694B-4E2E-88C8-722158B15FB7}"/>
    <cellStyle name="año 2 7" xfId="2671" xr:uid="{00000000-0005-0000-0000-00006B0A0000}"/>
    <cellStyle name="año 2 7 2" xfId="2672" xr:uid="{00000000-0005-0000-0000-00006C0A0000}"/>
    <cellStyle name="año 2 7 2 2" xfId="49765" xr:uid="{FA044514-9BC1-4CE3-89C3-587AFDCEB815}"/>
    <cellStyle name="año 2 7 3" xfId="2673" xr:uid="{00000000-0005-0000-0000-00006D0A0000}"/>
    <cellStyle name="año 2 7 3 2" xfId="49764" xr:uid="{1E369211-E4D3-48F3-9201-C13BFF2DB9A8}"/>
    <cellStyle name="año 2 7 4" xfId="49766" xr:uid="{22E091AB-AB52-41BE-BEB5-B7FF58CE0644}"/>
    <cellStyle name="año 2 8" xfId="2674" xr:uid="{00000000-0005-0000-0000-00006E0A0000}"/>
    <cellStyle name="año 2 8 2" xfId="2675" xr:uid="{00000000-0005-0000-0000-00006F0A0000}"/>
    <cellStyle name="año 2 8 2 2" xfId="49762" xr:uid="{A52ED6F1-8582-4959-BFCB-BEFFA49425AB}"/>
    <cellStyle name="año 2 8 3" xfId="2676" xr:uid="{00000000-0005-0000-0000-0000700A0000}"/>
    <cellStyle name="año 2 8 3 2" xfId="49761" xr:uid="{C5697A0F-4561-4D15-A5C6-1598E8E4C047}"/>
    <cellStyle name="año 2 8 4" xfId="49763" xr:uid="{32AF5D03-F0A7-409F-B7F0-D591EFB91D42}"/>
    <cellStyle name="año 2 9" xfId="2677" xr:uid="{00000000-0005-0000-0000-0000710A0000}"/>
    <cellStyle name="año 2 9 2" xfId="2678" xr:uid="{00000000-0005-0000-0000-0000720A0000}"/>
    <cellStyle name="año 2 9 2 2" xfId="49759" xr:uid="{592E769E-10E9-4D3C-B271-60470D6156DE}"/>
    <cellStyle name="año 2 9 3" xfId="2679" xr:uid="{00000000-0005-0000-0000-0000730A0000}"/>
    <cellStyle name="año 2 9 3 2" xfId="49758" xr:uid="{C01DB642-2571-4258-91E4-D5014F248BDF}"/>
    <cellStyle name="año 2 9 4" xfId="49760" xr:uid="{E613BFAD-2A11-4D2F-B6D2-EE41D48B02B7}"/>
    <cellStyle name="año 2_ActiFijos" xfId="2680" xr:uid="{00000000-0005-0000-0000-0000740A0000}"/>
    <cellStyle name="año 20" xfId="2681" xr:uid="{00000000-0005-0000-0000-0000750A0000}"/>
    <cellStyle name="año 20 2" xfId="2682" xr:uid="{00000000-0005-0000-0000-0000760A0000}"/>
    <cellStyle name="año 20 2 2" xfId="49756" xr:uid="{B96C61C3-4C26-444F-B135-FFE695770328}"/>
    <cellStyle name="año 20 3" xfId="2683" xr:uid="{00000000-0005-0000-0000-0000770A0000}"/>
    <cellStyle name="año 20 3 2" xfId="49755" xr:uid="{1320F265-A22A-471A-8D55-91DB7F594F04}"/>
    <cellStyle name="año 20 4" xfId="49757" xr:uid="{F326FD55-7EFA-4413-BE0B-E170C0AB3165}"/>
    <cellStyle name="año 21" xfId="2684" xr:uid="{00000000-0005-0000-0000-0000780A0000}"/>
    <cellStyle name="año 21 2" xfId="2685" xr:uid="{00000000-0005-0000-0000-0000790A0000}"/>
    <cellStyle name="año 21 2 2" xfId="49753" xr:uid="{F01D05F9-1F1F-4379-BAAD-B5B5309F24C4}"/>
    <cellStyle name="año 21 3" xfId="2686" xr:uid="{00000000-0005-0000-0000-00007A0A0000}"/>
    <cellStyle name="año 21 3 2" xfId="49752" xr:uid="{38E54622-85DE-414E-AE2B-DDA4108A12A9}"/>
    <cellStyle name="año 21 4" xfId="49754" xr:uid="{1CE7766D-2A04-461D-AD8B-CBC502B7D0E5}"/>
    <cellStyle name="año 22" xfId="2687" xr:uid="{00000000-0005-0000-0000-00007B0A0000}"/>
    <cellStyle name="año 22 2" xfId="2688" xr:uid="{00000000-0005-0000-0000-00007C0A0000}"/>
    <cellStyle name="año 22 2 2" xfId="49750" xr:uid="{372668D5-91FB-4AE7-BE7E-8DF6F43F2505}"/>
    <cellStyle name="año 22 3" xfId="2689" xr:uid="{00000000-0005-0000-0000-00007D0A0000}"/>
    <cellStyle name="año 22 3 2" xfId="49749" xr:uid="{2989288A-115E-4152-AE09-E0C14D463955}"/>
    <cellStyle name="año 22 4" xfId="49751" xr:uid="{B14C7E13-6F9F-4008-AD19-D483B7CC2503}"/>
    <cellStyle name="año 23" xfId="2690" xr:uid="{00000000-0005-0000-0000-00007E0A0000}"/>
    <cellStyle name="año 23 2" xfId="2691" xr:uid="{00000000-0005-0000-0000-00007F0A0000}"/>
    <cellStyle name="año 23 2 2" xfId="49747" xr:uid="{15A62399-E589-413E-BD2C-761D86902A5C}"/>
    <cellStyle name="año 23 3" xfId="2692" xr:uid="{00000000-0005-0000-0000-0000800A0000}"/>
    <cellStyle name="año 23 3 2" xfId="49746" xr:uid="{B49C0FAA-456A-4812-B6B9-3E50DF9F2F23}"/>
    <cellStyle name="año 23 4" xfId="49748" xr:uid="{BDD197FC-32CF-4649-92CB-D12089135225}"/>
    <cellStyle name="año 24" xfId="2693" xr:uid="{00000000-0005-0000-0000-0000810A0000}"/>
    <cellStyle name="año 24 2" xfId="2694" xr:uid="{00000000-0005-0000-0000-0000820A0000}"/>
    <cellStyle name="año 24 2 2" xfId="49744" xr:uid="{4CCE6084-6B37-4D66-8717-8A0A0B25DB54}"/>
    <cellStyle name="año 24 3" xfId="2695" xr:uid="{00000000-0005-0000-0000-0000830A0000}"/>
    <cellStyle name="año 24 3 2" xfId="49743" xr:uid="{C4FFB1DE-D128-4E2E-B13E-471B79D165C4}"/>
    <cellStyle name="año 24 4" xfId="49745" xr:uid="{3CEC9E74-9FA0-45C5-B674-0AF64EAAF07D}"/>
    <cellStyle name="año 25" xfId="2696" xr:uid="{00000000-0005-0000-0000-0000840A0000}"/>
    <cellStyle name="año 25 2" xfId="2697" xr:uid="{00000000-0005-0000-0000-0000850A0000}"/>
    <cellStyle name="año 25 2 2" xfId="49741" xr:uid="{691BBB53-1AD5-41E0-A4A3-387C337CFE54}"/>
    <cellStyle name="año 25 3" xfId="2698" xr:uid="{00000000-0005-0000-0000-0000860A0000}"/>
    <cellStyle name="año 25 3 2" xfId="49740" xr:uid="{D385F0F8-F437-44B8-91EC-C51115F481D4}"/>
    <cellStyle name="año 25 4" xfId="49742" xr:uid="{7B69CC09-F87C-4200-AC8D-0422F0E48FE1}"/>
    <cellStyle name="año 26" xfId="2699" xr:uid="{00000000-0005-0000-0000-0000870A0000}"/>
    <cellStyle name="año 26 2" xfId="2700" xr:uid="{00000000-0005-0000-0000-0000880A0000}"/>
    <cellStyle name="año 26 2 2" xfId="49738" xr:uid="{2C9822FB-CF11-4963-AE19-6C3E35886EE3}"/>
    <cellStyle name="año 26 3" xfId="2701" xr:uid="{00000000-0005-0000-0000-0000890A0000}"/>
    <cellStyle name="año 26 3 2" xfId="49737" xr:uid="{93979E5A-3848-4EDA-826F-019862DD3590}"/>
    <cellStyle name="año 26 4" xfId="49739" xr:uid="{85EC71BE-C21D-4410-80D5-1C115AA47A95}"/>
    <cellStyle name="año 27" xfId="2702" xr:uid="{00000000-0005-0000-0000-00008A0A0000}"/>
    <cellStyle name="año 27 2" xfId="2703" xr:uid="{00000000-0005-0000-0000-00008B0A0000}"/>
    <cellStyle name="año 27 2 2" xfId="49735" xr:uid="{2E2AC31F-C41C-4133-B598-62E7D2FC094B}"/>
    <cellStyle name="año 27 3" xfId="2704" xr:uid="{00000000-0005-0000-0000-00008C0A0000}"/>
    <cellStyle name="año 27 3 2" xfId="49734" xr:uid="{C59161C1-FDF3-42F5-9878-13CA70E42E4E}"/>
    <cellStyle name="año 27 4" xfId="49736" xr:uid="{ABF23F74-A716-4868-8731-4BF2D1F1D4B0}"/>
    <cellStyle name="año 28" xfId="2705" xr:uid="{00000000-0005-0000-0000-00008D0A0000}"/>
    <cellStyle name="año 28 2" xfId="2706" xr:uid="{00000000-0005-0000-0000-00008E0A0000}"/>
    <cellStyle name="año 28 2 2" xfId="49732" xr:uid="{FD443BBC-58DC-448E-96FA-58BA9EDA55F5}"/>
    <cellStyle name="año 28 3" xfId="2707" xr:uid="{00000000-0005-0000-0000-00008F0A0000}"/>
    <cellStyle name="año 28 3 2" xfId="49731" xr:uid="{89DB6DEB-E7BB-41A6-82B9-20A7E04989EC}"/>
    <cellStyle name="año 28 4" xfId="49733" xr:uid="{A2F4E45E-C9CF-4FCC-AFBD-9D0FEC3E5634}"/>
    <cellStyle name="año 29" xfId="2708" xr:uid="{00000000-0005-0000-0000-0000900A0000}"/>
    <cellStyle name="año 29 2" xfId="2709" xr:uid="{00000000-0005-0000-0000-0000910A0000}"/>
    <cellStyle name="año 29 2 2" xfId="49729" xr:uid="{A92A0667-F0F7-4DA5-B8F4-40292823DB05}"/>
    <cellStyle name="año 29 3" xfId="2710" xr:uid="{00000000-0005-0000-0000-0000920A0000}"/>
    <cellStyle name="año 29 3 2" xfId="49728" xr:uid="{7F22751E-EEAF-420D-89BC-CA9FCA55A18C}"/>
    <cellStyle name="año 29 4" xfId="49730" xr:uid="{0B1F34D5-C719-4403-BF0A-CEF7081F0F25}"/>
    <cellStyle name="año 3" xfId="2711" xr:uid="{00000000-0005-0000-0000-0000930A0000}"/>
    <cellStyle name="año 3 10" xfId="2712" xr:uid="{00000000-0005-0000-0000-0000940A0000}"/>
    <cellStyle name="año 3 10 2" xfId="2713" xr:uid="{00000000-0005-0000-0000-0000950A0000}"/>
    <cellStyle name="año 3 10 2 2" xfId="49725" xr:uid="{03C82C53-EB94-443E-ACCD-FB2A09C58A85}"/>
    <cellStyle name="año 3 10 3" xfId="2714" xr:uid="{00000000-0005-0000-0000-0000960A0000}"/>
    <cellStyle name="año 3 10 3 2" xfId="49724" xr:uid="{C7281CE9-5739-4CFC-9200-645479E2E3E0}"/>
    <cellStyle name="año 3 10 4" xfId="49726" xr:uid="{137F117B-3311-44B9-A318-0AB64D5BC2F7}"/>
    <cellStyle name="año 3 11" xfId="2715" xr:uid="{00000000-0005-0000-0000-0000970A0000}"/>
    <cellStyle name="año 3 11 2" xfId="49723" xr:uid="{63CC406F-975B-4AD1-A449-F62C56F8D567}"/>
    <cellStyle name="año 3 12" xfId="2716" xr:uid="{00000000-0005-0000-0000-0000980A0000}"/>
    <cellStyle name="año 3 12 2" xfId="49722" xr:uid="{8DEB4C3F-1F7B-45C2-BCD0-EE5999DE138D}"/>
    <cellStyle name="año 3 13" xfId="49727" xr:uid="{DBB2AA3F-D790-49B9-AADF-6B96A2ED1509}"/>
    <cellStyle name="año 3 2" xfId="2717" xr:uid="{00000000-0005-0000-0000-0000990A0000}"/>
    <cellStyle name="año 3 2 2" xfId="2718" xr:uid="{00000000-0005-0000-0000-00009A0A0000}"/>
    <cellStyle name="año 3 2 2 2" xfId="2719" xr:uid="{00000000-0005-0000-0000-00009B0A0000}"/>
    <cellStyle name="año 3 2 2 2 2" xfId="2720" xr:uid="{00000000-0005-0000-0000-00009C0A0000}"/>
    <cellStyle name="año 3 2 2 2 2 2" xfId="49718" xr:uid="{732F10E5-D27C-4CF2-8544-B000E4729F9D}"/>
    <cellStyle name="año 3 2 2 2 3" xfId="2721" xr:uid="{00000000-0005-0000-0000-00009D0A0000}"/>
    <cellStyle name="año 3 2 2 2 3 2" xfId="49717" xr:uid="{4C2D3EB4-CDFF-4FA0-A106-F682F0799D77}"/>
    <cellStyle name="año 3 2 2 2 4" xfId="49719" xr:uid="{F5E46D1D-5B08-4A29-86ED-043C2103242E}"/>
    <cellStyle name="año 3 2 2 3" xfId="2722" xr:uid="{00000000-0005-0000-0000-00009E0A0000}"/>
    <cellStyle name="año 3 2 2 3 2" xfId="2723" xr:uid="{00000000-0005-0000-0000-00009F0A0000}"/>
    <cellStyle name="año 3 2 2 3 2 2" xfId="49715" xr:uid="{8511A8FE-D2D8-433F-9517-A6944EC1CCA5}"/>
    <cellStyle name="año 3 2 2 3 3" xfId="2724" xr:uid="{00000000-0005-0000-0000-0000A00A0000}"/>
    <cellStyle name="año 3 2 2 3 3 2" xfId="49714" xr:uid="{66E8CB22-33F6-436B-A3A6-1B7DF36E0358}"/>
    <cellStyle name="año 3 2 2 3 4" xfId="49716" xr:uid="{35B34EF6-2F5A-4944-80B1-25005D443302}"/>
    <cellStyle name="año 3 2 2 4" xfId="2725" xr:uid="{00000000-0005-0000-0000-0000A10A0000}"/>
    <cellStyle name="año 3 2 2 4 2" xfId="2726" xr:uid="{00000000-0005-0000-0000-0000A20A0000}"/>
    <cellStyle name="año 3 2 2 4 2 2" xfId="49712" xr:uid="{77392BF3-789E-451E-8CCD-BA6090303C20}"/>
    <cellStyle name="año 3 2 2 4 3" xfId="2727" xr:uid="{00000000-0005-0000-0000-0000A30A0000}"/>
    <cellStyle name="año 3 2 2 4 3 2" xfId="49711" xr:uid="{4D9D4DFB-2E13-4A0C-BFEC-731E3FDE7C1A}"/>
    <cellStyle name="año 3 2 2 4 4" xfId="49713" xr:uid="{8A501235-EFA9-4A76-BFFA-B32EE4C07036}"/>
    <cellStyle name="año 3 2 2 5" xfId="2728" xr:uid="{00000000-0005-0000-0000-0000A40A0000}"/>
    <cellStyle name="año 3 2 2 5 2" xfId="2729" xr:uid="{00000000-0005-0000-0000-0000A50A0000}"/>
    <cellStyle name="año 3 2 2 5 2 2" xfId="49709" xr:uid="{90EE5F43-ADEA-4491-A958-90957BA00AE1}"/>
    <cellStyle name="año 3 2 2 5 3" xfId="2730" xr:uid="{00000000-0005-0000-0000-0000A60A0000}"/>
    <cellStyle name="año 3 2 2 5 3 2" xfId="49708" xr:uid="{01E8B716-A54A-4284-8B68-08ABCA5A8F64}"/>
    <cellStyle name="año 3 2 2 5 4" xfId="49710" xr:uid="{8B8206C1-DA10-4025-B253-ACFD1C1D9FB5}"/>
    <cellStyle name="año 3 2 2 6" xfId="2731" xr:uid="{00000000-0005-0000-0000-0000A70A0000}"/>
    <cellStyle name="año 3 2 2 6 2" xfId="49707" xr:uid="{4E2F26DF-DFD1-4140-8050-746D027A8CCB}"/>
    <cellStyle name="año 3 2 2 7" xfId="2732" xr:uid="{00000000-0005-0000-0000-0000A80A0000}"/>
    <cellStyle name="año 3 2 2 7 2" xfId="49706" xr:uid="{B81FB155-7A57-430A-BB76-76FC634DF4A6}"/>
    <cellStyle name="año 3 2 2 8" xfId="49720" xr:uid="{B27FCB29-793D-454C-A7F6-6923D4E4F576}"/>
    <cellStyle name="año 3 2 3" xfId="2733" xr:uid="{00000000-0005-0000-0000-0000A90A0000}"/>
    <cellStyle name="año 3 2 3 2" xfId="2734" xr:uid="{00000000-0005-0000-0000-0000AA0A0000}"/>
    <cellStyle name="año 3 2 3 2 2" xfId="49704" xr:uid="{33BA0214-97B9-4020-BC28-E521E0C7761A}"/>
    <cellStyle name="año 3 2 3 3" xfId="2735" xr:uid="{00000000-0005-0000-0000-0000AB0A0000}"/>
    <cellStyle name="año 3 2 3 3 2" xfId="49703" xr:uid="{FA3482B2-91B5-470C-B10D-1CDA71569782}"/>
    <cellStyle name="año 3 2 3 4" xfId="49705" xr:uid="{B4C3C6C3-23F1-4851-A704-2DD9366F95DA}"/>
    <cellStyle name="año 3 2 4" xfId="2736" xr:uid="{00000000-0005-0000-0000-0000AC0A0000}"/>
    <cellStyle name="año 3 2 4 2" xfId="2737" xr:uid="{00000000-0005-0000-0000-0000AD0A0000}"/>
    <cellStyle name="año 3 2 4 2 2" xfId="49701" xr:uid="{1076092C-0BED-4D70-ACC6-FBC7B7DC6CC8}"/>
    <cellStyle name="año 3 2 4 3" xfId="2738" xr:uid="{00000000-0005-0000-0000-0000AE0A0000}"/>
    <cellStyle name="año 3 2 4 3 2" xfId="49700" xr:uid="{1F7AE0D3-BACD-4A93-8252-0A2E06276ECA}"/>
    <cellStyle name="año 3 2 4 4" xfId="49702" xr:uid="{BF971F49-746E-4AC7-9904-16EB558BBB93}"/>
    <cellStyle name="año 3 2 5" xfId="2739" xr:uid="{00000000-0005-0000-0000-0000AF0A0000}"/>
    <cellStyle name="año 3 2 5 2" xfId="2740" xr:uid="{00000000-0005-0000-0000-0000B00A0000}"/>
    <cellStyle name="año 3 2 5 2 2" xfId="49698" xr:uid="{E26A9743-9741-4CE6-9DAD-450231101B13}"/>
    <cellStyle name="año 3 2 5 3" xfId="2741" xr:uid="{00000000-0005-0000-0000-0000B10A0000}"/>
    <cellStyle name="año 3 2 5 3 2" xfId="49697" xr:uid="{3931BC06-0B9D-4D06-926B-85E6B57D25ED}"/>
    <cellStyle name="año 3 2 5 4" xfId="49699" xr:uid="{7990FC67-2E40-456F-AA5F-8CB03F4B0081}"/>
    <cellStyle name="año 3 2 6" xfId="2742" xr:uid="{00000000-0005-0000-0000-0000B20A0000}"/>
    <cellStyle name="año 3 2 6 2" xfId="2743" xr:uid="{00000000-0005-0000-0000-0000B30A0000}"/>
    <cellStyle name="año 3 2 6 2 2" xfId="49695" xr:uid="{060C7AFA-ADEC-479B-B0A0-8341676C1812}"/>
    <cellStyle name="año 3 2 6 3" xfId="2744" xr:uid="{00000000-0005-0000-0000-0000B40A0000}"/>
    <cellStyle name="año 3 2 6 3 2" xfId="49694" xr:uid="{ACDB34F4-A52B-4045-B183-38A3D3BFE439}"/>
    <cellStyle name="año 3 2 6 4" xfId="49696" xr:uid="{6BF722F7-3D75-499C-96A1-72DB88735161}"/>
    <cellStyle name="año 3 2 7" xfId="2745" xr:uid="{00000000-0005-0000-0000-0000B50A0000}"/>
    <cellStyle name="año 3 2 7 2" xfId="49693" xr:uid="{8129C6B9-1D24-482E-9CB1-187A2C476C9D}"/>
    <cellStyle name="año 3 2 8" xfId="2746" xr:uid="{00000000-0005-0000-0000-0000B60A0000}"/>
    <cellStyle name="año 3 2 8 2" xfId="49692" xr:uid="{4B90243C-E2A7-4376-B41D-E6C6DE558CEE}"/>
    <cellStyle name="año 3 2 9" xfId="49721" xr:uid="{837E541D-CC58-46AC-AC6C-35535C40911C}"/>
    <cellStyle name="año 3 2_Balance" xfId="2747" xr:uid="{00000000-0005-0000-0000-0000B70A0000}"/>
    <cellStyle name="año 3 3" xfId="2748" xr:uid="{00000000-0005-0000-0000-0000B80A0000}"/>
    <cellStyle name="año 3 3 2" xfId="2749" xr:uid="{00000000-0005-0000-0000-0000B90A0000}"/>
    <cellStyle name="año 3 3 2 2" xfId="2750" xr:uid="{00000000-0005-0000-0000-0000BA0A0000}"/>
    <cellStyle name="año 3 3 2 2 2" xfId="2751" xr:uid="{00000000-0005-0000-0000-0000BB0A0000}"/>
    <cellStyle name="año 3 3 2 2 2 2" xfId="49688" xr:uid="{621C00C1-B6B6-435A-B9AF-749EB56E399A}"/>
    <cellStyle name="año 3 3 2 2 3" xfId="2752" xr:uid="{00000000-0005-0000-0000-0000BC0A0000}"/>
    <cellStyle name="año 3 3 2 2 3 2" xfId="49687" xr:uid="{4D4FF214-C0BD-4A8B-8B10-B0D6728C7154}"/>
    <cellStyle name="año 3 3 2 2 4" xfId="49689" xr:uid="{3CE28043-8F5E-4B10-906F-34149CB90678}"/>
    <cellStyle name="año 3 3 2 3" xfId="2753" xr:uid="{00000000-0005-0000-0000-0000BD0A0000}"/>
    <cellStyle name="año 3 3 2 3 2" xfId="2754" xr:uid="{00000000-0005-0000-0000-0000BE0A0000}"/>
    <cellStyle name="año 3 3 2 3 2 2" xfId="49685" xr:uid="{62A6197B-0B15-4D5F-A8E4-3633B87C836F}"/>
    <cellStyle name="año 3 3 2 3 3" xfId="2755" xr:uid="{00000000-0005-0000-0000-0000BF0A0000}"/>
    <cellStyle name="año 3 3 2 3 3 2" xfId="49684" xr:uid="{31E1DFD5-CD2D-44C7-BE8A-07FA76B10086}"/>
    <cellStyle name="año 3 3 2 3 4" xfId="49686" xr:uid="{27911D5D-766C-410E-A6DF-4C579F56BA90}"/>
    <cellStyle name="año 3 3 2 4" xfId="2756" xr:uid="{00000000-0005-0000-0000-0000C00A0000}"/>
    <cellStyle name="año 3 3 2 4 2" xfId="2757" xr:uid="{00000000-0005-0000-0000-0000C10A0000}"/>
    <cellStyle name="año 3 3 2 4 2 2" xfId="49682" xr:uid="{AF3EC58F-02ED-47A9-98FD-68B23815518B}"/>
    <cellStyle name="año 3 3 2 4 3" xfId="2758" xr:uid="{00000000-0005-0000-0000-0000C20A0000}"/>
    <cellStyle name="año 3 3 2 4 3 2" xfId="49681" xr:uid="{BD040B80-1F3A-4298-BB70-A71339077AAB}"/>
    <cellStyle name="año 3 3 2 4 4" xfId="49683" xr:uid="{A3E79579-8A84-4A9D-9B6A-166EBF96B4F5}"/>
    <cellStyle name="año 3 3 2 5" xfId="2759" xr:uid="{00000000-0005-0000-0000-0000C30A0000}"/>
    <cellStyle name="año 3 3 2 5 2" xfId="2760" xr:uid="{00000000-0005-0000-0000-0000C40A0000}"/>
    <cellStyle name="año 3 3 2 5 2 2" xfId="49679" xr:uid="{7811DCD5-58B1-4DF6-8B4C-942F81E8D32E}"/>
    <cellStyle name="año 3 3 2 5 3" xfId="2761" xr:uid="{00000000-0005-0000-0000-0000C50A0000}"/>
    <cellStyle name="año 3 3 2 5 3 2" xfId="49678" xr:uid="{9CCD4D51-476E-4AB9-A1D8-795F657E417D}"/>
    <cellStyle name="año 3 3 2 5 4" xfId="49680" xr:uid="{0EBCA0EC-0674-4822-A216-7C4BBB921D69}"/>
    <cellStyle name="año 3 3 2 6" xfId="2762" xr:uid="{00000000-0005-0000-0000-0000C60A0000}"/>
    <cellStyle name="año 3 3 2 6 2" xfId="49677" xr:uid="{FBBA41EF-41FC-49EB-AD56-23060FD05A73}"/>
    <cellStyle name="año 3 3 2 7" xfId="2763" xr:uid="{00000000-0005-0000-0000-0000C70A0000}"/>
    <cellStyle name="año 3 3 2 7 2" xfId="49676" xr:uid="{12AC71E6-1279-4F7F-A371-2E494687ADAF}"/>
    <cellStyle name="año 3 3 2 8" xfId="49690" xr:uid="{5C3B8B55-BA74-4E49-8E75-49143CDABA86}"/>
    <cellStyle name="año 3 3 3" xfId="2764" xr:uid="{00000000-0005-0000-0000-0000C80A0000}"/>
    <cellStyle name="año 3 3 3 2" xfId="2765" xr:uid="{00000000-0005-0000-0000-0000C90A0000}"/>
    <cellStyle name="año 3 3 3 2 2" xfId="49674" xr:uid="{5F0BB679-DC36-455F-B3F9-E9920A7DCFC4}"/>
    <cellStyle name="año 3 3 3 3" xfId="2766" xr:uid="{00000000-0005-0000-0000-0000CA0A0000}"/>
    <cellStyle name="año 3 3 3 3 2" xfId="49673" xr:uid="{03797F99-BB76-49F4-9E2D-2885ED5BB040}"/>
    <cellStyle name="año 3 3 3 4" xfId="49675" xr:uid="{09427C74-F264-417F-B5A4-4206F47DDBA8}"/>
    <cellStyle name="año 3 3 4" xfId="2767" xr:uid="{00000000-0005-0000-0000-0000CB0A0000}"/>
    <cellStyle name="año 3 3 4 2" xfId="2768" xr:uid="{00000000-0005-0000-0000-0000CC0A0000}"/>
    <cellStyle name="año 3 3 4 2 2" xfId="49671" xr:uid="{5F715374-7E09-4949-8517-6236AB637457}"/>
    <cellStyle name="año 3 3 4 3" xfId="2769" xr:uid="{00000000-0005-0000-0000-0000CD0A0000}"/>
    <cellStyle name="año 3 3 4 3 2" xfId="49670" xr:uid="{EEBD6394-BE42-4703-8471-22047F75618D}"/>
    <cellStyle name="año 3 3 4 4" xfId="49672" xr:uid="{D3BC301D-81A9-4CCD-8977-0E318969584A}"/>
    <cellStyle name="año 3 3 5" xfId="2770" xr:uid="{00000000-0005-0000-0000-0000CE0A0000}"/>
    <cellStyle name="año 3 3 5 2" xfId="2771" xr:uid="{00000000-0005-0000-0000-0000CF0A0000}"/>
    <cellStyle name="año 3 3 5 2 2" xfId="49668" xr:uid="{F6E8AEE3-2BDE-48B1-B69B-BD0837FAE0C3}"/>
    <cellStyle name="año 3 3 5 3" xfId="2772" xr:uid="{00000000-0005-0000-0000-0000D00A0000}"/>
    <cellStyle name="año 3 3 5 3 2" xfId="49667" xr:uid="{722E7EDD-FAC4-442B-B719-BAE1E1C9A3B7}"/>
    <cellStyle name="año 3 3 5 4" xfId="49669" xr:uid="{B0026DC5-8433-42FA-AC54-DBD84BF2FB30}"/>
    <cellStyle name="año 3 3 6" xfId="2773" xr:uid="{00000000-0005-0000-0000-0000D10A0000}"/>
    <cellStyle name="año 3 3 6 2" xfId="2774" xr:uid="{00000000-0005-0000-0000-0000D20A0000}"/>
    <cellStyle name="año 3 3 6 2 2" xfId="49665" xr:uid="{C2440E9F-5A8B-47F9-9D85-7537AD668F4C}"/>
    <cellStyle name="año 3 3 6 3" xfId="2775" xr:uid="{00000000-0005-0000-0000-0000D30A0000}"/>
    <cellStyle name="año 3 3 6 3 2" xfId="49664" xr:uid="{A7ADE0E9-12C4-4396-AB0B-788E87723BA5}"/>
    <cellStyle name="año 3 3 6 4" xfId="49666" xr:uid="{4BCA2FAC-83F7-4E5E-A058-34A7ADD5BC0F}"/>
    <cellStyle name="año 3 3 7" xfId="2776" xr:uid="{00000000-0005-0000-0000-0000D40A0000}"/>
    <cellStyle name="año 3 3 7 2" xfId="49663" xr:uid="{7B74E823-D714-40C7-9C02-1AC109A179DA}"/>
    <cellStyle name="año 3 3 8" xfId="2777" xr:uid="{00000000-0005-0000-0000-0000D50A0000}"/>
    <cellStyle name="año 3 3 8 2" xfId="49662" xr:uid="{BE87FBED-2851-452C-A6B3-491652486BC0}"/>
    <cellStyle name="año 3 3 9" xfId="49691" xr:uid="{50C16BA0-289D-4609-B2AF-99976342D074}"/>
    <cellStyle name="año 3 3_Balance" xfId="2778" xr:uid="{00000000-0005-0000-0000-0000D60A0000}"/>
    <cellStyle name="año 3 4" xfId="2779" xr:uid="{00000000-0005-0000-0000-0000D70A0000}"/>
    <cellStyle name="año 3 4 2" xfId="2780" xr:uid="{00000000-0005-0000-0000-0000D80A0000}"/>
    <cellStyle name="año 3 4 2 2" xfId="2781" xr:uid="{00000000-0005-0000-0000-0000D90A0000}"/>
    <cellStyle name="año 3 4 2 2 2" xfId="2782" xr:uid="{00000000-0005-0000-0000-0000DA0A0000}"/>
    <cellStyle name="año 3 4 2 2 2 2" xfId="49658" xr:uid="{FD335C21-8EDF-48CE-9D06-DC68016870BC}"/>
    <cellStyle name="año 3 4 2 2 3" xfId="2783" xr:uid="{00000000-0005-0000-0000-0000DB0A0000}"/>
    <cellStyle name="año 3 4 2 2 3 2" xfId="49657" xr:uid="{5D64CAD0-B9F9-4A6E-A1CE-2376461010F7}"/>
    <cellStyle name="año 3 4 2 2 4" xfId="49659" xr:uid="{A36A5451-C9F7-41AA-A71B-C1BEEAEAD727}"/>
    <cellStyle name="año 3 4 2 3" xfId="2784" xr:uid="{00000000-0005-0000-0000-0000DC0A0000}"/>
    <cellStyle name="año 3 4 2 3 2" xfId="2785" xr:uid="{00000000-0005-0000-0000-0000DD0A0000}"/>
    <cellStyle name="año 3 4 2 3 2 2" xfId="49655" xr:uid="{ACD2D7E0-2B5B-4FB2-8FEE-A85AB35199EC}"/>
    <cellStyle name="año 3 4 2 3 3" xfId="2786" xr:uid="{00000000-0005-0000-0000-0000DE0A0000}"/>
    <cellStyle name="año 3 4 2 3 3 2" xfId="49654" xr:uid="{C592DEC0-AF99-45A0-90E3-451823E75C5A}"/>
    <cellStyle name="año 3 4 2 3 4" xfId="49656" xr:uid="{08746A8B-001C-4B4A-9AB0-E5680BE46529}"/>
    <cellStyle name="año 3 4 2 4" xfId="2787" xr:uid="{00000000-0005-0000-0000-0000DF0A0000}"/>
    <cellStyle name="año 3 4 2 4 2" xfId="2788" xr:uid="{00000000-0005-0000-0000-0000E00A0000}"/>
    <cellStyle name="año 3 4 2 4 2 2" xfId="49652" xr:uid="{2EE4B75D-B9EF-4412-B097-BFC3A21345A8}"/>
    <cellStyle name="año 3 4 2 4 3" xfId="2789" xr:uid="{00000000-0005-0000-0000-0000E10A0000}"/>
    <cellStyle name="año 3 4 2 4 3 2" xfId="49651" xr:uid="{5691F0AC-228D-407E-9CDC-AF4FD4C228DD}"/>
    <cellStyle name="año 3 4 2 4 4" xfId="49653" xr:uid="{21C7C2C6-6708-4C9E-8D32-60B6FA2D2F48}"/>
    <cellStyle name="año 3 4 2 5" xfId="2790" xr:uid="{00000000-0005-0000-0000-0000E20A0000}"/>
    <cellStyle name="año 3 4 2 5 2" xfId="2791" xr:uid="{00000000-0005-0000-0000-0000E30A0000}"/>
    <cellStyle name="año 3 4 2 5 2 2" xfId="49649" xr:uid="{FC5C585C-F0C1-4587-8D1A-459EC7FAD7E9}"/>
    <cellStyle name="año 3 4 2 5 3" xfId="2792" xr:uid="{00000000-0005-0000-0000-0000E40A0000}"/>
    <cellStyle name="año 3 4 2 5 3 2" xfId="49648" xr:uid="{45FAC181-14F9-411A-A434-97A8C6AC89B7}"/>
    <cellStyle name="año 3 4 2 5 4" xfId="49650" xr:uid="{663852F7-7D18-4255-9850-8FA970DAA1D2}"/>
    <cellStyle name="año 3 4 2 6" xfId="2793" xr:uid="{00000000-0005-0000-0000-0000E50A0000}"/>
    <cellStyle name="año 3 4 2 6 2" xfId="49647" xr:uid="{C4308FF7-35CB-43ED-A6D3-C61C17E7357E}"/>
    <cellStyle name="año 3 4 2 7" xfId="2794" xr:uid="{00000000-0005-0000-0000-0000E60A0000}"/>
    <cellStyle name="año 3 4 2 7 2" xfId="49646" xr:uid="{B184F1D1-80E1-48BC-93B1-20159D359D52}"/>
    <cellStyle name="año 3 4 2 8" xfId="49660" xr:uid="{0365BB9C-1B71-4FF2-B0BD-B9D8898EEC61}"/>
    <cellStyle name="año 3 4 3" xfId="2795" xr:uid="{00000000-0005-0000-0000-0000E70A0000}"/>
    <cellStyle name="año 3 4 3 2" xfId="2796" xr:uid="{00000000-0005-0000-0000-0000E80A0000}"/>
    <cellStyle name="año 3 4 3 2 2" xfId="49644" xr:uid="{A54C4105-8C4A-44AE-B2DE-59E0609E2FDA}"/>
    <cellStyle name="año 3 4 3 3" xfId="2797" xr:uid="{00000000-0005-0000-0000-0000E90A0000}"/>
    <cellStyle name="año 3 4 3 3 2" xfId="49643" xr:uid="{535090EA-0DD6-411E-AD1B-8C0592DCB5CD}"/>
    <cellStyle name="año 3 4 3 4" xfId="49645" xr:uid="{E452964F-5764-4EC8-9E74-3DEE07ADE381}"/>
    <cellStyle name="año 3 4 4" xfId="2798" xr:uid="{00000000-0005-0000-0000-0000EA0A0000}"/>
    <cellStyle name="año 3 4 4 2" xfId="2799" xr:uid="{00000000-0005-0000-0000-0000EB0A0000}"/>
    <cellStyle name="año 3 4 4 2 2" xfId="49641" xr:uid="{31C1CEA6-E20C-4BDB-831E-21D6024FE0F2}"/>
    <cellStyle name="año 3 4 4 3" xfId="2800" xr:uid="{00000000-0005-0000-0000-0000EC0A0000}"/>
    <cellStyle name="año 3 4 4 3 2" xfId="49640" xr:uid="{14D03754-9426-461B-8203-4209298BD6B2}"/>
    <cellStyle name="año 3 4 4 4" xfId="49642" xr:uid="{5F6F4D77-C273-4ED7-97AA-3E6B66C31826}"/>
    <cellStyle name="año 3 4 5" xfId="2801" xr:uid="{00000000-0005-0000-0000-0000ED0A0000}"/>
    <cellStyle name="año 3 4 5 2" xfId="2802" xr:uid="{00000000-0005-0000-0000-0000EE0A0000}"/>
    <cellStyle name="año 3 4 5 2 2" xfId="49638" xr:uid="{CE2102DF-4D63-4B0C-926B-F6A445798D1D}"/>
    <cellStyle name="año 3 4 5 3" xfId="2803" xr:uid="{00000000-0005-0000-0000-0000EF0A0000}"/>
    <cellStyle name="año 3 4 5 3 2" xfId="49637" xr:uid="{5DF7AD00-AFE9-4149-97F3-80B14E8C37FD}"/>
    <cellStyle name="año 3 4 5 4" xfId="49639" xr:uid="{258C7DE0-F0F8-4ECE-A777-740ED1C0C965}"/>
    <cellStyle name="año 3 4 6" xfId="2804" xr:uid="{00000000-0005-0000-0000-0000F00A0000}"/>
    <cellStyle name="año 3 4 6 2" xfId="2805" xr:uid="{00000000-0005-0000-0000-0000F10A0000}"/>
    <cellStyle name="año 3 4 6 2 2" xfId="49635" xr:uid="{2A709FAA-22FB-46DB-9811-5F9372CC5FC0}"/>
    <cellStyle name="año 3 4 6 3" xfId="2806" xr:uid="{00000000-0005-0000-0000-0000F20A0000}"/>
    <cellStyle name="año 3 4 6 3 2" xfId="49634" xr:uid="{3E52C6CD-4071-4129-A95A-AF911E94ADE6}"/>
    <cellStyle name="año 3 4 6 4" xfId="49636" xr:uid="{1DA875AB-1886-4959-8B10-8029C9CC0445}"/>
    <cellStyle name="año 3 4 7" xfId="2807" xr:uid="{00000000-0005-0000-0000-0000F30A0000}"/>
    <cellStyle name="año 3 4 7 2" xfId="49633" xr:uid="{2D758D89-4D57-4713-9F2C-B907E4CF1600}"/>
    <cellStyle name="año 3 4 8" xfId="2808" xr:uid="{00000000-0005-0000-0000-0000F40A0000}"/>
    <cellStyle name="año 3 4 8 2" xfId="49632" xr:uid="{4E5B59B3-D2A8-487A-AFEF-9F4A9462371C}"/>
    <cellStyle name="año 3 4 9" xfId="49661" xr:uid="{48076E77-1CA0-4FCE-B6CC-8FB09F0585A7}"/>
    <cellStyle name="año 3 4_Balance" xfId="2809" xr:uid="{00000000-0005-0000-0000-0000F50A0000}"/>
    <cellStyle name="año 3 5" xfId="2810" xr:uid="{00000000-0005-0000-0000-0000F60A0000}"/>
    <cellStyle name="año 3 5 2" xfId="2811" xr:uid="{00000000-0005-0000-0000-0000F70A0000}"/>
    <cellStyle name="año 3 5 2 2" xfId="2812" xr:uid="{00000000-0005-0000-0000-0000F80A0000}"/>
    <cellStyle name="año 3 5 2 2 2" xfId="49629" xr:uid="{436C806E-75BF-4C45-B66D-8448C16A12C1}"/>
    <cellStyle name="año 3 5 2 3" xfId="2813" xr:uid="{00000000-0005-0000-0000-0000F90A0000}"/>
    <cellStyle name="año 3 5 2 3 2" xfId="49628" xr:uid="{E6976493-FBB4-4DE1-B898-C86B20FBA5F7}"/>
    <cellStyle name="año 3 5 2 4" xfId="49630" xr:uid="{DBFF272E-15B4-4AD4-ABCC-64D9ECA416DB}"/>
    <cellStyle name="año 3 5 3" xfId="2814" xr:uid="{00000000-0005-0000-0000-0000FA0A0000}"/>
    <cellStyle name="año 3 5 3 2" xfId="2815" xr:uid="{00000000-0005-0000-0000-0000FB0A0000}"/>
    <cellStyle name="año 3 5 3 2 2" xfId="49626" xr:uid="{509F70CA-BDED-4F66-937D-AB2C6021E23A}"/>
    <cellStyle name="año 3 5 3 3" xfId="2816" xr:uid="{00000000-0005-0000-0000-0000FC0A0000}"/>
    <cellStyle name="año 3 5 3 3 2" xfId="49625" xr:uid="{8C03B2B0-04DE-4335-9706-9F47389356BD}"/>
    <cellStyle name="año 3 5 3 4" xfId="49627" xr:uid="{548604AC-2D98-4216-AE16-9AECC3219FA2}"/>
    <cellStyle name="año 3 5 4" xfId="2817" xr:uid="{00000000-0005-0000-0000-0000FD0A0000}"/>
    <cellStyle name="año 3 5 4 2" xfId="2818" xr:uid="{00000000-0005-0000-0000-0000FE0A0000}"/>
    <cellStyle name="año 3 5 4 2 2" xfId="49623" xr:uid="{B2FC9060-03AC-47EA-9A28-0816D097B6E4}"/>
    <cellStyle name="año 3 5 4 3" xfId="2819" xr:uid="{00000000-0005-0000-0000-0000FF0A0000}"/>
    <cellStyle name="año 3 5 4 3 2" xfId="49622" xr:uid="{DA393B43-CD34-4658-A731-DB97419B6E0E}"/>
    <cellStyle name="año 3 5 4 4" xfId="49624" xr:uid="{0CC20C4E-286C-4D9C-83FF-75E2028EBB24}"/>
    <cellStyle name="año 3 5 5" xfId="2820" xr:uid="{00000000-0005-0000-0000-0000000B0000}"/>
    <cellStyle name="año 3 5 5 2" xfId="2821" xr:uid="{00000000-0005-0000-0000-0000010B0000}"/>
    <cellStyle name="año 3 5 5 2 2" xfId="49620" xr:uid="{3F3F0C00-ED52-4323-ADC7-6C5427A4EBB1}"/>
    <cellStyle name="año 3 5 5 3" xfId="2822" xr:uid="{00000000-0005-0000-0000-0000020B0000}"/>
    <cellStyle name="año 3 5 5 3 2" xfId="49619" xr:uid="{B64AAE1C-DCC1-41D8-AE97-BEC4F07C6022}"/>
    <cellStyle name="año 3 5 5 4" xfId="49621" xr:uid="{874A1B9B-11DC-4D84-B751-EFBB38D815C6}"/>
    <cellStyle name="año 3 5 6" xfId="2823" xr:uid="{00000000-0005-0000-0000-0000030B0000}"/>
    <cellStyle name="año 3 5 6 2" xfId="49618" xr:uid="{236A013F-55F5-4736-83E8-605BE84D0F3E}"/>
    <cellStyle name="año 3 5 7" xfId="2824" xr:uid="{00000000-0005-0000-0000-0000040B0000}"/>
    <cellStyle name="año 3 5 7 2" xfId="49617" xr:uid="{65E0689D-889A-4999-BC90-81A76AA95A25}"/>
    <cellStyle name="año 3 5 8" xfId="49631" xr:uid="{63A6FE93-004D-4D1C-9494-4AE5C0AF232B}"/>
    <cellStyle name="año 3 6" xfId="2825" xr:uid="{00000000-0005-0000-0000-0000050B0000}"/>
    <cellStyle name="año 3 6 2" xfId="2826" xr:uid="{00000000-0005-0000-0000-0000060B0000}"/>
    <cellStyle name="año 3 6 2 2" xfId="2827" xr:uid="{00000000-0005-0000-0000-0000070B0000}"/>
    <cellStyle name="año 3 6 2 2 2" xfId="49614" xr:uid="{4683CE8E-9BA7-4063-8BF3-CFEEEB1A580D}"/>
    <cellStyle name="año 3 6 2 3" xfId="2828" xr:uid="{00000000-0005-0000-0000-0000080B0000}"/>
    <cellStyle name="año 3 6 2 3 2" xfId="49613" xr:uid="{4EB375D9-E01F-498D-B39B-DB3B06004DA6}"/>
    <cellStyle name="año 3 6 2 4" xfId="49615" xr:uid="{5F9135AA-94B0-4671-A132-7DE039F17BC8}"/>
    <cellStyle name="año 3 6 3" xfId="2829" xr:uid="{00000000-0005-0000-0000-0000090B0000}"/>
    <cellStyle name="año 3 6 3 2" xfId="2830" xr:uid="{00000000-0005-0000-0000-00000A0B0000}"/>
    <cellStyle name="año 3 6 3 2 2" xfId="49611" xr:uid="{2644A5A3-0805-4356-A1BE-B8123340B7BA}"/>
    <cellStyle name="año 3 6 3 3" xfId="2831" xr:uid="{00000000-0005-0000-0000-00000B0B0000}"/>
    <cellStyle name="año 3 6 3 3 2" xfId="49610" xr:uid="{176D85FC-5B48-45D3-A9FD-2E432691D103}"/>
    <cellStyle name="año 3 6 3 4" xfId="49612" xr:uid="{E3DC5935-C150-4554-8967-3D2F22D59610}"/>
    <cellStyle name="año 3 6 4" xfId="2832" xr:uid="{00000000-0005-0000-0000-00000C0B0000}"/>
    <cellStyle name="año 3 6 4 2" xfId="2833" xr:uid="{00000000-0005-0000-0000-00000D0B0000}"/>
    <cellStyle name="año 3 6 4 2 2" xfId="49608" xr:uid="{6888E7D1-6E44-45C1-89D9-D6955B02386F}"/>
    <cellStyle name="año 3 6 4 3" xfId="2834" xr:uid="{00000000-0005-0000-0000-00000E0B0000}"/>
    <cellStyle name="año 3 6 4 3 2" xfId="49607" xr:uid="{94BE528F-63E4-4670-9697-FB1CD138BD50}"/>
    <cellStyle name="año 3 6 4 4" xfId="49609" xr:uid="{01F2559C-94A7-4ECD-939F-4D667D9436DA}"/>
    <cellStyle name="año 3 6 5" xfId="2835" xr:uid="{00000000-0005-0000-0000-00000F0B0000}"/>
    <cellStyle name="año 3 6 5 2" xfId="2836" xr:uid="{00000000-0005-0000-0000-0000100B0000}"/>
    <cellStyle name="año 3 6 5 2 2" xfId="49605" xr:uid="{27F3DEAE-0C53-4BD8-9F31-D66340374A2D}"/>
    <cellStyle name="año 3 6 5 3" xfId="2837" xr:uid="{00000000-0005-0000-0000-0000110B0000}"/>
    <cellStyle name="año 3 6 5 3 2" xfId="49604" xr:uid="{DE01B175-8FC6-4FED-8ACD-172E5C34FECE}"/>
    <cellStyle name="año 3 6 5 4" xfId="49606" xr:uid="{39DC3325-1760-4821-8628-4CA8BD9B1EB7}"/>
    <cellStyle name="año 3 6 6" xfId="2838" xr:uid="{00000000-0005-0000-0000-0000120B0000}"/>
    <cellStyle name="año 3 6 6 2" xfId="49603" xr:uid="{DC2994A1-90AD-4DF0-BD61-D6CF2C2BB226}"/>
    <cellStyle name="año 3 6 7" xfId="2839" xr:uid="{00000000-0005-0000-0000-0000130B0000}"/>
    <cellStyle name="año 3 6 7 2" xfId="49602" xr:uid="{F022FEDE-B6E4-46D7-842D-41A3D6DBE29A}"/>
    <cellStyle name="año 3 6 8" xfId="49616" xr:uid="{84912814-A082-4A84-8737-2D82854057FC}"/>
    <cellStyle name="año 3 7" xfId="2840" xr:uid="{00000000-0005-0000-0000-0000140B0000}"/>
    <cellStyle name="año 3 7 2" xfId="2841" xr:uid="{00000000-0005-0000-0000-0000150B0000}"/>
    <cellStyle name="año 3 7 2 2" xfId="49600" xr:uid="{A5C99BCF-3467-4438-9943-59367DC24EA9}"/>
    <cellStyle name="año 3 7 3" xfId="2842" xr:uid="{00000000-0005-0000-0000-0000160B0000}"/>
    <cellStyle name="año 3 7 3 2" xfId="49599" xr:uid="{AFA7AE5E-10AD-40DD-9457-976A88F8CA5A}"/>
    <cellStyle name="año 3 7 4" xfId="49601" xr:uid="{87A615C1-0E79-4883-A7B3-D29BF3FA1B05}"/>
    <cellStyle name="año 3 8" xfId="2843" xr:uid="{00000000-0005-0000-0000-0000170B0000}"/>
    <cellStyle name="año 3 8 2" xfId="2844" xr:uid="{00000000-0005-0000-0000-0000180B0000}"/>
    <cellStyle name="año 3 8 2 2" xfId="49597" xr:uid="{A857E1C8-33B6-49F5-B7B7-9C34BCF59F1D}"/>
    <cellStyle name="año 3 8 3" xfId="2845" xr:uid="{00000000-0005-0000-0000-0000190B0000}"/>
    <cellStyle name="año 3 8 3 2" xfId="49596" xr:uid="{0FF71E0E-A431-4C21-82B8-AD785D618F9C}"/>
    <cellStyle name="año 3 8 4" xfId="49598" xr:uid="{AC7FDB0A-B21D-4D14-BA56-054F91D4F9A0}"/>
    <cellStyle name="año 3 9" xfId="2846" xr:uid="{00000000-0005-0000-0000-00001A0B0000}"/>
    <cellStyle name="año 3 9 2" xfId="2847" xr:uid="{00000000-0005-0000-0000-00001B0B0000}"/>
    <cellStyle name="año 3 9 2 2" xfId="49594" xr:uid="{79043CAB-E748-4801-AF5C-7C2641C8E183}"/>
    <cellStyle name="año 3 9 3" xfId="2848" xr:uid="{00000000-0005-0000-0000-00001C0B0000}"/>
    <cellStyle name="año 3 9 3 2" xfId="49593" xr:uid="{80E780F7-B602-448F-8871-F0CB834CACB6}"/>
    <cellStyle name="año 3 9 4" xfId="49595" xr:uid="{293B868E-7FF0-4A4D-ADD9-B569064358EB}"/>
    <cellStyle name="año 3_ActiFijos" xfId="2849" xr:uid="{00000000-0005-0000-0000-00001D0B0000}"/>
    <cellStyle name="año 30" xfId="2850" xr:uid="{00000000-0005-0000-0000-00001E0B0000}"/>
    <cellStyle name="año 30 2" xfId="2851" xr:uid="{00000000-0005-0000-0000-00001F0B0000}"/>
    <cellStyle name="año 30 2 2" xfId="49591" xr:uid="{99822BF2-79C5-4ABE-BCC5-E0BEFEF06FA5}"/>
    <cellStyle name="año 30 3" xfId="2852" xr:uid="{00000000-0005-0000-0000-0000200B0000}"/>
    <cellStyle name="año 30 3 2" xfId="49590" xr:uid="{22097C9C-8D3C-4BCB-87C3-053A7DE799A3}"/>
    <cellStyle name="año 30 4" xfId="49592" xr:uid="{61680C14-452C-4713-A85E-E9C46FAA4074}"/>
    <cellStyle name="año 31" xfId="2853" xr:uid="{00000000-0005-0000-0000-0000210B0000}"/>
    <cellStyle name="año 31 2" xfId="2854" xr:uid="{00000000-0005-0000-0000-0000220B0000}"/>
    <cellStyle name="año 31 2 2" xfId="49588" xr:uid="{908432E6-A940-4ECA-B863-9DA206B30169}"/>
    <cellStyle name="año 31 3" xfId="2855" xr:uid="{00000000-0005-0000-0000-0000230B0000}"/>
    <cellStyle name="año 31 3 2" xfId="49587" xr:uid="{9250C1A4-6C6A-474C-827A-8C6F11A5F7E7}"/>
    <cellStyle name="año 31 4" xfId="49589" xr:uid="{23F3006C-859B-4C64-AA1E-022A9D5D1AF4}"/>
    <cellStyle name="año 32" xfId="2856" xr:uid="{00000000-0005-0000-0000-0000240B0000}"/>
    <cellStyle name="año 32 2" xfId="2857" xr:uid="{00000000-0005-0000-0000-0000250B0000}"/>
    <cellStyle name="año 32 2 2" xfId="49585" xr:uid="{0A93B732-B58B-401B-A065-1FD3B7B8827A}"/>
    <cellStyle name="año 32 3" xfId="2858" xr:uid="{00000000-0005-0000-0000-0000260B0000}"/>
    <cellStyle name="año 32 3 2" xfId="49584" xr:uid="{E96EBDA3-B9BC-468B-B66C-F93B6B022A7E}"/>
    <cellStyle name="año 32 4" xfId="49586" xr:uid="{C7448B2E-0C33-4573-BD5A-5C5D56D58EA3}"/>
    <cellStyle name="año 33" xfId="2859" xr:uid="{00000000-0005-0000-0000-0000270B0000}"/>
    <cellStyle name="año 33 2" xfId="2860" xr:uid="{00000000-0005-0000-0000-0000280B0000}"/>
    <cellStyle name="año 33 2 2" xfId="49582" xr:uid="{9B9BA5FE-C1BD-424B-AD4F-3FA9DE950EC2}"/>
    <cellStyle name="año 33 3" xfId="2861" xr:uid="{00000000-0005-0000-0000-0000290B0000}"/>
    <cellStyle name="año 33 3 2" xfId="49581" xr:uid="{82D13DD3-A750-4F13-8E9F-44A92A8AED79}"/>
    <cellStyle name="año 33 4" xfId="49583" xr:uid="{7CC16D78-EBF7-4B76-A039-E87014964ECB}"/>
    <cellStyle name="año 34" xfId="2862" xr:uid="{00000000-0005-0000-0000-00002A0B0000}"/>
    <cellStyle name="año 34 2" xfId="2863" xr:uid="{00000000-0005-0000-0000-00002B0B0000}"/>
    <cellStyle name="año 34 2 2" xfId="49579" xr:uid="{FEF37ACC-5A74-4C1B-B722-B1ACBB84B850}"/>
    <cellStyle name="año 34 3" xfId="2864" xr:uid="{00000000-0005-0000-0000-00002C0B0000}"/>
    <cellStyle name="año 34 3 2" xfId="49578" xr:uid="{B8E6B1F5-428A-49A1-8130-1B070418A1EB}"/>
    <cellStyle name="año 34 4" xfId="49580" xr:uid="{A333B16E-504A-4BDA-BA0D-1A47D9544FFD}"/>
    <cellStyle name="año 35" xfId="2865" xr:uid="{00000000-0005-0000-0000-00002D0B0000}"/>
    <cellStyle name="año 35 2" xfId="2866" xr:uid="{00000000-0005-0000-0000-00002E0B0000}"/>
    <cellStyle name="año 35 2 2" xfId="49576" xr:uid="{05183F77-0132-4A1A-A56D-EC8610F9B6DF}"/>
    <cellStyle name="año 35 3" xfId="2867" xr:uid="{00000000-0005-0000-0000-00002F0B0000}"/>
    <cellStyle name="año 35 3 2" xfId="49575" xr:uid="{DD74D973-A323-46E0-BD4A-510BEB6B9628}"/>
    <cellStyle name="año 35 4" xfId="49577" xr:uid="{112E5B7B-CDAB-4E52-809E-56AA3D3A981E}"/>
    <cellStyle name="año 36" xfId="2868" xr:uid="{00000000-0005-0000-0000-0000300B0000}"/>
    <cellStyle name="año 36 2" xfId="2869" xr:uid="{00000000-0005-0000-0000-0000310B0000}"/>
    <cellStyle name="año 36 2 2" xfId="49573" xr:uid="{F35380E0-A753-494A-91C9-FAE68ACD8540}"/>
    <cellStyle name="año 36 3" xfId="2870" xr:uid="{00000000-0005-0000-0000-0000320B0000}"/>
    <cellStyle name="año 36 3 2" xfId="49572" xr:uid="{308B4281-5929-49AA-911F-0854CC201C8F}"/>
    <cellStyle name="año 36 4" xfId="49574" xr:uid="{1E7DC042-320E-47F2-83EE-6CDBA81E23FD}"/>
    <cellStyle name="año 37" xfId="2871" xr:uid="{00000000-0005-0000-0000-0000330B0000}"/>
    <cellStyle name="año 37 2" xfId="2872" xr:uid="{00000000-0005-0000-0000-0000340B0000}"/>
    <cellStyle name="año 37 2 2" xfId="49570" xr:uid="{17229F00-8C64-4529-8421-B96BC7306ED9}"/>
    <cellStyle name="año 37 3" xfId="2873" xr:uid="{00000000-0005-0000-0000-0000350B0000}"/>
    <cellStyle name="año 37 3 2" xfId="49569" xr:uid="{F34535E0-9923-4784-BA1E-AF6CDBF297EF}"/>
    <cellStyle name="año 37 4" xfId="49571" xr:uid="{3A534332-AF51-4695-B8B6-93CF0B736E7E}"/>
    <cellStyle name="año 38" xfId="2874" xr:uid="{00000000-0005-0000-0000-0000360B0000}"/>
    <cellStyle name="año 38 2" xfId="2875" xr:uid="{00000000-0005-0000-0000-0000370B0000}"/>
    <cellStyle name="año 38 2 2" xfId="49567" xr:uid="{43620C33-0237-4DFC-BF9B-85B1CCE361DD}"/>
    <cellStyle name="año 38 3" xfId="2876" xr:uid="{00000000-0005-0000-0000-0000380B0000}"/>
    <cellStyle name="año 38 3 2" xfId="49566" xr:uid="{58AF0F3B-9F42-492F-91A2-E70FA4A7A86D}"/>
    <cellStyle name="año 38 4" xfId="49568" xr:uid="{14BA848B-1B23-4DEF-8BE5-5653AD17E9D0}"/>
    <cellStyle name="año 39" xfId="2877" xr:uid="{00000000-0005-0000-0000-0000390B0000}"/>
    <cellStyle name="año 39 2" xfId="2878" xr:uid="{00000000-0005-0000-0000-00003A0B0000}"/>
    <cellStyle name="año 39 2 2" xfId="49564" xr:uid="{05405263-9AA6-4E69-A0B8-D9AF68F9C372}"/>
    <cellStyle name="año 39 3" xfId="2879" xr:uid="{00000000-0005-0000-0000-00003B0B0000}"/>
    <cellStyle name="año 39 3 2" xfId="49563" xr:uid="{88E6F34E-87F7-4CBE-93D7-4D823A4D4BC2}"/>
    <cellStyle name="año 39 4" xfId="49565" xr:uid="{324B0243-3E4E-49C2-AC44-A07101554EAA}"/>
    <cellStyle name="año 4" xfId="2880" xr:uid="{00000000-0005-0000-0000-00003C0B0000}"/>
    <cellStyle name="año 4 10" xfId="2881" xr:uid="{00000000-0005-0000-0000-00003D0B0000}"/>
    <cellStyle name="año 4 10 2" xfId="2882" xr:uid="{00000000-0005-0000-0000-00003E0B0000}"/>
    <cellStyle name="año 4 10 2 2" xfId="49560" xr:uid="{9EE5E20F-756D-4846-8C62-49D6E2AA0B32}"/>
    <cellStyle name="año 4 10 3" xfId="2883" xr:uid="{00000000-0005-0000-0000-00003F0B0000}"/>
    <cellStyle name="año 4 10 3 2" xfId="49559" xr:uid="{8186B989-2E5D-454C-BFBD-27B9B813606D}"/>
    <cellStyle name="año 4 10 4" xfId="49561" xr:uid="{E65651A5-0A5F-4FBB-A375-CA2C7C839259}"/>
    <cellStyle name="año 4 11" xfId="2884" xr:uid="{00000000-0005-0000-0000-0000400B0000}"/>
    <cellStyle name="año 4 11 2" xfId="49558" xr:uid="{61462AE7-8D3F-4574-A24B-5F8FD2CFBBF7}"/>
    <cellStyle name="año 4 12" xfId="2885" xr:uid="{00000000-0005-0000-0000-0000410B0000}"/>
    <cellStyle name="año 4 12 2" xfId="49557" xr:uid="{CB7651B2-20F1-49C5-978D-AF7C01097FBD}"/>
    <cellStyle name="año 4 13" xfId="49562" xr:uid="{733A6F72-514E-4218-9066-1E22AA9F1617}"/>
    <cellStyle name="año 4 2" xfId="2886" xr:uid="{00000000-0005-0000-0000-0000420B0000}"/>
    <cellStyle name="año 4 2 2" xfId="2887" xr:uid="{00000000-0005-0000-0000-0000430B0000}"/>
    <cellStyle name="año 4 2 2 2" xfId="2888" xr:uid="{00000000-0005-0000-0000-0000440B0000}"/>
    <cellStyle name="año 4 2 2 2 2" xfId="2889" xr:uid="{00000000-0005-0000-0000-0000450B0000}"/>
    <cellStyle name="año 4 2 2 2 2 2" xfId="49553" xr:uid="{6CFB4B8C-9FFF-4D0D-80E2-551C63E24AC8}"/>
    <cellStyle name="año 4 2 2 2 3" xfId="2890" xr:uid="{00000000-0005-0000-0000-0000460B0000}"/>
    <cellStyle name="año 4 2 2 2 3 2" xfId="49552" xr:uid="{5618311A-7E2C-4D2D-976C-14D5BD746E13}"/>
    <cellStyle name="año 4 2 2 2 4" xfId="49554" xr:uid="{214FF6FA-172C-480C-8013-D719A6192AC2}"/>
    <cellStyle name="año 4 2 2 3" xfId="2891" xr:uid="{00000000-0005-0000-0000-0000470B0000}"/>
    <cellStyle name="año 4 2 2 3 2" xfId="2892" xr:uid="{00000000-0005-0000-0000-0000480B0000}"/>
    <cellStyle name="año 4 2 2 3 2 2" xfId="49550" xr:uid="{ED4C8B32-B938-42B4-83A0-31E18ABA657A}"/>
    <cellStyle name="año 4 2 2 3 3" xfId="2893" xr:uid="{00000000-0005-0000-0000-0000490B0000}"/>
    <cellStyle name="año 4 2 2 3 3 2" xfId="49549" xr:uid="{E5DCD2C6-02C9-40E0-B8A8-B4674CAA7928}"/>
    <cellStyle name="año 4 2 2 3 4" xfId="49551" xr:uid="{5D99B6F4-3570-4627-9E2F-AA0909536095}"/>
    <cellStyle name="año 4 2 2 4" xfId="2894" xr:uid="{00000000-0005-0000-0000-00004A0B0000}"/>
    <cellStyle name="año 4 2 2 4 2" xfId="2895" xr:uid="{00000000-0005-0000-0000-00004B0B0000}"/>
    <cellStyle name="año 4 2 2 4 2 2" xfId="49547" xr:uid="{138FC500-1F83-43C1-A207-B282786F7E86}"/>
    <cellStyle name="año 4 2 2 4 3" xfId="2896" xr:uid="{00000000-0005-0000-0000-00004C0B0000}"/>
    <cellStyle name="año 4 2 2 4 3 2" xfId="49546" xr:uid="{A7658F91-DE0F-46A4-B6B8-D0003488CB4D}"/>
    <cellStyle name="año 4 2 2 4 4" xfId="49548" xr:uid="{C045DF2D-2432-4CF7-8C9E-1EF1EE4B81B6}"/>
    <cellStyle name="año 4 2 2 5" xfId="2897" xr:uid="{00000000-0005-0000-0000-00004D0B0000}"/>
    <cellStyle name="año 4 2 2 5 2" xfId="2898" xr:uid="{00000000-0005-0000-0000-00004E0B0000}"/>
    <cellStyle name="año 4 2 2 5 2 2" xfId="49544" xr:uid="{A02F1B0E-D8BA-40D0-9576-7B7884C2763C}"/>
    <cellStyle name="año 4 2 2 5 3" xfId="2899" xr:uid="{00000000-0005-0000-0000-00004F0B0000}"/>
    <cellStyle name="año 4 2 2 5 3 2" xfId="49543" xr:uid="{ED0C50A8-D056-4365-A061-99C46BE0594C}"/>
    <cellStyle name="año 4 2 2 5 4" xfId="49545" xr:uid="{DB8A45B6-AFC3-4C12-B9F8-3D5C3EABB400}"/>
    <cellStyle name="año 4 2 2 6" xfId="2900" xr:uid="{00000000-0005-0000-0000-0000500B0000}"/>
    <cellStyle name="año 4 2 2 6 2" xfId="49542" xr:uid="{F5578324-5E15-4AB5-B3B3-EE9075A14000}"/>
    <cellStyle name="año 4 2 2 7" xfId="2901" xr:uid="{00000000-0005-0000-0000-0000510B0000}"/>
    <cellStyle name="año 4 2 2 7 2" xfId="49541" xr:uid="{B4BF1527-AD1E-4E25-A1AF-331E830BBABA}"/>
    <cellStyle name="año 4 2 2 8" xfId="49555" xr:uid="{38878A56-F208-4C75-9281-C7842D5FC667}"/>
    <cellStyle name="año 4 2 3" xfId="2902" xr:uid="{00000000-0005-0000-0000-0000520B0000}"/>
    <cellStyle name="año 4 2 3 2" xfId="2903" xr:uid="{00000000-0005-0000-0000-0000530B0000}"/>
    <cellStyle name="año 4 2 3 2 2" xfId="49539" xr:uid="{ABB6B7FE-C3C9-4B86-8FA7-76311E108BB2}"/>
    <cellStyle name="año 4 2 3 3" xfId="2904" xr:uid="{00000000-0005-0000-0000-0000540B0000}"/>
    <cellStyle name="año 4 2 3 3 2" xfId="49538" xr:uid="{12558C01-B0F3-4BA1-8ADC-0F2659D9B002}"/>
    <cellStyle name="año 4 2 3 4" xfId="49540" xr:uid="{2F2C7F3E-EF6B-479F-8F42-F08BFA3BD521}"/>
    <cellStyle name="año 4 2 4" xfId="2905" xr:uid="{00000000-0005-0000-0000-0000550B0000}"/>
    <cellStyle name="año 4 2 4 2" xfId="2906" xr:uid="{00000000-0005-0000-0000-0000560B0000}"/>
    <cellStyle name="año 4 2 4 2 2" xfId="49536" xr:uid="{69F0EB9E-8F78-4831-94F0-9D237C08B697}"/>
    <cellStyle name="año 4 2 4 3" xfId="2907" xr:uid="{00000000-0005-0000-0000-0000570B0000}"/>
    <cellStyle name="año 4 2 4 3 2" xfId="49535" xr:uid="{5D0AE5F1-CB3A-47DA-8BBD-57D7A8C82AE0}"/>
    <cellStyle name="año 4 2 4 4" xfId="49537" xr:uid="{A13F27E7-36D2-46EE-A6B9-F00CC6CA0571}"/>
    <cellStyle name="año 4 2 5" xfId="2908" xr:uid="{00000000-0005-0000-0000-0000580B0000}"/>
    <cellStyle name="año 4 2 5 2" xfId="2909" xr:uid="{00000000-0005-0000-0000-0000590B0000}"/>
    <cellStyle name="año 4 2 5 2 2" xfId="49533" xr:uid="{ED08A5C0-FC4F-46BE-89C5-F842A73E88B9}"/>
    <cellStyle name="año 4 2 5 3" xfId="2910" xr:uid="{00000000-0005-0000-0000-00005A0B0000}"/>
    <cellStyle name="año 4 2 5 3 2" xfId="49532" xr:uid="{62F60B93-7FCE-4D4E-9A66-EFE80561498E}"/>
    <cellStyle name="año 4 2 5 4" xfId="49534" xr:uid="{E02885C0-8FF3-4D33-9B2A-03795BE132CE}"/>
    <cellStyle name="año 4 2 6" xfId="2911" xr:uid="{00000000-0005-0000-0000-00005B0B0000}"/>
    <cellStyle name="año 4 2 6 2" xfId="2912" xr:uid="{00000000-0005-0000-0000-00005C0B0000}"/>
    <cellStyle name="año 4 2 6 2 2" xfId="49530" xr:uid="{0B9635DF-C938-44D4-9BEA-2EB1342EEAFD}"/>
    <cellStyle name="año 4 2 6 3" xfId="2913" xr:uid="{00000000-0005-0000-0000-00005D0B0000}"/>
    <cellStyle name="año 4 2 6 3 2" xfId="49529" xr:uid="{261B5F22-8174-426C-87CF-17801905FD8D}"/>
    <cellStyle name="año 4 2 6 4" xfId="49531" xr:uid="{54988D74-05D3-4947-827A-653863701239}"/>
    <cellStyle name="año 4 2 7" xfId="2914" xr:uid="{00000000-0005-0000-0000-00005E0B0000}"/>
    <cellStyle name="año 4 2 7 2" xfId="49528" xr:uid="{686A176F-C3AA-4770-BA9D-552115386D9A}"/>
    <cellStyle name="año 4 2 8" xfId="2915" xr:uid="{00000000-0005-0000-0000-00005F0B0000}"/>
    <cellStyle name="año 4 2 8 2" xfId="49527" xr:uid="{7D8D896F-8EE7-499B-811A-1D0E433AC490}"/>
    <cellStyle name="año 4 2 9" xfId="49556" xr:uid="{EA715D57-7497-44C6-9A36-9FD615FD37CA}"/>
    <cellStyle name="año 4 2_Balance" xfId="2916" xr:uid="{00000000-0005-0000-0000-0000600B0000}"/>
    <cellStyle name="año 4 3" xfId="2917" xr:uid="{00000000-0005-0000-0000-0000610B0000}"/>
    <cellStyle name="año 4 3 2" xfId="2918" xr:uid="{00000000-0005-0000-0000-0000620B0000}"/>
    <cellStyle name="año 4 3 2 2" xfId="2919" xr:uid="{00000000-0005-0000-0000-0000630B0000}"/>
    <cellStyle name="año 4 3 2 2 2" xfId="2920" xr:uid="{00000000-0005-0000-0000-0000640B0000}"/>
    <cellStyle name="año 4 3 2 2 2 2" xfId="49523" xr:uid="{77CA69E1-327A-4554-A7CD-5E0D65F01739}"/>
    <cellStyle name="año 4 3 2 2 3" xfId="2921" xr:uid="{00000000-0005-0000-0000-0000650B0000}"/>
    <cellStyle name="año 4 3 2 2 3 2" xfId="49522" xr:uid="{4E57E6C2-329E-47FE-80DB-558D7A3D5F6A}"/>
    <cellStyle name="año 4 3 2 2 4" xfId="49524" xr:uid="{92BCC58A-17C1-4155-9217-F8A568BF5251}"/>
    <cellStyle name="año 4 3 2 3" xfId="2922" xr:uid="{00000000-0005-0000-0000-0000660B0000}"/>
    <cellStyle name="año 4 3 2 3 2" xfId="2923" xr:uid="{00000000-0005-0000-0000-0000670B0000}"/>
    <cellStyle name="año 4 3 2 3 2 2" xfId="49520" xr:uid="{D2679EA0-5574-43CE-BA2B-8AF7F09F9D5D}"/>
    <cellStyle name="año 4 3 2 3 3" xfId="2924" xr:uid="{00000000-0005-0000-0000-0000680B0000}"/>
    <cellStyle name="año 4 3 2 3 3 2" xfId="49519" xr:uid="{893D1145-1C8D-4A5E-9237-7ACC90803556}"/>
    <cellStyle name="año 4 3 2 3 4" xfId="49521" xr:uid="{9AC3C1A1-2F36-4CB3-AE83-EBD1498130A7}"/>
    <cellStyle name="año 4 3 2 4" xfId="2925" xr:uid="{00000000-0005-0000-0000-0000690B0000}"/>
    <cellStyle name="año 4 3 2 4 2" xfId="2926" xr:uid="{00000000-0005-0000-0000-00006A0B0000}"/>
    <cellStyle name="año 4 3 2 4 2 2" xfId="49517" xr:uid="{4382FEA9-C2A2-4EA6-8A46-08F1889F3A03}"/>
    <cellStyle name="año 4 3 2 4 3" xfId="2927" xr:uid="{00000000-0005-0000-0000-00006B0B0000}"/>
    <cellStyle name="año 4 3 2 4 3 2" xfId="49516" xr:uid="{1A186F99-1E4F-4BB4-B03D-6B8B903F1B6D}"/>
    <cellStyle name="año 4 3 2 4 4" xfId="49518" xr:uid="{2DA72C57-BEBC-47DF-884A-7961124AC184}"/>
    <cellStyle name="año 4 3 2 5" xfId="2928" xr:uid="{00000000-0005-0000-0000-00006C0B0000}"/>
    <cellStyle name="año 4 3 2 5 2" xfId="2929" xr:uid="{00000000-0005-0000-0000-00006D0B0000}"/>
    <cellStyle name="año 4 3 2 5 2 2" xfId="49514" xr:uid="{29A4B542-F5C0-4C00-9885-49E218DAA0CC}"/>
    <cellStyle name="año 4 3 2 5 3" xfId="2930" xr:uid="{00000000-0005-0000-0000-00006E0B0000}"/>
    <cellStyle name="año 4 3 2 5 3 2" xfId="49513" xr:uid="{B5F41AEF-AE4C-431F-8914-560C1656B0A0}"/>
    <cellStyle name="año 4 3 2 5 4" xfId="49515" xr:uid="{5D62CF26-D2D1-45C4-8CD7-FAAC6E00F6E1}"/>
    <cellStyle name="año 4 3 2 6" xfId="2931" xr:uid="{00000000-0005-0000-0000-00006F0B0000}"/>
    <cellStyle name="año 4 3 2 6 2" xfId="49512" xr:uid="{ADF40A4D-C41B-45F4-AAD5-1389A7378475}"/>
    <cellStyle name="año 4 3 2 7" xfId="2932" xr:uid="{00000000-0005-0000-0000-0000700B0000}"/>
    <cellStyle name="año 4 3 2 7 2" xfId="49511" xr:uid="{94461CE4-3568-4085-A2C4-3FFD80BC11D3}"/>
    <cellStyle name="año 4 3 2 8" xfId="49525" xr:uid="{C2D130EC-583D-446E-A0B9-5EEFBC2C4643}"/>
    <cellStyle name="año 4 3 3" xfId="2933" xr:uid="{00000000-0005-0000-0000-0000710B0000}"/>
    <cellStyle name="año 4 3 3 2" xfId="2934" xr:uid="{00000000-0005-0000-0000-0000720B0000}"/>
    <cellStyle name="año 4 3 3 2 2" xfId="49509" xr:uid="{3C3EFACA-E645-4EBC-9F75-0C0CD173EF5E}"/>
    <cellStyle name="año 4 3 3 3" xfId="2935" xr:uid="{00000000-0005-0000-0000-0000730B0000}"/>
    <cellStyle name="año 4 3 3 3 2" xfId="49508" xr:uid="{B6EB1EA8-D134-4FBF-B8A9-8E4A80262CED}"/>
    <cellStyle name="año 4 3 3 4" xfId="49510" xr:uid="{B7F7306E-6A68-44FE-80BF-3965A9F5CF15}"/>
    <cellStyle name="año 4 3 4" xfId="2936" xr:uid="{00000000-0005-0000-0000-0000740B0000}"/>
    <cellStyle name="año 4 3 4 2" xfId="2937" xr:uid="{00000000-0005-0000-0000-0000750B0000}"/>
    <cellStyle name="año 4 3 4 2 2" xfId="49506" xr:uid="{CD868DA1-5138-495D-A2FE-4AC0F1A34A9F}"/>
    <cellStyle name="año 4 3 4 3" xfId="2938" xr:uid="{00000000-0005-0000-0000-0000760B0000}"/>
    <cellStyle name="año 4 3 4 3 2" xfId="49505" xr:uid="{A950D8C0-73E9-4E46-9404-33E92447A219}"/>
    <cellStyle name="año 4 3 4 4" xfId="49507" xr:uid="{696819A8-0ED4-45B2-9C04-0D3898313664}"/>
    <cellStyle name="año 4 3 5" xfId="2939" xr:uid="{00000000-0005-0000-0000-0000770B0000}"/>
    <cellStyle name="año 4 3 5 2" xfId="2940" xr:uid="{00000000-0005-0000-0000-0000780B0000}"/>
    <cellStyle name="año 4 3 5 2 2" xfId="49503" xr:uid="{67B95C9E-3673-4FA1-A08E-913B2F4EE21D}"/>
    <cellStyle name="año 4 3 5 3" xfId="2941" xr:uid="{00000000-0005-0000-0000-0000790B0000}"/>
    <cellStyle name="año 4 3 5 3 2" xfId="49502" xr:uid="{692DC77A-5DE7-4B53-AA14-F50A8098FFCC}"/>
    <cellStyle name="año 4 3 5 4" xfId="49504" xr:uid="{C1A853D2-9A32-4695-BA5F-A1440F12416B}"/>
    <cellStyle name="año 4 3 6" xfId="2942" xr:uid="{00000000-0005-0000-0000-00007A0B0000}"/>
    <cellStyle name="año 4 3 6 2" xfId="2943" xr:uid="{00000000-0005-0000-0000-00007B0B0000}"/>
    <cellStyle name="año 4 3 6 2 2" xfId="49500" xr:uid="{6FEF4844-6D00-4E51-9CE3-0CC0C2744315}"/>
    <cellStyle name="año 4 3 6 3" xfId="2944" xr:uid="{00000000-0005-0000-0000-00007C0B0000}"/>
    <cellStyle name="año 4 3 6 3 2" xfId="49499" xr:uid="{2600F9B5-58C6-47A9-B7D1-6E82E758DA8B}"/>
    <cellStyle name="año 4 3 6 4" xfId="49501" xr:uid="{6D3FAF7C-591C-486A-A5E0-BA7C91D56988}"/>
    <cellStyle name="año 4 3 7" xfId="2945" xr:uid="{00000000-0005-0000-0000-00007D0B0000}"/>
    <cellStyle name="año 4 3 7 2" xfId="49498" xr:uid="{DB6D1626-E528-456B-8611-8B191322F436}"/>
    <cellStyle name="año 4 3 8" xfId="2946" xr:uid="{00000000-0005-0000-0000-00007E0B0000}"/>
    <cellStyle name="año 4 3 8 2" xfId="49497" xr:uid="{F84F893E-3F61-4F90-B4DF-F1D727F8453F}"/>
    <cellStyle name="año 4 3 9" xfId="49526" xr:uid="{3162EE91-D38B-4000-AFB8-64380FBE343E}"/>
    <cellStyle name="año 4 3_Balance" xfId="2947" xr:uid="{00000000-0005-0000-0000-00007F0B0000}"/>
    <cellStyle name="año 4 4" xfId="2948" xr:uid="{00000000-0005-0000-0000-0000800B0000}"/>
    <cellStyle name="año 4 4 2" xfId="2949" xr:uid="{00000000-0005-0000-0000-0000810B0000}"/>
    <cellStyle name="año 4 4 2 2" xfId="2950" xr:uid="{00000000-0005-0000-0000-0000820B0000}"/>
    <cellStyle name="año 4 4 2 2 2" xfId="2951" xr:uid="{00000000-0005-0000-0000-0000830B0000}"/>
    <cellStyle name="año 4 4 2 2 2 2" xfId="49493" xr:uid="{B1FC11F5-974D-4C3A-B40A-AF5832E4E0D0}"/>
    <cellStyle name="año 4 4 2 2 3" xfId="2952" xr:uid="{00000000-0005-0000-0000-0000840B0000}"/>
    <cellStyle name="año 4 4 2 2 3 2" xfId="49492" xr:uid="{A2E962F3-4039-4522-BFBD-28EE552E84EA}"/>
    <cellStyle name="año 4 4 2 2 4" xfId="49494" xr:uid="{7478BDA4-F8C7-47CD-A12F-634E1EA64E94}"/>
    <cellStyle name="año 4 4 2 3" xfId="2953" xr:uid="{00000000-0005-0000-0000-0000850B0000}"/>
    <cellStyle name="año 4 4 2 3 2" xfId="2954" xr:uid="{00000000-0005-0000-0000-0000860B0000}"/>
    <cellStyle name="año 4 4 2 3 2 2" xfId="49490" xr:uid="{B0F63169-CA1E-47B3-BDEE-C1E540482F76}"/>
    <cellStyle name="año 4 4 2 3 3" xfId="2955" xr:uid="{00000000-0005-0000-0000-0000870B0000}"/>
    <cellStyle name="año 4 4 2 3 3 2" xfId="49489" xr:uid="{6D09A92E-252D-4D75-BD27-159FFA895D65}"/>
    <cellStyle name="año 4 4 2 3 4" xfId="49491" xr:uid="{B7692FB7-0134-47B9-A214-8F6A0B0DC87F}"/>
    <cellStyle name="año 4 4 2 4" xfId="2956" xr:uid="{00000000-0005-0000-0000-0000880B0000}"/>
    <cellStyle name="año 4 4 2 4 2" xfId="2957" xr:uid="{00000000-0005-0000-0000-0000890B0000}"/>
    <cellStyle name="año 4 4 2 4 2 2" xfId="49487" xr:uid="{0A4D2B18-3658-44A0-A562-2BD65F97CD04}"/>
    <cellStyle name="año 4 4 2 4 3" xfId="2958" xr:uid="{00000000-0005-0000-0000-00008A0B0000}"/>
    <cellStyle name="año 4 4 2 4 3 2" xfId="49486" xr:uid="{E7887FB0-46D5-4056-B584-4DFEAC6C7B2F}"/>
    <cellStyle name="año 4 4 2 4 4" xfId="49488" xr:uid="{55D48C3E-6DD4-4CA0-8591-729599D54153}"/>
    <cellStyle name="año 4 4 2 5" xfId="2959" xr:uid="{00000000-0005-0000-0000-00008B0B0000}"/>
    <cellStyle name="año 4 4 2 5 2" xfId="2960" xr:uid="{00000000-0005-0000-0000-00008C0B0000}"/>
    <cellStyle name="año 4 4 2 5 2 2" xfId="49484" xr:uid="{CA942A31-4D06-4304-8990-23F79E437575}"/>
    <cellStyle name="año 4 4 2 5 3" xfId="2961" xr:uid="{00000000-0005-0000-0000-00008D0B0000}"/>
    <cellStyle name="año 4 4 2 5 3 2" xfId="49483" xr:uid="{F7F5A82C-4A44-4E75-B789-BF41BDE117A4}"/>
    <cellStyle name="año 4 4 2 5 4" xfId="49485" xr:uid="{92A684E3-61BE-498F-9B99-9FAE27ED5A3B}"/>
    <cellStyle name="año 4 4 2 6" xfId="2962" xr:uid="{00000000-0005-0000-0000-00008E0B0000}"/>
    <cellStyle name="año 4 4 2 6 2" xfId="49482" xr:uid="{EEB0FC7B-2FC2-4A3E-9093-70AED3AE7454}"/>
    <cellStyle name="año 4 4 2 7" xfId="2963" xr:uid="{00000000-0005-0000-0000-00008F0B0000}"/>
    <cellStyle name="año 4 4 2 7 2" xfId="49481" xr:uid="{F112FE16-D970-4FE4-A254-B423A7975786}"/>
    <cellStyle name="año 4 4 2 8" xfId="49495" xr:uid="{BF08A2CF-11D2-44D4-8D7D-F3FFCF75F9BC}"/>
    <cellStyle name="año 4 4 3" xfId="2964" xr:uid="{00000000-0005-0000-0000-0000900B0000}"/>
    <cellStyle name="año 4 4 3 2" xfId="2965" xr:uid="{00000000-0005-0000-0000-0000910B0000}"/>
    <cellStyle name="año 4 4 3 2 2" xfId="49479" xr:uid="{FFC67704-BF42-4FEE-838B-B856462792D2}"/>
    <cellStyle name="año 4 4 3 3" xfId="2966" xr:uid="{00000000-0005-0000-0000-0000920B0000}"/>
    <cellStyle name="año 4 4 3 3 2" xfId="49478" xr:uid="{A710F49E-DDA7-4B12-BE7A-ECEF1E932A2D}"/>
    <cellStyle name="año 4 4 3 4" xfId="49480" xr:uid="{CE824F95-3320-4D19-9A7E-7CB8BE120754}"/>
    <cellStyle name="año 4 4 4" xfId="2967" xr:uid="{00000000-0005-0000-0000-0000930B0000}"/>
    <cellStyle name="año 4 4 4 2" xfId="2968" xr:uid="{00000000-0005-0000-0000-0000940B0000}"/>
    <cellStyle name="año 4 4 4 2 2" xfId="49476" xr:uid="{80277272-ED0E-4F43-B1EE-1A9FAFE2FB88}"/>
    <cellStyle name="año 4 4 4 3" xfId="2969" xr:uid="{00000000-0005-0000-0000-0000950B0000}"/>
    <cellStyle name="año 4 4 4 3 2" xfId="49475" xr:uid="{5A1C99E8-8810-480C-AA61-1DF75C0AA026}"/>
    <cellStyle name="año 4 4 4 4" xfId="49477" xr:uid="{CF973D4F-3462-48F4-83FB-E4DC17605967}"/>
    <cellStyle name="año 4 4 5" xfId="2970" xr:uid="{00000000-0005-0000-0000-0000960B0000}"/>
    <cellStyle name="año 4 4 5 2" xfId="2971" xr:uid="{00000000-0005-0000-0000-0000970B0000}"/>
    <cellStyle name="año 4 4 5 2 2" xfId="49473" xr:uid="{5DCD6A5C-7B4F-40CA-89A0-1388DB2CF706}"/>
    <cellStyle name="año 4 4 5 3" xfId="2972" xr:uid="{00000000-0005-0000-0000-0000980B0000}"/>
    <cellStyle name="año 4 4 5 3 2" xfId="49472" xr:uid="{F68A1A78-AE09-4B91-BCCF-A64955AB81E3}"/>
    <cellStyle name="año 4 4 5 4" xfId="49474" xr:uid="{554B7044-E8C3-4F64-9557-90491C2716C5}"/>
    <cellStyle name="año 4 4 6" xfId="2973" xr:uid="{00000000-0005-0000-0000-0000990B0000}"/>
    <cellStyle name="año 4 4 6 2" xfId="2974" xr:uid="{00000000-0005-0000-0000-00009A0B0000}"/>
    <cellStyle name="año 4 4 6 2 2" xfId="49470" xr:uid="{86746D80-31C1-4846-A402-658D3820693F}"/>
    <cellStyle name="año 4 4 6 3" xfId="2975" xr:uid="{00000000-0005-0000-0000-00009B0B0000}"/>
    <cellStyle name="año 4 4 6 3 2" xfId="49469" xr:uid="{AC5D7C4B-7E81-4AAB-BD72-FD29672B3E42}"/>
    <cellStyle name="año 4 4 6 4" xfId="49471" xr:uid="{ED475317-E7A1-404C-B059-C12392DE18C5}"/>
    <cellStyle name="año 4 4 7" xfId="2976" xr:uid="{00000000-0005-0000-0000-00009C0B0000}"/>
    <cellStyle name="año 4 4 7 2" xfId="49468" xr:uid="{9534C68D-C7B0-4DE5-8ED7-8817A9E5AC17}"/>
    <cellStyle name="año 4 4 8" xfId="2977" xr:uid="{00000000-0005-0000-0000-00009D0B0000}"/>
    <cellStyle name="año 4 4 8 2" xfId="49467" xr:uid="{14B3EE26-1D62-4084-94B9-F2876E715BA6}"/>
    <cellStyle name="año 4 4 9" xfId="49496" xr:uid="{999AE282-14F6-421B-BFBA-F91ACBA0DD23}"/>
    <cellStyle name="año 4 4_Balance" xfId="2978" xr:uid="{00000000-0005-0000-0000-00009E0B0000}"/>
    <cellStyle name="año 4 5" xfId="2979" xr:uid="{00000000-0005-0000-0000-00009F0B0000}"/>
    <cellStyle name="año 4 5 2" xfId="2980" xr:uid="{00000000-0005-0000-0000-0000A00B0000}"/>
    <cellStyle name="año 4 5 2 2" xfId="2981" xr:uid="{00000000-0005-0000-0000-0000A10B0000}"/>
    <cellStyle name="año 4 5 2 2 2" xfId="49464" xr:uid="{2430FFED-BFFB-4D22-A512-3D43563C3E32}"/>
    <cellStyle name="año 4 5 2 3" xfId="2982" xr:uid="{00000000-0005-0000-0000-0000A20B0000}"/>
    <cellStyle name="año 4 5 2 3 2" xfId="49463" xr:uid="{80BFB261-4D7D-49F7-9274-05578A40342B}"/>
    <cellStyle name="año 4 5 2 4" xfId="49465" xr:uid="{BD4016E9-B1A2-4037-839D-E0CE9E44A07C}"/>
    <cellStyle name="año 4 5 3" xfId="2983" xr:uid="{00000000-0005-0000-0000-0000A30B0000}"/>
    <cellStyle name="año 4 5 3 2" xfId="2984" xr:uid="{00000000-0005-0000-0000-0000A40B0000}"/>
    <cellStyle name="año 4 5 3 2 2" xfId="49461" xr:uid="{4060EDAB-C230-49D9-8778-9BB1BB3A1397}"/>
    <cellStyle name="año 4 5 3 3" xfId="2985" xr:uid="{00000000-0005-0000-0000-0000A50B0000}"/>
    <cellStyle name="año 4 5 3 3 2" xfId="49460" xr:uid="{A5C212D5-530C-4FCB-9C52-E2064C1BA150}"/>
    <cellStyle name="año 4 5 3 4" xfId="49462" xr:uid="{8830348A-0B61-48D5-AA9A-73C472F054D9}"/>
    <cellStyle name="año 4 5 4" xfId="2986" xr:uid="{00000000-0005-0000-0000-0000A60B0000}"/>
    <cellStyle name="año 4 5 4 2" xfId="2987" xr:uid="{00000000-0005-0000-0000-0000A70B0000}"/>
    <cellStyle name="año 4 5 4 2 2" xfId="49458" xr:uid="{61CBE36A-D848-4CDA-B1C7-2A78F10B7412}"/>
    <cellStyle name="año 4 5 4 3" xfId="2988" xr:uid="{00000000-0005-0000-0000-0000A80B0000}"/>
    <cellStyle name="año 4 5 4 3 2" xfId="49457" xr:uid="{87B2CE6F-002F-42C8-AFF7-E55FDA9BA32E}"/>
    <cellStyle name="año 4 5 4 4" xfId="49459" xr:uid="{2042768B-9183-43F5-9A5D-B3FEF02815A6}"/>
    <cellStyle name="año 4 5 5" xfId="2989" xr:uid="{00000000-0005-0000-0000-0000A90B0000}"/>
    <cellStyle name="año 4 5 5 2" xfId="2990" xr:uid="{00000000-0005-0000-0000-0000AA0B0000}"/>
    <cellStyle name="año 4 5 5 2 2" xfId="49455" xr:uid="{69C60B62-50A1-4F93-A166-F150D5194EC6}"/>
    <cellStyle name="año 4 5 5 3" xfId="2991" xr:uid="{00000000-0005-0000-0000-0000AB0B0000}"/>
    <cellStyle name="año 4 5 5 3 2" xfId="49454" xr:uid="{FD7F8BBD-8A7C-47A6-9F72-BCC97EA2872D}"/>
    <cellStyle name="año 4 5 5 4" xfId="49456" xr:uid="{75A6FB6E-BBD4-4897-BB8D-D0DCC897B81E}"/>
    <cellStyle name="año 4 5 6" xfId="2992" xr:uid="{00000000-0005-0000-0000-0000AC0B0000}"/>
    <cellStyle name="año 4 5 6 2" xfId="49453" xr:uid="{D01F1464-8F7C-4FAD-939C-D786F2D7CD2F}"/>
    <cellStyle name="año 4 5 7" xfId="2993" xr:uid="{00000000-0005-0000-0000-0000AD0B0000}"/>
    <cellStyle name="año 4 5 7 2" xfId="49452" xr:uid="{1F0C9BA8-B59B-44A0-96E0-E8C02579D131}"/>
    <cellStyle name="año 4 5 8" xfId="49466" xr:uid="{177ABA8E-5181-4B3F-B229-F272BAE6CAB1}"/>
    <cellStyle name="año 4 6" xfId="2994" xr:uid="{00000000-0005-0000-0000-0000AE0B0000}"/>
    <cellStyle name="año 4 6 2" xfId="2995" xr:uid="{00000000-0005-0000-0000-0000AF0B0000}"/>
    <cellStyle name="año 4 6 2 2" xfId="2996" xr:uid="{00000000-0005-0000-0000-0000B00B0000}"/>
    <cellStyle name="año 4 6 2 2 2" xfId="49449" xr:uid="{4C35FDD2-0DA1-4A3E-8420-FBF4999573DE}"/>
    <cellStyle name="año 4 6 2 3" xfId="2997" xr:uid="{00000000-0005-0000-0000-0000B10B0000}"/>
    <cellStyle name="año 4 6 2 3 2" xfId="49448" xr:uid="{A7C5EEDA-959B-45C6-9FAA-E6135BDA9B0F}"/>
    <cellStyle name="año 4 6 2 4" xfId="49450" xr:uid="{EF66C510-1A5A-47D5-ACB7-FAA8E26B587B}"/>
    <cellStyle name="año 4 6 3" xfId="2998" xr:uid="{00000000-0005-0000-0000-0000B20B0000}"/>
    <cellStyle name="año 4 6 3 2" xfId="2999" xr:uid="{00000000-0005-0000-0000-0000B30B0000}"/>
    <cellStyle name="año 4 6 3 2 2" xfId="49446" xr:uid="{99AB5284-AEAB-4A19-A230-F9849349B108}"/>
    <cellStyle name="año 4 6 3 3" xfId="3000" xr:uid="{00000000-0005-0000-0000-0000B40B0000}"/>
    <cellStyle name="año 4 6 3 3 2" xfId="49445" xr:uid="{0FB4CADB-D304-4492-A037-05D6A70287B0}"/>
    <cellStyle name="año 4 6 3 4" xfId="49447" xr:uid="{5D1CF392-14F9-4360-B87E-4CD4FC6A4C2D}"/>
    <cellStyle name="año 4 6 4" xfId="3001" xr:uid="{00000000-0005-0000-0000-0000B50B0000}"/>
    <cellStyle name="año 4 6 4 2" xfId="3002" xr:uid="{00000000-0005-0000-0000-0000B60B0000}"/>
    <cellStyle name="año 4 6 4 2 2" xfId="49443" xr:uid="{E8277FD4-41EE-4C97-96BF-9D5A1ACB6855}"/>
    <cellStyle name="año 4 6 4 3" xfId="3003" xr:uid="{00000000-0005-0000-0000-0000B70B0000}"/>
    <cellStyle name="año 4 6 4 3 2" xfId="49442" xr:uid="{D7C00615-B0A8-4649-A33E-E322B603D349}"/>
    <cellStyle name="año 4 6 4 4" xfId="49444" xr:uid="{B22D28A5-438F-485A-ABC7-F548268404E9}"/>
    <cellStyle name="año 4 6 5" xfId="3004" xr:uid="{00000000-0005-0000-0000-0000B80B0000}"/>
    <cellStyle name="año 4 6 5 2" xfId="3005" xr:uid="{00000000-0005-0000-0000-0000B90B0000}"/>
    <cellStyle name="año 4 6 5 2 2" xfId="49440" xr:uid="{9C7E545A-E538-4456-BC6C-BE6E60276922}"/>
    <cellStyle name="año 4 6 5 3" xfId="3006" xr:uid="{00000000-0005-0000-0000-0000BA0B0000}"/>
    <cellStyle name="año 4 6 5 3 2" xfId="49439" xr:uid="{F09F9F4D-D44E-4A26-9E9B-E766FF7879E6}"/>
    <cellStyle name="año 4 6 5 4" xfId="49441" xr:uid="{D6F210DD-95FC-436A-ABA8-5E19896D4361}"/>
    <cellStyle name="año 4 6 6" xfId="3007" xr:uid="{00000000-0005-0000-0000-0000BB0B0000}"/>
    <cellStyle name="año 4 6 6 2" xfId="49438" xr:uid="{A3A0A921-EB5F-4D72-A4B0-CCE8B135F57C}"/>
    <cellStyle name="año 4 6 7" xfId="3008" xr:uid="{00000000-0005-0000-0000-0000BC0B0000}"/>
    <cellStyle name="año 4 6 7 2" xfId="49437" xr:uid="{CD1ADEA6-CBB9-4B3B-A25B-BFA477CF518D}"/>
    <cellStyle name="año 4 6 8" xfId="49451" xr:uid="{C89DCADB-3E59-4814-B925-4E08DE6B0EDD}"/>
    <cellStyle name="año 4 7" xfId="3009" xr:uid="{00000000-0005-0000-0000-0000BD0B0000}"/>
    <cellStyle name="año 4 7 2" xfId="3010" xr:uid="{00000000-0005-0000-0000-0000BE0B0000}"/>
    <cellStyle name="año 4 7 2 2" xfId="49435" xr:uid="{A76D7738-D316-407D-BA7E-B669EC7F6F71}"/>
    <cellStyle name="año 4 7 3" xfId="3011" xr:uid="{00000000-0005-0000-0000-0000BF0B0000}"/>
    <cellStyle name="año 4 7 3 2" xfId="49434" xr:uid="{30E82744-EA3B-461A-A59F-944194209301}"/>
    <cellStyle name="año 4 7 4" xfId="49436" xr:uid="{79B4EF37-1B8F-44D4-99AB-AE00E9B965E6}"/>
    <cellStyle name="año 4 8" xfId="3012" xr:uid="{00000000-0005-0000-0000-0000C00B0000}"/>
    <cellStyle name="año 4 8 2" xfId="3013" xr:uid="{00000000-0005-0000-0000-0000C10B0000}"/>
    <cellStyle name="año 4 8 2 2" xfId="49432" xr:uid="{038C6CBC-6E15-4104-954C-532140084838}"/>
    <cellStyle name="año 4 8 3" xfId="3014" xr:uid="{00000000-0005-0000-0000-0000C20B0000}"/>
    <cellStyle name="año 4 8 3 2" xfId="49431" xr:uid="{8038E594-0DD0-424B-BE87-7CE4BFA5C6E5}"/>
    <cellStyle name="año 4 8 4" xfId="49433" xr:uid="{4A13D817-D4C9-45E9-9D05-78BFB5260AE3}"/>
    <cellStyle name="año 4 9" xfId="3015" xr:uid="{00000000-0005-0000-0000-0000C30B0000}"/>
    <cellStyle name="año 4 9 2" xfId="3016" xr:uid="{00000000-0005-0000-0000-0000C40B0000}"/>
    <cellStyle name="año 4 9 2 2" xfId="49429" xr:uid="{8E6AE049-B2BF-46AB-817E-F416D93A7587}"/>
    <cellStyle name="año 4 9 3" xfId="3017" xr:uid="{00000000-0005-0000-0000-0000C50B0000}"/>
    <cellStyle name="año 4 9 3 2" xfId="49428" xr:uid="{88C58F47-2626-4D11-B8C6-416CBAE66F87}"/>
    <cellStyle name="año 4 9 4" xfId="49430" xr:uid="{BA54CBEA-D03F-4B9C-ABC4-3D3A564BE070}"/>
    <cellStyle name="año 4_ActiFijos" xfId="3018" xr:uid="{00000000-0005-0000-0000-0000C60B0000}"/>
    <cellStyle name="año 40" xfId="3019" xr:uid="{00000000-0005-0000-0000-0000C70B0000}"/>
    <cellStyle name="año 40 2" xfId="3020" xr:uid="{00000000-0005-0000-0000-0000C80B0000}"/>
    <cellStyle name="año 40 2 2" xfId="49426" xr:uid="{F5C4879E-BF6F-4508-B76F-E203FCEEB6BD}"/>
    <cellStyle name="año 40 3" xfId="3021" xr:uid="{00000000-0005-0000-0000-0000C90B0000}"/>
    <cellStyle name="año 40 3 2" xfId="49425" xr:uid="{2BEAE914-CA05-414D-AB8B-586A6B0C5A44}"/>
    <cellStyle name="año 40 4" xfId="49427" xr:uid="{966ACC50-30D5-4A5F-87B6-0714592AC91E}"/>
    <cellStyle name="año 41" xfId="3022" xr:uid="{00000000-0005-0000-0000-0000CA0B0000}"/>
    <cellStyle name="año 41 2" xfId="3023" xr:uid="{00000000-0005-0000-0000-0000CB0B0000}"/>
    <cellStyle name="año 41 2 2" xfId="49423" xr:uid="{0C5697FF-4991-4609-A7DC-3F75E6C99775}"/>
    <cellStyle name="año 41 3" xfId="3024" xr:uid="{00000000-0005-0000-0000-0000CC0B0000}"/>
    <cellStyle name="año 41 3 2" xfId="49422" xr:uid="{1E2100A0-7A32-470E-AB00-D3F441651BF4}"/>
    <cellStyle name="año 41 4" xfId="49424" xr:uid="{44E03F47-172D-4643-A85D-D59B08BFCCC2}"/>
    <cellStyle name="año 42" xfId="3025" xr:uid="{00000000-0005-0000-0000-0000CD0B0000}"/>
    <cellStyle name="año 42 2" xfId="3026" xr:uid="{00000000-0005-0000-0000-0000CE0B0000}"/>
    <cellStyle name="año 42 2 2" xfId="49420" xr:uid="{4CC94944-090D-41FF-8687-9EF3415ABA31}"/>
    <cellStyle name="año 42 3" xfId="3027" xr:uid="{00000000-0005-0000-0000-0000CF0B0000}"/>
    <cellStyle name="año 42 3 2" xfId="49419" xr:uid="{455DF942-8932-434B-8A49-A27BCD5436A1}"/>
    <cellStyle name="año 42 4" xfId="49421" xr:uid="{927DE237-3FEB-4EF9-B09E-13C8EA4DCA44}"/>
    <cellStyle name="año 43" xfId="3028" xr:uid="{00000000-0005-0000-0000-0000D00B0000}"/>
    <cellStyle name="año 43 2" xfId="3029" xr:uid="{00000000-0005-0000-0000-0000D10B0000}"/>
    <cellStyle name="año 43 2 2" xfId="49417" xr:uid="{972E2B73-820E-4A54-ACCB-4C3C4BE2CFF5}"/>
    <cellStyle name="año 43 3" xfId="3030" xr:uid="{00000000-0005-0000-0000-0000D20B0000}"/>
    <cellStyle name="año 43 3 2" xfId="49416" xr:uid="{5E9701E0-0FE7-4710-936D-8E33530B0BF0}"/>
    <cellStyle name="año 43 4" xfId="49418" xr:uid="{0326A3E9-D7C5-48CB-B3CD-4865E8A5DD8E}"/>
    <cellStyle name="año 44" xfId="3031" xr:uid="{00000000-0005-0000-0000-0000D30B0000}"/>
    <cellStyle name="año 44 2" xfId="3032" xr:uid="{00000000-0005-0000-0000-0000D40B0000}"/>
    <cellStyle name="año 44 2 2" xfId="49414" xr:uid="{7265B93C-F4C5-4C3D-AF55-BDBF5E22AB07}"/>
    <cellStyle name="año 44 3" xfId="3033" xr:uid="{00000000-0005-0000-0000-0000D50B0000}"/>
    <cellStyle name="año 44 3 2" xfId="49413" xr:uid="{420998BB-B830-4DE1-AFA4-104ECC1531D1}"/>
    <cellStyle name="año 44 4" xfId="49415" xr:uid="{BB4E634C-F6F2-4C86-AD62-BD5C3BAB3CA2}"/>
    <cellStyle name="año 45" xfId="3034" xr:uid="{00000000-0005-0000-0000-0000D60B0000}"/>
    <cellStyle name="año 45 2" xfId="3035" xr:uid="{00000000-0005-0000-0000-0000D70B0000}"/>
    <cellStyle name="año 45 2 2" xfId="49411" xr:uid="{68A8ABEF-1133-4AAA-98AD-F5B5C5A95892}"/>
    <cellStyle name="año 45 3" xfId="3036" xr:uid="{00000000-0005-0000-0000-0000D80B0000}"/>
    <cellStyle name="año 45 3 2" xfId="49410" xr:uid="{334B5556-A8CD-40A6-85C4-D3860132D161}"/>
    <cellStyle name="año 45 4" xfId="49412" xr:uid="{A446B094-952F-48F7-8A08-553A82A881C9}"/>
    <cellStyle name="año 46" xfId="3037" xr:uid="{00000000-0005-0000-0000-0000D90B0000}"/>
    <cellStyle name="año 46 2" xfId="3038" xr:uid="{00000000-0005-0000-0000-0000DA0B0000}"/>
    <cellStyle name="año 46 2 2" xfId="49408" xr:uid="{D4BEFDCF-9DA8-4CFC-B561-ABE54C4BD638}"/>
    <cellStyle name="año 46 3" xfId="3039" xr:uid="{00000000-0005-0000-0000-0000DB0B0000}"/>
    <cellStyle name="año 46 3 2" xfId="49407" xr:uid="{0B7B351B-1401-47D7-B6ED-34B21FBA2E57}"/>
    <cellStyle name="año 46 4" xfId="49409" xr:uid="{B57B09AF-4CF3-4129-87AD-4BA54670C479}"/>
    <cellStyle name="año 47" xfId="3040" xr:uid="{00000000-0005-0000-0000-0000DC0B0000}"/>
    <cellStyle name="año 47 2" xfId="3041" xr:uid="{00000000-0005-0000-0000-0000DD0B0000}"/>
    <cellStyle name="año 47 2 2" xfId="49405" xr:uid="{7156AA44-5FEE-4969-8B82-A3D1B95BB9C4}"/>
    <cellStyle name="año 47 3" xfId="3042" xr:uid="{00000000-0005-0000-0000-0000DE0B0000}"/>
    <cellStyle name="año 47 3 2" xfId="49404" xr:uid="{CB35C0D4-5193-45B5-BBB0-05E5DEB64A98}"/>
    <cellStyle name="año 47 4" xfId="49406" xr:uid="{0FC62023-766D-4724-9860-5F889E4D24C0}"/>
    <cellStyle name="año 48" xfId="3043" xr:uid="{00000000-0005-0000-0000-0000DF0B0000}"/>
    <cellStyle name="año 48 2" xfId="3044" xr:uid="{00000000-0005-0000-0000-0000E00B0000}"/>
    <cellStyle name="año 48 2 2" xfId="49402" xr:uid="{E701BE96-ABC9-4440-BF3B-2D2B9C64B6BE}"/>
    <cellStyle name="año 48 3" xfId="3045" xr:uid="{00000000-0005-0000-0000-0000E10B0000}"/>
    <cellStyle name="año 48 3 2" xfId="49401" xr:uid="{FCEADFC0-E148-4D79-9958-EC62802BB82F}"/>
    <cellStyle name="año 48 4" xfId="49403" xr:uid="{F33770F5-74DE-4B1E-9CE8-0AABAB32C6D5}"/>
    <cellStyle name="año 49" xfId="3046" xr:uid="{00000000-0005-0000-0000-0000E20B0000}"/>
    <cellStyle name="año 49 2" xfId="3047" xr:uid="{00000000-0005-0000-0000-0000E30B0000}"/>
    <cellStyle name="año 49 2 2" xfId="49399" xr:uid="{921DD3A1-A247-40F1-9B2C-67C3FF2F3455}"/>
    <cellStyle name="año 49 3" xfId="3048" xr:uid="{00000000-0005-0000-0000-0000E40B0000}"/>
    <cellStyle name="año 49 3 2" xfId="49398" xr:uid="{53B9D356-12F5-4E8B-B6E1-549C4E35F94D}"/>
    <cellStyle name="año 49 4" xfId="49400" xr:uid="{3B838010-58B6-4150-8D3D-4110AA3B0A51}"/>
    <cellStyle name="año 5" xfId="3049" xr:uid="{00000000-0005-0000-0000-0000E50B0000}"/>
    <cellStyle name="año 5 2" xfId="3050" xr:uid="{00000000-0005-0000-0000-0000E60B0000}"/>
    <cellStyle name="año 5 2 2" xfId="3051" xr:uid="{00000000-0005-0000-0000-0000E70B0000}"/>
    <cellStyle name="año 5 2 2 2" xfId="49395" xr:uid="{CF0997AB-C9FA-48DA-BA35-9E50AD8CFAF0}"/>
    <cellStyle name="año 5 2 3" xfId="3052" xr:uid="{00000000-0005-0000-0000-0000E80B0000}"/>
    <cellStyle name="año 5 2 3 2" xfId="49394" xr:uid="{74F07BC2-AF5E-4F36-9652-712E5B9661D8}"/>
    <cellStyle name="año 5 2 4" xfId="49396" xr:uid="{E37FAE98-4712-4689-8645-DAB1A9D28A67}"/>
    <cellStyle name="año 5 3" xfId="3053" xr:uid="{00000000-0005-0000-0000-0000E90B0000}"/>
    <cellStyle name="año 5 3 2" xfId="3054" xr:uid="{00000000-0005-0000-0000-0000EA0B0000}"/>
    <cellStyle name="año 5 3 2 2" xfId="49392" xr:uid="{6F1F8DB1-886B-4EC5-B9E8-B0B22F1AD8EE}"/>
    <cellStyle name="año 5 3 3" xfId="3055" xr:uid="{00000000-0005-0000-0000-0000EB0B0000}"/>
    <cellStyle name="año 5 3 3 2" xfId="49391" xr:uid="{1D9FF0BF-0AF9-472A-BD1F-623CEF2A5C9A}"/>
    <cellStyle name="año 5 3 4" xfId="49393" xr:uid="{C31FFA8A-73E3-44EA-9AD4-FE0D111F15EE}"/>
    <cellStyle name="año 5 4" xfId="3056" xr:uid="{00000000-0005-0000-0000-0000EC0B0000}"/>
    <cellStyle name="año 5 4 2" xfId="3057" xr:uid="{00000000-0005-0000-0000-0000ED0B0000}"/>
    <cellStyle name="año 5 4 2 2" xfId="49389" xr:uid="{A00BEF7C-5A7D-4698-B3D2-4C3890A9258D}"/>
    <cellStyle name="año 5 4 3" xfId="3058" xr:uid="{00000000-0005-0000-0000-0000EE0B0000}"/>
    <cellStyle name="año 5 4 3 2" xfId="49388" xr:uid="{58C588A7-E779-4934-9970-9CBFA5038BD8}"/>
    <cellStyle name="año 5 4 4" xfId="49390" xr:uid="{AE846383-0685-4A0E-BB68-9AE7311E004A}"/>
    <cellStyle name="año 5 5" xfId="3059" xr:uid="{00000000-0005-0000-0000-0000EF0B0000}"/>
    <cellStyle name="año 5 5 2" xfId="3060" xr:uid="{00000000-0005-0000-0000-0000F00B0000}"/>
    <cellStyle name="año 5 5 2 2" xfId="49386" xr:uid="{B4988C73-6B85-4F5C-8E9F-309188AE1DC9}"/>
    <cellStyle name="año 5 5 3" xfId="3061" xr:uid="{00000000-0005-0000-0000-0000F10B0000}"/>
    <cellStyle name="año 5 5 3 2" xfId="49385" xr:uid="{B2277297-C979-4986-A97B-196521C2C7CB}"/>
    <cellStyle name="año 5 5 4" xfId="49387" xr:uid="{B5FA767B-BBB9-4654-9B06-0B1E221706E0}"/>
    <cellStyle name="año 5 6" xfId="3062" xr:uid="{00000000-0005-0000-0000-0000F20B0000}"/>
    <cellStyle name="año 5 6 2" xfId="49384" xr:uid="{64E1D802-87C7-411F-B59A-9D325614D390}"/>
    <cellStyle name="año 5 7" xfId="3063" xr:uid="{00000000-0005-0000-0000-0000F30B0000}"/>
    <cellStyle name="año 5 7 2" xfId="49383" xr:uid="{2E40CCCD-04E8-470F-801C-2495148E52D6}"/>
    <cellStyle name="año 5 8" xfId="49397" xr:uid="{3FC754C3-FACF-4846-B8AA-07DEBC8187D9}"/>
    <cellStyle name="año 50" xfId="3064" xr:uid="{00000000-0005-0000-0000-0000F40B0000}"/>
    <cellStyle name="año 50 2" xfId="3065" xr:uid="{00000000-0005-0000-0000-0000F50B0000}"/>
    <cellStyle name="año 50 2 2" xfId="49381" xr:uid="{099C9890-7BE8-4D24-8DEA-1862FC6EFC9E}"/>
    <cellStyle name="año 50 3" xfId="3066" xr:uid="{00000000-0005-0000-0000-0000F60B0000}"/>
    <cellStyle name="año 50 3 2" xfId="49380" xr:uid="{46F09D86-B0DE-42AB-BA7F-8714AAF4ADF5}"/>
    <cellStyle name="año 50 4" xfId="49382" xr:uid="{3E0FFD6D-57D4-4863-BFE2-F459B610AC3D}"/>
    <cellStyle name="año 51" xfId="3067" xr:uid="{00000000-0005-0000-0000-0000F70B0000}"/>
    <cellStyle name="año 51 2" xfId="3068" xr:uid="{00000000-0005-0000-0000-0000F80B0000}"/>
    <cellStyle name="año 51 2 2" xfId="49378" xr:uid="{AE34EC26-2460-4E7F-935A-1436B0EE2CB8}"/>
    <cellStyle name="año 51 3" xfId="3069" xr:uid="{00000000-0005-0000-0000-0000F90B0000}"/>
    <cellStyle name="año 51 3 2" xfId="49377" xr:uid="{402F0C02-DEA8-460B-B748-78F0AE17117A}"/>
    <cellStyle name="año 51 4" xfId="49379" xr:uid="{9709672C-1176-48D1-ACCE-95BE4B84B3F9}"/>
    <cellStyle name="año 52" xfId="3070" xr:uid="{00000000-0005-0000-0000-0000FA0B0000}"/>
    <cellStyle name="año 52 2" xfId="3071" xr:uid="{00000000-0005-0000-0000-0000FB0B0000}"/>
    <cellStyle name="año 52 2 2" xfId="49375" xr:uid="{4E8331E0-A332-449C-AB11-402CB8AADE1A}"/>
    <cellStyle name="año 52 3" xfId="3072" xr:uid="{00000000-0005-0000-0000-0000FC0B0000}"/>
    <cellStyle name="año 52 3 2" xfId="49374" xr:uid="{60F9F520-B131-43EC-A39C-E8132D0ACD5C}"/>
    <cellStyle name="año 52 4" xfId="49376" xr:uid="{88B1FC41-5F43-45D4-9A69-73CDB145907A}"/>
    <cellStyle name="año 53" xfId="3073" xr:uid="{00000000-0005-0000-0000-0000FD0B0000}"/>
    <cellStyle name="año 53 2" xfId="3074" xr:uid="{00000000-0005-0000-0000-0000FE0B0000}"/>
    <cellStyle name="año 53 2 2" xfId="49372" xr:uid="{89B7D09A-4679-45FC-A5A0-D6D11959F0AA}"/>
    <cellStyle name="año 53 3" xfId="3075" xr:uid="{00000000-0005-0000-0000-0000FF0B0000}"/>
    <cellStyle name="año 53 3 2" xfId="49371" xr:uid="{BCEF0322-3165-45E5-BC48-ABE311E6A1BF}"/>
    <cellStyle name="año 53 4" xfId="49373" xr:uid="{6E987E9D-AD7A-41EC-A197-C8F8CAC2BE2A}"/>
    <cellStyle name="año 54" xfId="3076" xr:uid="{00000000-0005-0000-0000-0000000C0000}"/>
    <cellStyle name="año 54 2" xfId="3077" xr:uid="{00000000-0005-0000-0000-0000010C0000}"/>
    <cellStyle name="año 54 2 2" xfId="49369" xr:uid="{F278AA01-0DBE-47A1-A82E-892CA5556E8C}"/>
    <cellStyle name="año 54 3" xfId="3078" xr:uid="{00000000-0005-0000-0000-0000020C0000}"/>
    <cellStyle name="año 54 3 2" xfId="49368" xr:uid="{EE655F91-45AB-48B4-B079-95576D7054BE}"/>
    <cellStyle name="año 54 4" xfId="49370" xr:uid="{689515DF-EAF9-4698-BB5D-9560F0913FA3}"/>
    <cellStyle name="año 55" xfId="3079" xr:uid="{00000000-0005-0000-0000-0000030C0000}"/>
    <cellStyle name="año 55 2" xfId="3080" xr:uid="{00000000-0005-0000-0000-0000040C0000}"/>
    <cellStyle name="año 55 2 2" xfId="49366" xr:uid="{56A6453D-5CC1-49B9-BD73-658F05DFB526}"/>
    <cellStyle name="año 55 3" xfId="3081" xr:uid="{00000000-0005-0000-0000-0000050C0000}"/>
    <cellStyle name="año 55 3 2" xfId="49365" xr:uid="{2E95B92A-CFF7-4FC2-B6FE-EBE57DFBBEDE}"/>
    <cellStyle name="año 55 4" xfId="49367" xr:uid="{946521D5-957E-4596-90EF-95DA4FC293C0}"/>
    <cellStyle name="año 56" xfId="3082" xr:uid="{00000000-0005-0000-0000-0000060C0000}"/>
    <cellStyle name="año 56 2" xfId="3083" xr:uid="{00000000-0005-0000-0000-0000070C0000}"/>
    <cellStyle name="año 56 2 2" xfId="49363" xr:uid="{2A364708-4C6C-41EA-9D6C-61D0AEA88653}"/>
    <cellStyle name="año 56 3" xfId="3084" xr:uid="{00000000-0005-0000-0000-0000080C0000}"/>
    <cellStyle name="año 56 3 2" xfId="49362" xr:uid="{BDA16A7E-CADC-4F7C-97A5-E973189B72DB}"/>
    <cellStyle name="año 56 4" xfId="49364" xr:uid="{9D044462-67D4-4060-AFF9-ADA8C808EB7C}"/>
    <cellStyle name="año 57" xfId="3085" xr:uid="{00000000-0005-0000-0000-0000090C0000}"/>
    <cellStyle name="año 57 2" xfId="3086" xr:uid="{00000000-0005-0000-0000-00000A0C0000}"/>
    <cellStyle name="año 57 2 2" xfId="49360" xr:uid="{DCA3DC3F-1983-4160-8307-B3C2C454E412}"/>
    <cellStyle name="año 57 3" xfId="3087" xr:uid="{00000000-0005-0000-0000-00000B0C0000}"/>
    <cellStyle name="año 57 3 2" xfId="49359" xr:uid="{B0A324BD-A3E1-453F-AF87-C8D93266E4B7}"/>
    <cellStyle name="año 57 4" xfId="49361" xr:uid="{328E6C26-2F9D-44C2-824E-3E689D4AE273}"/>
    <cellStyle name="año 58" xfId="3088" xr:uid="{00000000-0005-0000-0000-00000C0C0000}"/>
    <cellStyle name="año 58 2" xfId="3089" xr:uid="{00000000-0005-0000-0000-00000D0C0000}"/>
    <cellStyle name="año 58 2 2" xfId="49357" xr:uid="{34EDB42A-DE75-4C81-85C3-B80422A38921}"/>
    <cellStyle name="año 58 3" xfId="3090" xr:uid="{00000000-0005-0000-0000-00000E0C0000}"/>
    <cellStyle name="año 58 3 2" xfId="49356" xr:uid="{A3FDDC4A-60D9-49BA-8EA1-B1EDFEA26719}"/>
    <cellStyle name="año 58 4" xfId="49358" xr:uid="{1CCAD333-083E-4C41-8F7D-24588D815150}"/>
    <cellStyle name="año 59" xfId="3091" xr:uid="{00000000-0005-0000-0000-00000F0C0000}"/>
    <cellStyle name="año 59 2" xfId="3092" xr:uid="{00000000-0005-0000-0000-0000100C0000}"/>
    <cellStyle name="año 59 2 2" xfId="49354" xr:uid="{8CD2BFB3-D567-4DC1-A04A-EBF83C860DFB}"/>
    <cellStyle name="año 59 3" xfId="3093" xr:uid="{00000000-0005-0000-0000-0000110C0000}"/>
    <cellStyle name="año 59 3 2" xfId="49353" xr:uid="{2A5151AF-DFEC-4269-86D2-6DB144956201}"/>
    <cellStyle name="año 59 4" xfId="49355" xr:uid="{D4C177EC-EB36-40EA-89A0-5E672D5BCD8A}"/>
    <cellStyle name="año 6" xfId="3094" xr:uid="{00000000-0005-0000-0000-0000120C0000}"/>
    <cellStyle name="año 6 2" xfId="3095" xr:uid="{00000000-0005-0000-0000-0000130C0000}"/>
    <cellStyle name="año 6 2 2" xfId="49351" xr:uid="{BE301F85-391F-4E26-B847-33A4B1FCFB87}"/>
    <cellStyle name="año 6 3" xfId="3096" xr:uid="{00000000-0005-0000-0000-0000140C0000}"/>
    <cellStyle name="año 6 3 2" xfId="49350" xr:uid="{AF821A90-8EC2-4EAC-976F-423BE16AA74F}"/>
    <cellStyle name="año 6 4" xfId="49352" xr:uid="{6E8B49F0-DB59-455E-AB6D-8B3BD484BA54}"/>
    <cellStyle name="año 60" xfId="3097" xr:uid="{00000000-0005-0000-0000-0000150C0000}"/>
    <cellStyle name="año 60 2" xfId="3098" xr:uid="{00000000-0005-0000-0000-0000160C0000}"/>
    <cellStyle name="año 60 2 2" xfId="49348" xr:uid="{A369F736-A6C1-4F3F-B3F1-5FD6105CE5F2}"/>
    <cellStyle name="año 60 3" xfId="3099" xr:uid="{00000000-0005-0000-0000-0000170C0000}"/>
    <cellStyle name="año 60 3 2" xfId="49347" xr:uid="{E17E6A26-2633-44B3-BF53-F5252BB92CD1}"/>
    <cellStyle name="año 60 4" xfId="49349" xr:uid="{2F79851A-B6FE-4DC5-8767-BB1505547E3D}"/>
    <cellStyle name="año 61" xfId="3100" xr:uid="{00000000-0005-0000-0000-0000180C0000}"/>
    <cellStyle name="año 61 2" xfId="3101" xr:uid="{00000000-0005-0000-0000-0000190C0000}"/>
    <cellStyle name="año 61 2 2" xfId="49345" xr:uid="{8B509AF3-323C-463A-8B3F-904DEDF39209}"/>
    <cellStyle name="año 61 3" xfId="3102" xr:uid="{00000000-0005-0000-0000-00001A0C0000}"/>
    <cellStyle name="año 61 3 2" xfId="49344" xr:uid="{B72FEA9E-50D5-42AC-8656-9378DE07B67C}"/>
    <cellStyle name="año 61 4" xfId="49346" xr:uid="{8377C5E9-B435-4587-B529-E2065D7EA8FF}"/>
    <cellStyle name="año 62" xfId="3103" xr:uid="{00000000-0005-0000-0000-00001B0C0000}"/>
    <cellStyle name="año 62 2" xfId="3104" xr:uid="{00000000-0005-0000-0000-00001C0C0000}"/>
    <cellStyle name="año 62 2 2" xfId="49342" xr:uid="{120D5E9B-921B-4704-857B-FEED31DA3E99}"/>
    <cellStyle name="año 62 3" xfId="3105" xr:uid="{00000000-0005-0000-0000-00001D0C0000}"/>
    <cellStyle name="año 62 3 2" xfId="49341" xr:uid="{7CFE517C-9812-4966-A9AA-03F7958546AF}"/>
    <cellStyle name="año 62 4" xfId="49343" xr:uid="{55B19762-00B2-4A7E-B18E-A432E844A0DC}"/>
    <cellStyle name="año 63" xfId="3106" xr:uid="{00000000-0005-0000-0000-00001E0C0000}"/>
    <cellStyle name="año 63 2" xfId="3107" xr:uid="{00000000-0005-0000-0000-00001F0C0000}"/>
    <cellStyle name="año 63 2 2" xfId="49339" xr:uid="{2D1E01FF-5247-4C38-90B3-1DB470936E09}"/>
    <cellStyle name="año 63 3" xfId="3108" xr:uid="{00000000-0005-0000-0000-0000200C0000}"/>
    <cellStyle name="año 63 3 2" xfId="49338" xr:uid="{83B4545C-474D-4AD9-961C-617B2B893922}"/>
    <cellStyle name="año 63 4" xfId="49340" xr:uid="{140F0129-474D-4A7A-84E0-7A8A4A208F00}"/>
    <cellStyle name="año 64" xfId="3109" xr:uid="{00000000-0005-0000-0000-0000210C0000}"/>
    <cellStyle name="año 64 2" xfId="3110" xr:uid="{00000000-0005-0000-0000-0000220C0000}"/>
    <cellStyle name="año 64 2 2" xfId="49336" xr:uid="{F886A573-64EE-4D41-8B9B-F736379A1934}"/>
    <cellStyle name="año 64 3" xfId="3111" xr:uid="{00000000-0005-0000-0000-0000230C0000}"/>
    <cellStyle name="año 64 3 2" xfId="49335" xr:uid="{F89A7722-FC19-4FC2-8B90-14D333D8C027}"/>
    <cellStyle name="año 64 4" xfId="49337" xr:uid="{95C1F817-EEC9-4257-960F-EA53DA1D1E03}"/>
    <cellStyle name="año 65" xfId="3112" xr:uid="{00000000-0005-0000-0000-0000240C0000}"/>
    <cellStyle name="año 65 2" xfId="3113" xr:uid="{00000000-0005-0000-0000-0000250C0000}"/>
    <cellStyle name="año 65 2 2" xfId="49333" xr:uid="{A242EE44-D0A6-4019-B9D0-1FD3610893DA}"/>
    <cellStyle name="año 65 3" xfId="3114" xr:uid="{00000000-0005-0000-0000-0000260C0000}"/>
    <cellStyle name="año 65 3 2" xfId="49332" xr:uid="{08226C8D-85D3-403D-A5BF-B13E3BA3375B}"/>
    <cellStyle name="año 65 4" xfId="49334" xr:uid="{FECF2703-20AE-4675-B364-6D2499F02A94}"/>
    <cellStyle name="año 66" xfId="3115" xr:uid="{00000000-0005-0000-0000-0000270C0000}"/>
    <cellStyle name="año 66 2" xfId="3116" xr:uid="{00000000-0005-0000-0000-0000280C0000}"/>
    <cellStyle name="año 66 2 2" xfId="49330" xr:uid="{8647851D-E71C-452D-AA82-BCE072A2D42E}"/>
    <cellStyle name="año 66 3" xfId="3117" xr:uid="{00000000-0005-0000-0000-0000290C0000}"/>
    <cellStyle name="año 66 3 2" xfId="49329" xr:uid="{5391D996-A1A8-4B3F-907B-9A035CD48E10}"/>
    <cellStyle name="año 66 4" xfId="49331" xr:uid="{9CD048AC-C347-4B8C-94C6-03223DE490E4}"/>
    <cellStyle name="año 67" xfId="3118" xr:uid="{00000000-0005-0000-0000-00002A0C0000}"/>
    <cellStyle name="año 67 2" xfId="3119" xr:uid="{00000000-0005-0000-0000-00002B0C0000}"/>
    <cellStyle name="año 67 2 2" xfId="49327" xr:uid="{80678593-6D16-4E57-BF24-31D1CB9B72C1}"/>
    <cellStyle name="año 67 3" xfId="3120" xr:uid="{00000000-0005-0000-0000-00002C0C0000}"/>
    <cellStyle name="año 67 3 2" xfId="49326" xr:uid="{74CBB359-AB7A-468F-8E66-4EB4AFDD66E3}"/>
    <cellStyle name="año 67 4" xfId="49328" xr:uid="{F9428487-E5AA-4AC3-AF83-B9E592005527}"/>
    <cellStyle name="año 68" xfId="3121" xr:uid="{00000000-0005-0000-0000-00002D0C0000}"/>
    <cellStyle name="año 68 2" xfId="3122" xr:uid="{00000000-0005-0000-0000-00002E0C0000}"/>
    <cellStyle name="año 68 2 2" xfId="49324" xr:uid="{3E5EE7DD-131B-4611-860B-ACCC9A3541FB}"/>
    <cellStyle name="año 68 3" xfId="3123" xr:uid="{00000000-0005-0000-0000-00002F0C0000}"/>
    <cellStyle name="año 68 3 2" xfId="49323" xr:uid="{FF187955-7E40-4D79-A6E6-0274ECD90A51}"/>
    <cellStyle name="año 68 4" xfId="49325" xr:uid="{0D196C1B-1113-4085-8B6C-D719352354BD}"/>
    <cellStyle name="año 69" xfId="3124" xr:uid="{00000000-0005-0000-0000-0000300C0000}"/>
    <cellStyle name="año 69 2" xfId="3125" xr:uid="{00000000-0005-0000-0000-0000310C0000}"/>
    <cellStyle name="año 69 2 2" xfId="49321" xr:uid="{54EF386F-FC1E-449A-B1B6-384A1D590094}"/>
    <cellStyle name="año 69 3" xfId="3126" xr:uid="{00000000-0005-0000-0000-0000320C0000}"/>
    <cellStyle name="año 69 3 2" xfId="49320" xr:uid="{9842AF44-1F09-4FF6-96CC-1E4FC3EE76B2}"/>
    <cellStyle name="año 69 4" xfId="49322" xr:uid="{C893E9E4-F060-4B8D-85C9-65B2584AE942}"/>
    <cellStyle name="año 7" xfId="3127" xr:uid="{00000000-0005-0000-0000-0000330C0000}"/>
    <cellStyle name="año 7 2" xfId="3128" xr:uid="{00000000-0005-0000-0000-0000340C0000}"/>
    <cellStyle name="año 7 2 2" xfId="49318" xr:uid="{A505009B-3AA1-49DA-8751-C7F48559B5F2}"/>
    <cellStyle name="año 7 3" xfId="3129" xr:uid="{00000000-0005-0000-0000-0000350C0000}"/>
    <cellStyle name="año 7 3 2" xfId="49317" xr:uid="{5BD5B045-D57A-4B08-A1A4-46E594A45B4C}"/>
    <cellStyle name="año 7 4" xfId="49319" xr:uid="{016BDD1B-617F-4EFD-B46D-67B92527E20F}"/>
    <cellStyle name="año 70" xfId="3130" xr:uid="{00000000-0005-0000-0000-0000360C0000}"/>
    <cellStyle name="año 70 2" xfId="3131" xr:uid="{00000000-0005-0000-0000-0000370C0000}"/>
    <cellStyle name="año 70 2 2" xfId="49315" xr:uid="{4B3A5D2C-E70C-4185-85E9-1B660252BB5B}"/>
    <cellStyle name="año 70 3" xfId="3132" xr:uid="{00000000-0005-0000-0000-0000380C0000}"/>
    <cellStyle name="año 70 3 2" xfId="49314" xr:uid="{4D410E07-6A18-4E34-A872-C3DF8CAD4737}"/>
    <cellStyle name="año 70 4" xfId="49316" xr:uid="{E4CEA301-0DBB-4458-8E88-2EDD3BB2F3F1}"/>
    <cellStyle name="año 71" xfId="3133" xr:uid="{00000000-0005-0000-0000-0000390C0000}"/>
    <cellStyle name="año 71 2" xfId="3134" xr:uid="{00000000-0005-0000-0000-00003A0C0000}"/>
    <cellStyle name="año 71 2 2" xfId="49312" xr:uid="{DAC15D0F-C77C-4A10-997E-0B6F1ED298B7}"/>
    <cellStyle name="año 71 3" xfId="3135" xr:uid="{00000000-0005-0000-0000-00003B0C0000}"/>
    <cellStyle name="año 71 3 2" xfId="49311" xr:uid="{CFC291A6-E145-4EC9-8DA4-0FE0AFD872DC}"/>
    <cellStyle name="año 71 4" xfId="49313" xr:uid="{CFB087E6-23D1-403F-839A-E5454AB29642}"/>
    <cellStyle name="año 72" xfId="3136" xr:uid="{00000000-0005-0000-0000-00003C0C0000}"/>
    <cellStyle name="año 72 2" xfId="3137" xr:uid="{00000000-0005-0000-0000-00003D0C0000}"/>
    <cellStyle name="año 72 2 2" xfId="49309" xr:uid="{35208C0D-48EC-4B5F-A2D1-A19DD986B712}"/>
    <cellStyle name="año 72 3" xfId="3138" xr:uid="{00000000-0005-0000-0000-00003E0C0000}"/>
    <cellStyle name="año 72 3 2" xfId="49308" xr:uid="{3E0AB849-34F2-4C8B-8B53-F87E49F3A0D6}"/>
    <cellStyle name="año 72 4" xfId="49310" xr:uid="{9B6AAB39-1E9F-40DD-A012-2805D8FBB7FC}"/>
    <cellStyle name="año 73" xfId="3139" xr:uid="{00000000-0005-0000-0000-00003F0C0000}"/>
    <cellStyle name="año 73 2" xfId="3140" xr:uid="{00000000-0005-0000-0000-0000400C0000}"/>
    <cellStyle name="año 73 2 2" xfId="49306" xr:uid="{BECAC1AA-F2E5-4B85-8A4B-3BBB7AC35314}"/>
    <cellStyle name="año 73 3" xfId="3141" xr:uid="{00000000-0005-0000-0000-0000410C0000}"/>
    <cellStyle name="año 73 3 2" xfId="49305" xr:uid="{D08239FB-3BF4-4BDE-8F7B-AC18E83F4AE9}"/>
    <cellStyle name="año 73 4" xfId="49307" xr:uid="{26098B38-71F8-42BE-AC56-0F33C4D32C03}"/>
    <cellStyle name="año 74" xfId="3142" xr:uid="{00000000-0005-0000-0000-0000420C0000}"/>
    <cellStyle name="año 74 2" xfId="3143" xr:uid="{00000000-0005-0000-0000-0000430C0000}"/>
    <cellStyle name="año 74 2 2" xfId="49303" xr:uid="{5334F94D-C90B-4A5E-A447-07A2D27E15D8}"/>
    <cellStyle name="año 74 3" xfId="3144" xr:uid="{00000000-0005-0000-0000-0000440C0000}"/>
    <cellStyle name="año 74 3 2" xfId="49302" xr:uid="{2F1D575F-91DB-41FD-AC71-1EAADB469693}"/>
    <cellStyle name="año 74 4" xfId="49304" xr:uid="{C98ED108-8B3E-42D2-8160-D0B75F86237F}"/>
    <cellStyle name="año 75" xfId="3145" xr:uid="{00000000-0005-0000-0000-0000450C0000}"/>
    <cellStyle name="año 75 2" xfId="3146" xr:uid="{00000000-0005-0000-0000-0000460C0000}"/>
    <cellStyle name="año 75 2 2" xfId="49300" xr:uid="{3947CE07-BAB3-43D2-9028-970196135C99}"/>
    <cellStyle name="año 75 3" xfId="3147" xr:uid="{00000000-0005-0000-0000-0000470C0000}"/>
    <cellStyle name="año 75 3 2" xfId="49299" xr:uid="{F4E0E397-B59D-46F0-92F0-3EF250378D15}"/>
    <cellStyle name="año 75 4" xfId="49301" xr:uid="{FFC270D8-F66A-4293-A8F1-C28265C0ABA7}"/>
    <cellStyle name="año 76" xfId="3148" xr:uid="{00000000-0005-0000-0000-0000480C0000}"/>
    <cellStyle name="año 76 2" xfId="3149" xr:uid="{00000000-0005-0000-0000-0000490C0000}"/>
    <cellStyle name="año 76 2 2" xfId="49297" xr:uid="{56C54AB7-5259-4ACC-83DB-4ED13134641C}"/>
    <cellStyle name="año 76 3" xfId="3150" xr:uid="{00000000-0005-0000-0000-00004A0C0000}"/>
    <cellStyle name="año 76 3 2" xfId="49296" xr:uid="{C586BE08-B823-4575-89B3-69F74B24E8DF}"/>
    <cellStyle name="año 76 4" xfId="49298" xr:uid="{D64E8556-6F49-4825-B1C1-C82A2F0BEAEF}"/>
    <cellStyle name="año 77" xfId="3151" xr:uid="{00000000-0005-0000-0000-00004B0C0000}"/>
    <cellStyle name="año 77 2" xfId="3152" xr:uid="{00000000-0005-0000-0000-00004C0C0000}"/>
    <cellStyle name="año 77 2 2" xfId="49294" xr:uid="{7D2A4914-276D-48F5-9077-99DCC427433B}"/>
    <cellStyle name="año 77 3" xfId="3153" xr:uid="{00000000-0005-0000-0000-00004D0C0000}"/>
    <cellStyle name="año 77 3 2" xfId="49293" xr:uid="{CED1997A-714C-43F5-BFB3-B265D4B6D4F2}"/>
    <cellStyle name="año 77 4" xfId="49295" xr:uid="{095A51C1-9055-4B7F-8CE1-8486BC2096DB}"/>
    <cellStyle name="año 78" xfId="3154" xr:uid="{00000000-0005-0000-0000-00004E0C0000}"/>
    <cellStyle name="año 78 2" xfId="3155" xr:uid="{00000000-0005-0000-0000-00004F0C0000}"/>
    <cellStyle name="año 78 2 2" xfId="49291" xr:uid="{1F2EDE7A-E1BA-4AD8-8117-F16F8ED8CC66}"/>
    <cellStyle name="año 78 3" xfId="3156" xr:uid="{00000000-0005-0000-0000-0000500C0000}"/>
    <cellStyle name="año 78 3 2" xfId="49290" xr:uid="{9B865F5E-C903-4364-B212-9A6B1145F868}"/>
    <cellStyle name="año 78 4" xfId="49292" xr:uid="{AE2B17E3-F7B3-4B0B-9E5C-F6EB2ADCA07E}"/>
    <cellStyle name="año 79" xfId="3157" xr:uid="{00000000-0005-0000-0000-0000510C0000}"/>
    <cellStyle name="año 79 2" xfId="3158" xr:uid="{00000000-0005-0000-0000-0000520C0000}"/>
    <cellStyle name="año 79 2 2" xfId="49288" xr:uid="{B4175D63-DE65-46A7-8B1C-D5766825D55A}"/>
    <cellStyle name="año 79 3" xfId="3159" xr:uid="{00000000-0005-0000-0000-0000530C0000}"/>
    <cellStyle name="año 79 3 2" xfId="49287" xr:uid="{DC64C4DC-9A32-4FA0-93BF-37756CB64292}"/>
    <cellStyle name="año 79 4" xfId="49289" xr:uid="{94607709-945A-4A73-B022-204FD023FF76}"/>
    <cellStyle name="año 8" xfId="3160" xr:uid="{00000000-0005-0000-0000-0000540C0000}"/>
    <cellStyle name="año 8 2" xfId="3161" xr:uid="{00000000-0005-0000-0000-0000550C0000}"/>
    <cellStyle name="año 8 2 2" xfId="49285" xr:uid="{A1B88E5F-84ED-4340-A498-77889B749CBE}"/>
    <cellStyle name="año 8 3" xfId="3162" xr:uid="{00000000-0005-0000-0000-0000560C0000}"/>
    <cellStyle name="año 8 3 2" xfId="49284" xr:uid="{260B76C5-AA13-4276-B954-4BAFF89D3784}"/>
    <cellStyle name="año 8 4" xfId="49286" xr:uid="{6A6D954D-7ACF-4415-B0C1-2561AE89B5A3}"/>
    <cellStyle name="año 80" xfId="3163" xr:uid="{00000000-0005-0000-0000-0000570C0000}"/>
    <cellStyle name="año 80 2" xfId="3164" xr:uid="{00000000-0005-0000-0000-0000580C0000}"/>
    <cellStyle name="año 80 2 2" xfId="49282" xr:uid="{98A87C88-2379-401E-9BC9-0411EE186A64}"/>
    <cellStyle name="año 80 3" xfId="3165" xr:uid="{00000000-0005-0000-0000-0000590C0000}"/>
    <cellStyle name="año 80 3 2" xfId="49281" xr:uid="{EA35B03D-87E8-4DE2-9033-B2E88B0266DD}"/>
    <cellStyle name="año 80 4" xfId="49283" xr:uid="{272C758E-9883-4D3E-A0EA-B4798B5339DC}"/>
    <cellStyle name="año 81" xfId="3166" xr:uid="{00000000-0005-0000-0000-00005A0C0000}"/>
    <cellStyle name="año 81 2" xfId="3167" xr:uid="{00000000-0005-0000-0000-00005B0C0000}"/>
    <cellStyle name="año 81 2 2" xfId="49279" xr:uid="{42BF89F6-A88B-49B1-8D49-BA3BC0F922D8}"/>
    <cellStyle name="año 81 3" xfId="3168" xr:uid="{00000000-0005-0000-0000-00005C0C0000}"/>
    <cellStyle name="año 81 3 2" xfId="49278" xr:uid="{7545A147-6D2F-4DB6-938D-4041091F6D6C}"/>
    <cellStyle name="año 81 4" xfId="49280" xr:uid="{C5979A0E-E098-4851-B8F7-8D967C1875A7}"/>
    <cellStyle name="año 82" xfId="3169" xr:uid="{00000000-0005-0000-0000-00005D0C0000}"/>
    <cellStyle name="año 82 2" xfId="3170" xr:uid="{00000000-0005-0000-0000-00005E0C0000}"/>
    <cellStyle name="año 82 2 2" xfId="49276" xr:uid="{A0BDBDAC-B6E2-4399-9079-3AF025E4DA04}"/>
    <cellStyle name="año 82 3" xfId="3171" xr:uid="{00000000-0005-0000-0000-00005F0C0000}"/>
    <cellStyle name="año 82 3 2" xfId="49275" xr:uid="{CE944E4A-387E-4287-B5DC-BAA03A1BD696}"/>
    <cellStyle name="año 82 4" xfId="49277" xr:uid="{ADE8D097-A36D-4448-A16C-FC161FBFBFE6}"/>
    <cellStyle name="año 83" xfId="3172" xr:uid="{00000000-0005-0000-0000-0000600C0000}"/>
    <cellStyle name="año 83 2" xfId="3173" xr:uid="{00000000-0005-0000-0000-0000610C0000}"/>
    <cellStyle name="año 83 2 2" xfId="49273" xr:uid="{DA973596-478C-45E4-BBB4-91CC3785A7B4}"/>
    <cellStyle name="año 83 3" xfId="3174" xr:uid="{00000000-0005-0000-0000-0000620C0000}"/>
    <cellStyle name="año 83 3 2" xfId="49272" xr:uid="{1BC9ED26-C837-4D56-B261-720210A89A62}"/>
    <cellStyle name="año 83 4" xfId="49274" xr:uid="{7EE235EC-8D1F-4F9F-B6D7-F168726FA763}"/>
    <cellStyle name="año 84" xfId="3175" xr:uid="{00000000-0005-0000-0000-0000630C0000}"/>
    <cellStyle name="año 84 2" xfId="3176" xr:uid="{00000000-0005-0000-0000-0000640C0000}"/>
    <cellStyle name="año 84 2 2" xfId="49270" xr:uid="{47821C05-34C0-4543-A8C3-C0C6D1DB1F2E}"/>
    <cellStyle name="año 84 3" xfId="3177" xr:uid="{00000000-0005-0000-0000-0000650C0000}"/>
    <cellStyle name="año 84 3 2" xfId="49269" xr:uid="{1ADB2EF4-E161-4F31-9CA8-91ED3A7621D1}"/>
    <cellStyle name="año 84 4" xfId="49271" xr:uid="{CFC0EBC9-0C92-4F8A-8C64-A6DAE0D7F11B}"/>
    <cellStyle name="año 85" xfId="3178" xr:uid="{00000000-0005-0000-0000-0000660C0000}"/>
    <cellStyle name="año 85 2" xfId="3179" xr:uid="{00000000-0005-0000-0000-0000670C0000}"/>
    <cellStyle name="año 85 2 2" xfId="49267" xr:uid="{3EEDCF5B-D302-4268-8DA4-07315BA14425}"/>
    <cellStyle name="año 85 3" xfId="3180" xr:uid="{00000000-0005-0000-0000-0000680C0000}"/>
    <cellStyle name="año 85 3 2" xfId="49266" xr:uid="{0DCE71FE-5F69-44D3-91DA-45128A12609F}"/>
    <cellStyle name="año 85 4" xfId="49268" xr:uid="{86967069-6B5B-4D17-B029-9624F57FBBE3}"/>
    <cellStyle name="año 86" xfId="3181" xr:uid="{00000000-0005-0000-0000-0000690C0000}"/>
    <cellStyle name="año 86 2" xfId="3182" xr:uid="{00000000-0005-0000-0000-00006A0C0000}"/>
    <cellStyle name="año 86 2 2" xfId="49264" xr:uid="{14667A72-813C-449B-9779-1CA4368DC218}"/>
    <cellStyle name="año 86 3" xfId="3183" xr:uid="{00000000-0005-0000-0000-00006B0C0000}"/>
    <cellStyle name="año 86 3 2" xfId="49263" xr:uid="{63AB7BB9-0879-4F6C-BE0F-0EF7DADFA7FC}"/>
    <cellStyle name="año 86 4" xfId="49265" xr:uid="{C4024429-63BC-4A3D-A43C-1FC28D6BCC62}"/>
    <cellStyle name="año 87" xfId="3184" xr:uid="{00000000-0005-0000-0000-00006C0C0000}"/>
    <cellStyle name="año 87 2" xfId="3185" xr:uid="{00000000-0005-0000-0000-00006D0C0000}"/>
    <cellStyle name="año 87 2 2" xfId="49261" xr:uid="{90D76D7E-00A0-417E-982C-2D1D4AAD2F8F}"/>
    <cellStyle name="año 87 3" xfId="3186" xr:uid="{00000000-0005-0000-0000-00006E0C0000}"/>
    <cellStyle name="año 87 3 2" xfId="49260" xr:uid="{D755D461-E203-4A8F-A51E-F2A3FF8BEA65}"/>
    <cellStyle name="año 87 4" xfId="49262" xr:uid="{64DE65B0-6CDE-4E51-824F-2D59F3B96D6F}"/>
    <cellStyle name="año 88" xfId="3187" xr:uid="{00000000-0005-0000-0000-00006F0C0000}"/>
    <cellStyle name="año 88 2" xfId="3188" xr:uid="{00000000-0005-0000-0000-0000700C0000}"/>
    <cellStyle name="año 88 2 2" xfId="49258" xr:uid="{B3DD9620-A6A8-4BDC-977B-1533740EB31A}"/>
    <cellStyle name="año 88 3" xfId="3189" xr:uid="{00000000-0005-0000-0000-0000710C0000}"/>
    <cellStyle name="año 88 3 2" xfId="49257" xr:uid="{AB937277-523A-4AB7-8CC3-AD092A041C72}"/>
    <cellStyle name="año 88 4" xfId="49259" xr:uid="{AACDFF6F-9F94-48FB-B9F8-9D86595897A4}"/>
    <cellStyle name="año 89" xfId="3190" xr:uid="{00000000-0005-0000-0000-0000720C0000}"/>
    <cellStyle name="año 89 2" xfId="3191" xr:uid="{00000000-0005-0000-0000-0000730C0000}"/>
    <cellStyle name="año 89 2 2" xfId="49255" xr:uid="{21E075F1-6CE8-4E8D-AB73-7AA475C15152}"/>
    <cellStyle name="año 89 3" xfId="3192" xr:uid="{00000000-0005-0000-0000-0000740C0000}"/>
    <cellStyle name="año 89 3 2" xfId="49254" xr:uid="{812788FE-DDCE-40E8-9EF2-8E4901450140}"/>
    <cellStyle name="año 89 4" xfId="49256" xr:uid="{25811666-3BDC-48BB-A1CE-832B1A4AF359}"/>
    <cellStyle name="año 9" xfId="3193" xr:uid="{00000000-0005-0000-0000-0000750C0000}"/>
    <cellStyle name="año 9 2" xfId="3194" xr:uid="{00000000-0005-0000-0000-0000760C0000}"/>
    <cellStyle name="año 9 2 2" xfId="49252" xr:uid="{2B755445-855D-4F83-95E4-468846B233FA}"/>
    <cellStyle name="año 9 3" xfId="3195" xr:uid="{00000000-0005-0000-0000-0000770C0000}"/>
    <cellStyle name="año 9 3 2" xfId="49251" xr:uid="{A0C904D7-1EFA-4015-9EF5-302D9C72AC6C}"/>
    <cellStyle name="año 9 4" xfId="49253" xr:uid="{D5B01324-D671-4A81-98C0-20E28C1D55DA}"/>
    <cellStyle name="año 90" xfId="3196" xr:uid="{00000000-0005-0000-0000-0000780C0000}"/>
    <cellStyle name="año 90 2" xfId="3197" xr:uid="{00000000-0005-0000-0000-0000790C0000}"/>
    <cellStyle name="año 90 2 2" xfId="49249" xr:uid="{C5AD931A-42A2-4563-A386-6AC3A5C86A6A}"/>
    <cellStyle name="año 90 3" xfId="3198" xr:uid="{00000000-0005-0000-0000-00007A0C0000}"/>
    <cellStyle name="año 90 3 2" xfId="49248" xr:uid="{5A20C25B-9F99-4AE5-9881-630D3066953B}"/>
    <cellStyle name="año 90 4" xfId="49250" xr:uid="{A2383E2C-D793-4A49-8ED9-B0A66B883C66}"/>
    <cellStyle name="año 91" xfId="3199" xr:uid="{00000000-0005-0000-0000-00007B0C0000}"/>
    <cellStyle name="año 91 2" xfId="3200" xr:uid="{00000000-0005-0000-0000-00007C0C0000}"/>
    <cellStyle name="año 91 2 2" xfId="49246" xr:uid="{56BCEDA4-07E7-4C59-8E82-0A330C78799D}"/>
    <cellStyle name="año 91 3" xfId="3201" xr:uid="{00000000-0005-0000-0000-00007D0C0000}"/>
    <cellStyle name="año 91 3 2" xfId="49245" xr:uid="{62FD1465-C88E-41B7-9C29-F973B919AA77}"/>
    <cellStyle name="año 91 4" xfId="49247" xr:uid="{57257E11-3137-492F-BFED-B4EFB16A8C52}"/>
    <cellStyle name="año 92" xfId="3202" xr:uid="{00000000-0005-0000-0000-00007E0C0000}"/>
    <cellStyle name="año 92 2" xfId="3203" xr:uid="{00000000-0005-0000-0000-00007F0C0000}"/>
    <cellStyle name="año 92 2 2" xfId="49243" xr:uid="{7D46B22D-A807-452B-9DF5-D0BD6BD2BCA4}"/>
    <cellStyle name="año 92 3" xfId="3204" xr:uid="{00000000-0005-0000-0000-0000800C0000}"/>
    <cellStyle name="año 92 3 2" xfId="49242" xr:uid="{9F421EFC-C6E3-4A4F-B020-51F0A770EA9C}"/>
    <cellStyle name="año 92 4" xfId="49244" xr:uid="{A49F7071-9B72-4FF4-B388-36A1C9D1DC11}"/>
    <cellStyle name="año 93" xfId="3205" xr:uid="{00000000-0005-0000-0000-0000810C0000}"/>
    <cellStyle name="año 93 2" xfId="3206" xr:uid="{00000000-0005-0000-0000-0000820C0000}"/>
    <cellStyle name="año 93 2 2" xfId="49240" xr:uid="{D0FEA4D8-2EED-4374-BCAD-74F94376C165}"/>
    <cellStyle name="año 93 3" xfId="3207" xr:uid="{00000000-0005-0000-0000-0000830C0000}"/>
    <cellStyle name="año 93 3 2" xfId="49239" xr:uid="{6FA5E31C-728E-4221-A855-0E167764322E}"/>
    <cellStyle name="año 93 4" xfId="49241" xr:uid="{138031FD-2F66-475D-A986-45037F2F1860}"/>
    <cellStyle name="año 94" xfId="3208" xr:uid="{00000000-0005-0000-0000-0000840C0000}"/>
    <cellStyle name="año 94 2" xfId="3209" xr:uid="{00000000-0005-0000-0000-0000850C0000}"/>
    <cellStyle name="año 94 2 2" xfId="49237" xr:uid="{232C7220-1ABE-4A53-82D4-41EA0A3109E1}"/>
    <cellStyle name="año 94 3" xfId="3210" xr:uid="{00000000-0005-0000-0000-0000860C0000}"/>
    <cellStyle name="año 94 3 2" xfId="49236" xr:uid="{7AF1CDB5-0160-42C2-BE36-56F7AACCEF7F}"/>
    <cellStyle name="año 94 4" xfId="49238" xr:uid="{4F90A54C-AD0D-4517-A0EC-5AA2F46A3913}"/>
    <cellStyle name="año 95" xfId="3211" xr:uid="{00000000-0005-0000-0000-0000870C0000}"/>
    <cellStyle name="año 95 2" xfId="3212" xr:uid="{00000000-0005-0000-0000-0000880C0000}"/>
    <cellStyle name="año 95 2 2" xfId="49234" xr:uid="{EEA2BF15-BF09-4B75-9585-9527BD22DFB1}"/>
    <cellStyle name="año 95 3" xfId="3213" xr:uid="{00000000-0005-0000-0000-0000890C0000}"/>
    <cellStyle name="año 95 3 2" xfId="49233" xr:uid="{9219374F-20DF-4BE8-8C33-27C1AF6E2A6A}"/>
    <cellStyle name="año 95 4" xfId="49235" xr:uid="{C07E0F7E-3F01-4659-98E0-2983454F342B}"/>
    <cellStyle name="año 96" xfId="3214" xr:uid="{00000000-0005-0000-0000-00008A0C0000}"/>
    <cellStyle name="año 96 2" xfId="3215" xr:uid="{00000000-0005-0000-0000-00008B0C0000}"/>
    <cellStyle name="año 96 2 2" xfId="49231" xr:uid="{32137ABA-0EF7-411A-8DA4-B5D90B0BA3D0}"/>
    <cellStyle name="año 96 3" xfId="3216" xr:uid="{00000000-0005-0000-0000-00008C0C0000}"/>
    <cellStyle name="año 96 3 2" xfId="49230" xr:uid="{403EC5DB-5E52-4235-8455-A5CE67076C73}"/>
    <cellStyle name="año 96 4" xfId="49232" xr:uid="{84628D05-EDB5-4C27-91D6-A7D20658DFFD}"/>
    <cellStyle name="año 97" xfId="3217" xr:uid="{00000000-0005-0000-0000-00008D0C0000}"/>
    <cellStyle name="año 97 2" xfId="3218" xr:uid="{00000000-0005-0000-0000-00008E0C0000}"/>
    <cellStyle name="año 97 2 2" xfId="49228" xr:uid="{FC284C03-A341-4287-8AA4-26ABD3190FF0}"/>
    <cellStyle name="año 97 3" xfId="3219" xr:uid="{00000000-0005-0000-0000-00008F0C0000}"/>
    <cellStyle name="año 97 3 2" xfId="49227" xr:uid="{C69A983C-CAB7-43CE-AC1C-875DCDD99973}"/>
    <cellStyle name="año 97 4" xfId="49229" xr:uid="{AAAAA587-435E-4765-BBA9-75BB54810443}"/>
    <cellStyle name="año 98" xfId="3220" xr:uid="{00000000-0005-0000-0000-0000900C0000}"/>
    <cellStyle name="año 98 2" xfId="3221" xr:uid="{00000000-0005-0000-0000-0000910C0000}"/>
    <cellStyle name="año 98 2 2" xfId="49225" xr:uid="{C20383C7-393E-4E24-86C6-E1DE9C3647A1}"/>
    <cellStyle name="año 98 3" xfId="3222" xr:uid="{00000000-0005-0000-0000-0000920C0000}"/>
    <cellStyle name="año 98 3 2" xfId="49224" xr:uid="{98C547B5-A3A6-49EF-8D70-A5C50C006646}"/>
    <cellStyle name="año 98 4" xfId="49226" xr:uid="{846AA82F-2653-48BD-8825-14E671BD1199}"/>
    <cellStyle name="año 99" xfId="3223" xr:uid="{00000000-0005-0000-0000-0000930C0000}"/>
    <cellStyle name="año 99 2" xfId="3224" xr:uid="{00000000-0005-0000-0000-0000940C0000}"/>
    <cellStyle name="año 99 2 2" xfId="49222" xr:uid="{50AB6B2D-6A5E-4E1D-85A1-A2A3F4AB6F61}"/>
    <cellStyle name="año 99 3" xfId="3225" xr:uid="{00000000-0005-0000-0000-0000950C0000}"/>
    <cellStyle name="año 99 3 2" xfId="49221" xr:uid="{30C02034-E91D-481E-989A-DB18202EB3F2}"/>
    <cellStyle name="año 99 4" xfId="49223" xr:uid="{6A1EA6D8-5B0E-4B39-86F9-418BFDAD4551}"/>
    <cellStyle name="año_Balance" xfId="3226" xr:uid="{00000000-0005-0000-0000-0000960C0000}"/>
    <cellStyle name="Bad" xfId="3227" xr:uid="{00000000-0005-0000-0000-0000970C0000}"/>
    <cellStyle name="basis points" xfId="3228" xr:uid="{00000000-0005-0000-0000-0000980C0000}"/>
    <cellStyle name="basis points 2" xfId="3229" xr:uid="{00000000-0005-0000-0000-0000990C0000}"/>
    <cellStyle name="basis points 2 10" xfId="3230" xr:uid="{00000000-0005-0000-0000-00009A0C0000}"/>
    <cellStyle name="basis points 2 10 2" xfId="3231" xr:uid="{00000000-0005-0000-0000-00009B0C0000}"/>
    <cellStyle name="basis points 2 11" xfId="3232" xr:uid="{00000000-0005-0000-0000-00009C0C0000}"/>
    <cellStyle name="basis points 2 11 2" xfId="3233" xr:uid="{00000000-0005-0000-0000-00009D0C0000}"/>
    <cellStyle name="basis points 2 12" xfId="3234" xr:uid="{00000000-0005-0000-0000-00009E0C0000}"/>
    <cellStyle name="basis points 2 12 2" xfId="3235" xr:uid="{00000000-0005-0000-0000-00009F0C0000}"/>
    <cellStyle name="basis points 2 13" xfId="3236" xr:uid="{00000000-0005-0000-0000-0000A00C0000}"/>
    <cellStyle name="basis points 2 2" xfId="3237" xr:uid="{00000000-0005-0000-0000-0000A10C0000}"/>
    <cellStyle name="basis points 2 2 2" xfId="3238" xr:uid="{00000000-0005-0000-0000-0000A20C0000}"/>
    <cellStyle name="basis points 2 3" xfId="3239" xr:uid="{00000000-0005-0000-0000-0000A30C0000}"/>
    <cellStyle name="basis points 2 3 2" xfId="3240" xr:uid="{00000000-0005-0000-0000-0000A40C0000}"/>
    <cellStyle name="basis points 2 4" xfId="3241" xr:uid="{00000000-0005-0000-0000-0000A50C0000}"/>
    <cellStyle name="basis points 2 4 2" xfId="3242" xr:uid="{00000000-0005-0000-0000-0000A60C0000}"/>
    <cellStyle name="basis points 2 5" xfId="3243" xr:uid="{00000000-0005-0000-0000-0000A70C0000}"/>
    <cellStyle name="basis points 2 5 2" xfId="3244" xr:uid="{00000000-0005-0000-0000-0000A80C0000}"/>
    <cellStyle name="basis points 2 6" xfId="3245" xr:uid="{00000000-0005-0000-0000-0000A90C0000}"/>
    <cellStyle name="basis points 2 6 2" xfId="3246" xr:uid="{00000000-0005-0000-0000-0000AA0C0000}"/>
    <cellStyle name="basis points 2 7" xfId="3247" xr:uid="{00000000-0005-0000-0000-0000AB0C0000}"/>
    <cellStyle name="basis points 2 7 2" xfId="3248" xr:uid="{00000000-0005-0000-0000-0000AC0C0000}"/>
    <cellStyle name="basis points 2 8" xfId="3249" xr:uid="{00000000-0005-0000-0000-0000AD0C0000}"/>
    <cellStyle name="basis points 2 8 2" xfId="3250" xr:uid="{00000000-0005-0000-0000-0000AE0C0000}"/>
    <cellStyle name="basis points 2 9" xfId="3251" xr:uid="{00000000-0005-0000-0000-0000AF0C0000}"/>
    <cellStyle name="basis points 2 9 2" xfId="3252" xr:uid="{00000000-0005-0000-0000-0000B00C0000}"/>
    <cellStyle name="basis points 3" xfId="3253" xr:uid="{00000000-0005-0000-0000-0000B10C0000}"/>
    <cellStyle name="basis points 3 10" xfId="3254" xr:uid="{00000000-0005-0000-0000-0000B20C0000}"/>
    <cellStyle name="basis points 3 10 2" xfId="3255" xr:uid="{00000000-0005-0000-0000-0000B30C0000}"/>
    <cellStyle name="basis points 3 11" xfId="3256" xr:uid="{00000000-0005-0000-0000-0000B40C0000}"/>
    <cellStyle name="basis points 3 11 2" xfId="3257" xr:uid="{00000000-0005-0000-0000-0000B50C0000}"/>
    <cellStyle name="basis points 3 12" xfId="3258" xr:uid="{00000000-0005-0000-0000-0000B60C0000}"/>
    <cellStyle name="basis points 3 12 2" xfId="3259" xr:uid="{00000000-0005-0000-0000-0000B70C0000}"/>
    <cellStyle name="basis points 3 13" xfId="3260" xr:uid="{00000000-0005-0000-0000-0000B80C0000}"/>
    <cellStyle name="basis points 3 2" xfId="3261" xr:uid="{00000000-0005-0000-0000-0000B90C0000}"/>
    <cellStyle name="basis points 3 2 2" xfId="3262" xr:uid="{00000000-0005-0000-0000-0000BA0C0000}"/>
    <cellStyle name="basis points 3 3" xfId="3263" xr:uid="{00000000-0005-0000-0000-0000BB0C0000}"/>
    <cellStyle name="basis points 3 3 2" xfId="3264" xr:uid="{00000000-0005-0000-0000-0000BC0C0000}"/>
    <cellStyle name="basis points 3 4" xfId="3265" xr:uid="{00000000-0005-0000-0000-0000BD0C0000}"/>
    <cellStyle name="basis points 3 4 2" xfId="3266" xr:uid="{00000000-0005-0000-0000-0000BE0C0000}"/>
    <cellStyle name="basis points 3 5" xfId="3267" xr:uid="{00000000-0005-0000-0000-0000BF0C0000}"/>
    <cellStyle name="basis points 3 5 2" xfId="3268" xr:uid="{00000000-0005-0000-0000-0000C00C0000}"/>
    <cellStyle name="basis points 3 6" xfId="3269" xr:uid="{00000000-0005-0000-0000-0000C10C0000}"/>
    <cellStyle name="basis points 3 6 2" xfId="3270" xr:uid="{00000000-0005-0000-0000-0000C20C0000}"/>
    <cellStyle name="basis points 3 7" xfId="3271" xr:uid="{00000000-0005-0000-0000-0000C30C0000}"/>
    <cellStyle name="basis points 3 7 2" xfId="3272" xr:uid="{00000000-0005-0000-0000-0000C40C0000}"/>
    <cellStyle name="basis points 3 8" xfId="3273" xr:uid="{00000000-0005-0000-0000-0000C50C0000}"/>
    <cellStyle name="basis points 3 8 2" xfId="3274" xr:uid="{00000000-0005-0000-0000-0000C60C0000}"/>
    <cellStyle name="basis points 3 9" xfId="3275" xr:uid="{00000000-0005-0000-0000-0000C70C0000}"/>
    <cellStyle name="basis points 3 9 2" xfId="3276" xr:uid="{00000000-0005-0000-0000-0000C80C0000}"/>
    <cellStyle name="basis points 4" xfId="3277" xr:uid="{00000000-0005-0000-0000-0000C90C0000}"/>
    <cellStyle name="basis points 4 10" xfId="3278" xr:uid="{00000000-0005-0000-0000-0000CA0C0000}"/>
    <cellStyle name="basis points 4 10 2" xfId="3279" xr:uid="{00000000-0005-0000-0000-0000CB0C0000}"/>
    <cellStyle name="basis points 4 11" xfId="3280" xr:uid="{00000000-0005-0000-0000-0000CC0C0000}"/>
    <cellStyle name="basis points 4 11 2" xfId="3281" xr:uid="{00000000-0005-0000-0000-0000CD0C0000}"/>
    <cellStyle name="basis points 4 12" xfId="3282" xr:uid="{00000000-0005-0000-0000-0000CE0C0000}"/>
    <cellStyle name="basis points 4 12 2" xfId="3283" xr:uid="{00000000-0005-0000-0000-0000CF0C0000}"/>
    <cellStyle name="basis points 4 13" xfId="3284" xr:uid="{00000000-0005-0000-0000-0000D00C0000}"/>
    <cellStyle name="basis points 4 2" xfId="3285" xr:uid="{00000000-0005-0000-0000-0000D10C0000}"/>
    <cellStyle name="basis points 4 2 2" xfId="3286" xr:uid="{00000000-0005-0000-0000-0000D20C0000}"/>
    <cellStyle name="basis points 4 3" xfId="3287" xr:uid="{00000000-0005-0000-0000-0000D30C0000}"/>
    <cellStyle name="basis points 4 3 2" xfId="3288" xr:uid="{00000000-0005-0000-0000-0000D40C0000}"/>
    <cellStyle name="basis points 4 4" xfId="3289" xr:uid="{00000000-0005-0000-0000-0000D50C0000}"/>
    <cellStyle name="basis points 4 4 2" xfId="3290" xr:uid="{00000000-0005-0000-0000-0000D60C0000}"/>
    <cellStyle name="basis points 4 5" xfId="3291" xr:uid="{00000000-0005-0000-0000-0000D70C0000}"/>
    <cellStyle name="basis points 4 5 2" xfId="3292" xr:uid="{00000000-0005-0000-0000-0000D80C0000}"/>
    <cellStyle name="basis points 4 6" xfId="3293" xr:uid="{00000000-0005-0000-0000-0000D90C0000}"/>
    <cellStyle name="basis points 4 6 2" xfId="3294" xr:uid="{00000000-0005-0000-0000-0000DA0C0000}"/>
    <cellStyle name="basis points 4 7" xfId="3295" xr:uid="{00000000-0005-0000-0000-0000DB0C0000}"/>
    <cellStyle name="basis points 4 7 2" xfId="3296" xr:uid="{00000000-0005-0000-0000-0000DC0C0000}"/>
    <cellStyle name="basis points 4 8" xfId="3297" xr:uid="{00000000-0005-0000-0000-0000DD0C0000}"/>
    <cellStyle name="basis points 4 8 2" xfId="3298" xr:uid="{00000000-0005-0000-0000-0000DE0C0000}"/>
    <cellStyle name="basis points 4 9" xfId="3299" xr:uid="{00000000-0005-0000-0000-0000DF0C0000}"/>
    <cellStyle name="basis points 4 9 2" xfId="3300" xr:uid="{00000000-0005-0000-0000-0000E00C0000}"/>
    <cellStyle name="basis points 5" xfId="3301" xr:uid="{00000000-0005-0000-0000-0000E10C0000}"/>
    <cellStyle name="bb" xfId="3302" xr:uid="{00000000-0005-0000-0000-0000E20C0000}"/>
    <cellStyle name="bb 2" xfId="3303" xr:uid="{00000000-0005-0000-0000-0000E30C0000}"/>
    <cellStyle name="Black" xfId="3304" xr:uid="{00000000-0005-0000-0000-0000E40C0000}"/>
    <cellStyle name="Blue" xfId="3305" xr:uid="{00000000-0005-0000-0000-0000E50C0000}"/>
    <cellStyle name="Blue Heading" xfId="3306" xr:uid="{00000000-0005-0000-0000-0000E60C0000}"/>
    <cellStyle name="bolet" xfId="3307" xr:uid="{00000000-0005-0000-0000-0000E70C0000}"/>
    <cellStyle name="Bom 10" xfId="3308" xr:uid="{00000000-0005-0000-0000-0000E80C0000}"/>
    <cellStyle name="Bom 11" xfId="3309" xr:uid="{00000000-0005-0000-0000-0000E90C0000}"/>
    <cellStyle name="Bom 12" xfId="3310" xr:uid="{00000000-0005-0000-0000-0000EA0C0000}"/>
    <cellStyle name="Bom 13" xfId="3311" xr:uid="{00000000-0005-0000-0000-0000EB0C0000}"/>
    <cellStyle name="Bom 14" xfId="3312" xr:uid="{00000000-0005-0000-0000-0000EC0C0000}"/>
    <cellStyle name="Bom 15" xfId="3313" xr:uid="{00000000-0005-0000-0000-0000ED0C0000}"/>
    <cellStyle name="Bom 16" xfId="3314" xr:uid="{00000000-0005-0000-0000-0000EE0C0000}"/>
    <cellStyle name="Bom 17" xfId="3315" xr:uid="{00000000-0005-0000-0000-0000EF0C0000}"/>
    <cellStyle name="Bom 18" xfId="3316" xr:uid="{00000000-0005-0000-0000-0000F00C0000}"/>
    <cellStyle name="Bom 19" xfId="3317" xr:uid="{00000000-0005-0000-0000-0000F10C0000}"/>
    <cellStyle name="Bom 2" xfId="3318" xr:uid="{00000000-0005-0000-0000-0000F20C0000}"/>
    <cellStyle name="Bom 20" xfId="3319" xr:uid="{00000000-0005-0000-0000-0000F30C0000}"/>
    <cellStyle name="Bom 21" xfId="3320" xr:uid="{00000000-0005-0000-0000-0000F40C0000}"/>
    <cellStyle name="Bom 22" xfId="3321" xr:uid="{00000000-0005-0000-0000-0000F50C0000}"/>
    <cellStyle name="Bom 23" xfId="3322" xr:uid="{00000000-0005-0000-0000-0000F60C0000}"/>
    <cellStyle name="Bom 24" xfId="3323" xr:uid="{00000000-0005-0000-0000-0000F70C0000}"/>
    <cellStyle name="Bom 25" xfId="3324" xr:uid="{00000000-0005-0000-0000-0000F80C0000}"/>
    <cellStyle name="Bom 26" xfId="3325" xr:uid="{00000000-0005-0000-0000-0000F90C0000}"/>
    <cellStyle name="Bom 27" xfId="3326" xr:uid="{00000000-0005-0000-0000-0000FA0C0000}"/>
    <cellStyle name="Bom 28" xfId="3327" xr:uid="{00000000-0005-0000-0000-0000FB0C0000}"/>
    <cellStyle name="Bom 29" xfId="3328" xr:uid="{00000000-0005-0000-0000-0000FC0C0000}"/>
    <cellStyle name="Bom 3" xfId="3329" xr:uid="{00000000-0005-0000-0000-0000FD0C0000}"/>
    <cellStyle name="Bom 30" xfId="3330" xr:uid="{00000000-0005-0000-0000-0000FE0C0000}"/>
    <cellStyle name="Bom 31" xfId="3331" xr:uid="{00000000-0005-0000-0000-0000FF0C0000}"/>
    <cellStyle name="Bom 32" xfId="3332" xr:uid="{00000000-0005-0000-0000-0000000D0000}"/>
    <cellStyle name="Bom 33" xfId="3333" xr:uid="{00000000-0005-0000-0000-0000010D0000}"/>
    <cellStyle name="Bom 34" xfId="3334" xr:uid="{00000000-0005-0000-0000-0000020D0000}"/>
    <cellStyle name="Bom 35" xfId="3335" xr:uid="{00000000-0005-0000-0000-0000030D0000}"/>
    <cellStyle name="Bom 4" xfId="3336" xr:uid="{00000000-0005-0000-0000-0000040D0000}"/>
    <cellStyle name="Bom 4 2" xfId="3337" xr:uid="{00000000-0005-0000-0000-0000050D0000}"/>
    <cellStyle name="Bom 4 3" xfId="3338" xr:uid="{00000000-0005-0000-0000-0000060D0000}"/>
    <cellStyle name="Bom 4 4" xfId="3339" xr:uid="{00000000-0005-0000-0000-0000070D0000}"/>
    <cellStyle name="Bom 5" xfId="3340" xr:uid="{00000000-0005-0000-0000-0000080D0000}"/>
    <cellStyle name="Bom 6" xfId="3341" xr:uid="{00000000-0005-0000-0000-0000090D0000}"/>
    <cellStyle name="Bom 7" xfId="3342" xr:uid="{00000000-0005-0000-0000-00000A0D0000}"/>
    <cellStyle name="Bom 8" xfId="3343" xr:uid="{00000000-0005-0000-0000-00000B0D0000}"/>
    <cellStyle name="Bom 9" xfId="3344" xr:uid="{00000000-0005-0000-0000-00000C0D0000}"/>
    <cellStyle name="CABEÇALHO" xfId="3345" xr:uid="{00000000-0005-0000-0000-00000D0D0000}"/>
    <cellStyle name="CABEÇALHO2" xfId="3346" xr:uid="{00000000-0005-0000-0000-00000E0D0000}"/>
    <cellStyle name="Calculation" xfId="3347" xr:uid="{00000000-0005-0000-0000-00000F0D0000}"/>
    <cellStyle name="Calculation 10" xfId="3348" xr:uid="{00000000-0005-0000-0000-0000100D0000}"/>
    <cellStyle name="Calculation 10 2" xfId="3349" xr:uid="{00000000-0005-0000-0000-0000110D0000}"/>
    <cellStyle name="Calculation 10 2 2" xfId="49218" xr:uid="{42DED0E0-CCFD-4541-8084-203D4D18BBCC}"/>
    <cellStyle name="Calculation 10 3" xfId="3350" xr:uid="{00000000-0005-0000-0000-0000120D0000}"/>
    <cellStyle name="Calculation 10 3 2" xfId="49217" xr:uid="{D9BBF018-9884-4AB8-939C-AA425F7B98EC}"/>
    <cellStyle name="Calculation 10 4" xfId="49219" xr:uid="{EF79220C-B356-43EB-BF26-869637FFEEB9}"/>
    <cellStyle name="Calculation 11" xfId="3351" xr:uid="{00000000-0005-0000-0000-0000130D0000}"/>
    <cellStyle name="Calculation 11 2" xfId="3352" xr:uid="{00000000-0005-0000-0000-0000140D0000}"/>
    <cellStyle name="Calculation 11 2 2" xfId="49215" xr:uid="{B86B57E5-B227-4524-86DE-6C27809E29C8}"/>
    <cellStyle name="Calculation 11 3" xfId="3353" xr:uid="{00000000-0005-0000-0000-0000150D0000}"/>
    <cellStyle name="Calculation 11 3 2" xfId="49214" xr:uid="{8BBEF544-E2F9-4DE7-91B0-807EF271006C}"/>
    <cellStyle name="Calculation 11 4" xfId="49216" xr:uid="{AB10B3DB-E0B2-4BA3-99F8-0302AEAC6808}"/>
    <cellStyle name="Calculation 12" xfId="3354" xr:uid="{00000000-0005-0000-0000-0000160D0000}"/>
    <cellStyle name="Calculation 12 2" xfId="3355" xr:uid="{00000000-0005-0000-0000-0000170D0000}"/>
    <cellStyle name="Calculation 12 2 2" xfId="49212" xr:uid="{D14C8045-74E1-48DB-84C4-3D18897D39C0}"/>
    <cellStyle name="Calculation 12 3" xfId="3356" xr:uid="{00000000-0005-0000-0000-0000180D0000}"/>
    <cellStyle name="Calculation 12 3 2" xfId="49211" xr:uid="{F63B11B3-454F-4EF5-A946-7D96BA04D3BD}"/>
    <cellStyle name="Calculation 12 4" xfId="49213" xr:uid="{DFE2A2FA-65D7-4816-A245-961F96AB517B}"/>
    <cellStyle name="Calculation 13" xfId="3357" xr:uid="{00000000-0005-0000-0000-0000190D0000}"/>
    <cellStyle name="Calculation 13 2" xfId="3358" xr:uid="{00000000-0005-0000-0000-00001A0D0000}"/>
    <cellStyle name="Calculation 13 2 2" xfId="49209" xr:uid="{2943336B-E94A-4412-8D0A-8FCCA7068957}"/>
    <cellStyle name="Calculation 13 3" xfId="3359" xr:uid="{00000000-0005-0000-0000-00001B0D0000}"/>
    <cellStyle name="Calculation 13 3 2" xfId="49208" xr:uid="{5333DE0D-B2ED-449B-82CE-7C4F342AEDCB}"/>
    <cellStyle name="Calculation 13 4" xfId="49210" xr:uid="{6DC7DAE5-7171-4869-A52A-7F100B81D712}"/>
    <cellStyle name="Calculation 14" xfId="3360" xr:uid="{00000000-0005-0000-0000-00001C0D0000}"/>
    <cellStyle name="Calculation 14 2" xfId="3361" xr:uid="{00000000-0005-0000-0000-00001D0D0000}"/>
    <cellStyle name="Calculation 14 2 2" xfId="49206" xr:uid="{E0D63973-1A79-4297-89C9-1E6F236AEAA0}"/>
    <cellStyle name="Calculation 14 3" xfId="3362" xr:uid="{00000000-0005-0000-0000-00001E0D0000}"/>
    <cellStyle name="Calculation 14 3 2" xfId="49205" xr:uid="{E40C160B-BBF4-47D9-AB99-9F695447B358}"/>
    <cellStyle name="Calculation 14 4" xfId="49207" xr:uid="{B8E36070-06CB-47DB-933B-D057F63EC49F}"/>
    <cellStyle name="Calculation 15" xfId="3363" xr:uid="{00000000-0005-0000-0000-00001F0D0000}"/>
    <cellStyle name="Calculation 15 2" xfId="3364" xr:uid="{00000000-0005-0000-0000-0000200D0000}"/>
    <cellStyle name="Calculation 15 2 2" xfId="49203" xr:uid="{366823E9-2770-4426-A496-C29484823EF0}"/>
    <cellStyle name="Calculation 15 3" xfId="3365" xr:uid="{00000000-0005-0000-0000-0000210D0000}"/>
    <cellStyle name="Calculation 15 3 2" xfId="49202" xr:uid="{2DFFBEFA-AD45-4E1F-91B2-30CF17D5B518}"/>
    <cellStyle name="Calculation 15 4" xfId="49204" xr:uid="{54253885-A094-42B9-8CFF-7C2F9926CDCD}"/>
    <cellStyle name="Calculation 16" xfId="3366" xr:uid="{00000000-0005-0000-0000-0000220D0000}"/>
    <cellStyle name="Calculation 16 2" xfId="3367" xr:uid="{00000000-0005-0000-0000-0000230D0000}"/>
    <cellStyle name="Calculation 16 2 2" xfId="49200" xr:uid="{580973DA-9127-4540-8AA2-25ABA2409543}"/>
    <cellStyle name="Calculation 16 3" xfId="3368" xr:uid="{00000000-0005-0000-0000-0000240D0000}"/>
    <cellStyle name="Calculation 16 3 2" xfId="49199" xr:uid="{F916FD7F-2D94-42D7-9E5B-9B9A4C1AD967}"/>
    <cellStyle name="Calculation 16 4" xfId="49201" xr:uid="{9939C542-949F-4C1C-BE19-28548C87EDAC}"/>
    <cellStyle name="Calculation 17" xfId="3369" xr:uid="{00000000-0005-0000-0000-0000250D0000}"/>
    <cellStyle name="Calculation 17 2" xfId="3370" xr:uid="{00000000-0005-0000-0000-0000260D0000}"/>
    <cellStyle name="Calculation 17 2 2" xfId="49197" xr:uid="{2C887BC3-22E3-40CB-8F4A-1E069260BFF5}"/>
    <cellStyle name="Calculation 17 3" xfId="3371" xr:uid="{00000000-0005-0000-0000-0000270D0000}"/>
    <cellStyle name="Calculation 17 3 2" xfId="49196" xr:uid="{7981F89C-4B8E-4D4D-95A1-42E8B15489C7}"/>
    <cellStyle name="Calculation 17 4" xfId="49198" xr:uid="{30C080D3-C847-4F35-8E77-906047A14714}"/>
    <cellStyle name="Calculation 18" xfId="3372" xr:uid="{00000000-0005-0000-0000-0000280D0000}"/>
    <cellStyle name="Calculation 18 2" xfId="3373" xr:uid="{00000000-0005-0000-0000-0000290D0000}"/>
    <cellStyle name="Calculation 18 2 2" xfId="49194" xr:uid="{5613D976-1732-45E8-BB77-8AB4DCD6B55F}"/>
    <cellStyle name="Calculation 18 3" xfId="3374" xr:uid="{00000000-0005-0000-0000-00002A0D0000}"/>
    <cellStyle name="Calculation 18 3 2" xfId="49193" xr:uid="{EF6D7D06-5F4F-4416-BDF2-F22CE9A0EF6D}"/>
    <cellStyle name="Calculation 18 4" xfId="49195" xr:uid="{7AF7E924-60AB-4A95-B59F-B7362EC73FEC}"/>
    <cellStyle name="Calculation 19" xfId="3375" xr:uid="{00000000-0005-0000-0000-00002B0D0000}"/>
    <cellStyle name="Calculation 19 2" xfId="3376" xr:uid="{00000000-0005-0000-0000-00002C0D0000}"/>
    <cellStyle name="Calculation 19 2 2" xfId="49191" xr:uid="{70678BF2-8CC9-43E6-9630-44C18A702312}"/>
    <cellStyle name="Calculation 19 3" xfId="3377" xr:uid="{00000000-0005-0000-0000-00002D0D0000}"/>
    <cellStyle name="Calculation 19 3 2" xfId="49190" xr:uid="{BAD2C4E5-5C1F-4642-A5AA-77E45AFA3750}"/>
    <cellStyle name="Calculation 19 4" xfId="49192" xr:uid="{2D07D6C4-887D-4E03-AEBB-3B8DA2989E80}"/>
    <cellStyle name="Calculation 2" xfId="3378" xr:uid="{00000000-0005-0000-0000-00002E0D0000}"/>
    <cellStyle name="Calculation 2 2" xfId="3379" xr:uid="{00000000-0005-0000-0000-00002F0D0000}"/>
    <cellStyle name="Calculation 2 2 2" xfId="49188" xr:uid="{FDDCF0AA-817B-4BE2-8320-85C230B2136C}"/>
    <cellStyle name="Calculation 2 3" xfId="3380" xr:uid="{00000000-0005-0000-0000-0000300D0000}"/>
    <cellStyle name="Calculation 2 3 2" xfId="49187" xr:uid="{0F53C377-95E1-4C6C-BB60-24A792C59A87}"/>
    <cellStyle name="Calculation 2 4" xfId="49189" xr:uid="{00FE16FD-9A77-45B1-BA72-D6A98F0F4029}"/>
    <cellStyle name="Calculation 20" xfId="3381" xr:uid="{00000000-0005-0000-0000-0000310D0000}"/>
    <cellStyle name="Calculation 20 2" xfId="3382" xr:uid="{00000000-0005-0000-0000-0000320D0000}"/>
    <cellStyle name="Calculation 20 2 2" xfId="49185" xr:uid="{15264C2E-D34F-4AD0-A53F-7F59B32478F0}"/>
    <cellStyle name="Calculation 20 3" xfId="3383" xr:uid="{00000000-0005-0000-0000-0000330D0000}"/>
    <cellStyle name="Calculation 20 3 2" xfId="49184" xr:uid="{B9F826FB-5B27-49AE-8AD8-62E9A828E9BD}"/>
    <cellStyle name="Calculation 20 4" xfId="49186" xr:uid="{6F4CB477-D3D2-4F37-AD00-81CF768BBEAC}"/>
    <cellStyle name="Calculation 21" xfId="3384" xr:uid="{00000000-0005-0000-0000-0000340D0000}"/>
    <cellStyle name="Calculation 21 2" xfId="3385" xr:uid="{00000000-0005-0000-0000-0000350D0000}"/>
    <cellStyle name="Calculation 21 2 2" xfId="49182" xr:uid="{E13833E1-728D-4A34-969A-851D41AD202A}"/>
    <cellStyle name="Calculation 21 3" xfId="3386" xr:uid="{00000000-0005-0000-0000-0000360D0000}"/>
    <cellStyle name="Calculation 21 3 2" xfId="49181" xr:uid="{A574CD0B-D29C-4753-BEE9-CFAFA79E8E45}"/>
    <cellStyle name="Calculation 21 4" xfId="49183" xr:uid="{F384D8CF-2C43-4ECF-AC5F-A4E6B015D3A8}"/>
    <cellStyle name="Calculation 22" xfId="3387" xr:uid="{00000000-0005-0000-0000-0000370D0000}"/>
    <cellStyle name="Calculation 22 2" xfId="3388" xr:uid="{00000000-0005-0000-0000-0000380D0000}"/>
    <cellStyle name="Calculation 22 2 2" xfId="49179" xr:uid="{9C02975C-7A4C-4FAB-ABD6-BAEB1A5130B0}"/>
    <cellStyle name="Calculation 22 3" xfId="3389" xr:uid="{00000000-0005-0000-0000-0000390D0000}"/>
    <cellStyle name="Calculation 22 3 2" xfId="49178" xr:uid="{1D2B7F03-2C0C-4622-9653-658509213F2F}"/>
    <cellStyle name="Calculation 22 4" xfId="49180" xr:uid="{9CB79251-5C48-4628-AA89-66EDB2E4B5DB}"/>
    <cellStyle name="Calculation 23" xfId="3390" xr:uid="{00000000-0005-0000-0000-00003A0D0000}"/>
    <cellStyle name="Calculation 23 2" xfId="3391" xr:uid="{00000000-0005-0000-0000-00003B0D0000}"/>
    <cellStyle name="Calculation 23 2 2" xfId="49176" xr:uid="{1529BB46-BCD2-4275-948B-1B1DD60A2AF6}"/>
    <cellStyle name="Calculation 23 3" xfId="3392" xr:uid="{00000000-0005-0000-0000-00003C0D0000}"/>
    <cellStyle name="Calculation 23 3 2" xfId="49175" xr:uid="{C64FF701-BAB7-4243-B747-A71F74F7ACC2}"/>
    <cellStyle name="Calculation 23 4" xfId="49177" xr:uid="{DA16A6C3-10B2-4CD5-B2CC-F89B5585FA3B}"/>
    <cellStyle name="Calculation 24" xfId="3393" xr:uid="{00000000-0005-0000-0000-00003D0D0000}"/>
    <cellStyle name="Calculation 24 2" xfId="3394" xr:uid="{00000000-0005-0000-0000-00003E0D0000}"/>
    <cellStyle name="Calculation 24 2 2" xfId="49173" xr:uid="{F9722D47-C06A-4545-8968-C26A85968022}"/>
    <cellStyle name="Calculation 24 3" xfId="3395" xr:uid="{00000000-0005-0000-0000-00003F0D0000}"/>
    <cellStyle name="Calculation 24 3 2" xfId="49172" xr:uid="{621E7410-7721-49C1-9570-5DEB299BE754}"/>
    <cellStyle name="Calculation 24 4" xfId="49174" xr:uid="{289C1867-5402-4B33-839A-0B0E9C733F6B}"/>
    <cellStyle name="Calculation 25" xfId="3396" xr:uid="{00000000-0005-0000-0000-0000400D0000}"/>
    <cellStyle name="Calculation 25 2" xfId="3397" xr:uid="{00000000-0005-0000-0000-0000410D0000}"/>
    <cellStyle name="Calculation 25 2 2" xfId="49170" xr:uid="{A87A326E-64C4-4AF3-87DB-D135366DAF8E}"/>
    <cellStyle name="Calculation 25 3" xfId="3398" xr:uid="{00000000-0005-0000-0000-0000420D0000}"/>
    <cellStyle name="Calculation 25 3 2" xfId="49169" xr:uid="{90A63663-4074-480C-B111-D2BE7C5D01D2}"/>
    <cellStyle name="Calculation 25 4" xfId="49171" xr:uid="{59D53959-9D2A-43F2-A90E-7AD40F1513D2}"/>
    <cellStyle name="Calculation 26" xfId="3399" xr:uid="{00000000-0005-0000-0000-0000430D0000}"/>
    <cellStyle name="Calculation 26 2" xfId="3400" xr:uid="{00000000-0005-0000-0000-0000440D0000}"/>
    <cellStyle name="Calculation 26 2 2" xfId="49167" xr:uid="{0EDDEAD7-4E75-4194-B5B5-C06BB98B9BA9}"/>
    <cellStyle name="Calculation 26 3" xfId="3401" xr:uid="{00000000-0005-0000-0000-0000450D0000}"/>
    <cellStyle name="Calculation 26 3 2" xfId="49166" xr:uid="{407067C8-73C2-4EDA-BBF7-402E7A03E4A7}"/>
    <cellStyle name="Calculation 26 4" xfId="49168" xr:uid="{A8E6D279-5D1F-466F-A959-340211B241A6}"/>
    <cellStyle name="Calculation 27" xfId="3402" xr:uid="{00000000-0005-0000-0000-0000460D0000}"/>
    <cellStyle name="Calculation 27 2" xfId="3403" xr:uid="{00000000-0005-0000-0000-0000470D0000}"/>
    <cellStyle name="Calculation 27 2 2" xfId="49164" xr:uid="{FFACB99F-40AF-417E-B065-A7CAD8627C01}"/>
    <cellStyle name="Calculation 27 3" xfId="3404" xr:uid="{00000000-0005-0000-0000-0000480D0000}"/>
    <cellStyle name="Calculation 27 3 2" xfId="49163" xr:uid="{62B36A0F-C915-4987-9252-1CBE0F943DCD}"/>
    <cellStyle name="Calculation 27 4" xfId="49165" xr:uid="{81E9A3E8-BBDF-47B3-896D-1DC11303F2B9}"/>
    <cellStyle name="Calculation 28" xfId="3405" xr:uid="{00000000-0005-0000-0000-0000490D0000}"/>
    <cellStyle name="Calculation 28 2" xfId="3406" xr:uid="{00000000-0005-0000-0000-00004A0D0000}"/>
    <cellStyle name="Calculation 28 2 2" xfId="49161" xr:uid="{7D9F263B-17B9-4035-B85E-C098E982E4D7}"/>
    <cellStyle name="Calculation 28 3" xfId="3407" xr:uid="{00000000-0005-0000-0000-00004B0D0000}"/>
    <cellStyle name="Calculation 28 3 2" xfId="49160" xr:uid="{68D2E9F4-71D9-459B-93E2-647FDF62C06B}"/>
    <cellStyle name="Calculation 28 4" xfId="49162" xr:uid="{61426B61-2C5C-427C-839B-C04B3FCA3B5F}"/>
    <cellStyle name="Calculation 29" xfId="3408" xr:uid="{00000000-0005-0000-0000-00004C0D0000}"/>
    <cellStyle name="Calculation 29 2" xfId="49159" xr:uid="{90CB0E67-FEFA-400D-A5F9-48EAB6FE223A}"/>
    <cellStyle name="Calculation 3" xfId="3409" xr:uid="{00000000-0005-0000-0000-00004D0D0000}"/>
    <cellStyle name="Calculation 3 2" xfId="3410" xr:uid="{00000000-0005-0000-0000-00004E0D0000}"/>
    <cellStyle name="Calculation 3 2 2" xfId="49157" xr:uid="{DBFD2A35-3DDB-4A51-9C13-40E17EF75651}"/>
    <cellStyle name="Calculation 3 3" xfId="3411" xr:uid="{00000000-0005-0000-0000-00004F0D0000}"/>
    <cellStyle name="Calculation 3 3 2" xfId="49156" xr:uid="{F477C206-52F8-4411-8A82-9A434BCCF907}"/>
    <cellStyle name="Calculation 3 4" xfId="49158" xr:uid="{820BF57C-EE50-41CB-BB09-38E72ED6B2F1}"/>
    <cellStyle name="Calculation 30" xfId="3412" xr:uid="{00000000-0005-0000-0000-0000500D0000}"/>
    <cellStyle name="Calculation 30 2" xfId="49155" xr:uid="{D33B6044-1C8C-4CCB-8FEB-4ECD333A9281}"/>
    <cellStyle name="Calculation 31" xfId="49220" xr:uid="{332B9D76-F6BC-4EDA-BF80-D985DE7F8B21}"/>
    <cellStyle name="Calculation 4" xfId="3413" xr:uid="{00000000-0005-0000-0000-0000510D0000}"/>
    <cellStyle name="Calculation 4 2" xfId="3414" xr:uid="{00000000-0005-0000-0000-0000520D0000}"/>
    <cellStyle name="Calculation 4 2 2" xfId="49153" xr:uid="{A28563F0-8774-4D46-A28A-1329852C1314}"/>
    <cellStyle name="Calculation 4 3" xfId="3415" xr:uid="{00000000-0005-0000-0000-0000530D0000}"/>
    <cellStyle name="Calculation 4 3 2" xfId="49152" xr:uid="{2006FF45-D47E-4B3C-A1F7-1640C3A4C020}"/>
    <cellStyle name="Calculation 4 4" xfId="49154" xr:uid="{5BE6EB20-E49F-4AAF-AFE1-AF9D6EE29380}"/>
    <cellStyle name="Calculation 5" xfId="3416" xr:uid="{00000000-0005-0000-0000-0000540D0000}"/>
    <cellStyle name="Calculation 5 2" xfId="3417" xr:uid="{00000000-0005-0000-0000-0000550D0000}"/>
    <cellStyle name="Calculation 5 2 2" xfId="49150" xr:uid="{1F8CADA6-E783-4AA1-AD3D-3FBC1749D8D1}"/>
    <cellStyle name="Calculation 5 3" xfId="3418" xr:uid="{00000000-0005-0000-0000-0000560D0000}"/>
    <cellStyle name="Calculation 5 3 2" xfId="49149" xr:uid="{87893BED-1BA6-43AB-B190-CED28E19D55B}"/>
    <cellStyle name="Calculation 5 4" xfId="49151" xr:uid="{157F9E5E-4ECC-4805-BE28-7481E96073F1}"/>
    <cellStyle name="Calculation 6" xfId="3419" xr:uid="{00000000-0005-0000-0000-0000570D0000}"/>
    <cellStyle name="Calculation 6 2" xfId="3420" xr:uid="{00000000-0005-0000-0000-0000580D0000}"/>
    <cellStyle name="Calculation 6 2 2" xfId="49147" xr:uid="{60E50434-F06D-4877-87BE-9A6A9A861CC8}"/>
    <cellStyle name="Calculation 6 3" xfId="3421" xr:uid="{00000000-0005-0000-0000-0000590D0000}"/>
    <cellStyle name="Calculation 6 3 2" xfId="49146" xr:uid="{4AE78CDE-C5C2-4FBA-9A8B-36841A2004E9}"/>
    <cellStyle name="Calculation 6 4" xfId="49148" xr:uid="{B1C51250-C59D-4E93-961F-BA838683B18E}"/>
    <cellStyle name="Calculation 7" xfId="3422" xr:uid="{00000000-0005-0000-0000-00005A0D0000}"/>
    <cellStyle name="Calculation 7 2" xfId="3423" xr:uid="{00000000-0005-0000-0000-00005B0D0000}"/>
    <cellStyle name="Calculation 7 2 2" xfId="49144" xr:uid="{CCD31365-25CF-49B3-8FAD-8591AE206493}"/>
    <cellStyle name="Calculation 7 3" xfId="3424" xr:uid="{00000000-0005-0000-0000-00005C0D0000}"/>
    <cellStyle name="Calculation 7 3 2" xfId="49143" xr:uid="{C44D3497-FB07-4C47-9E43-9B52BB51F83C}"/>
    <cellStyle name="Calculation 7 4" xfId="49145" xr:uid="{6653C1F0-B8EA-4A6B-B985-9103A2BD6AB5}"/>
    <cellStyle name="Calculation 8" xfId="3425" xr:uid="{00000000-0005-0000-0000-00005D0D0000}"/>
    <cellStyle name="Calculation 8 2" xfId="3426" xr:uid="{00000000-0005-0000-0000-00005E0D0000}"/>
    <cellStyle name="Calculation 8 2 2" xfId="49141" xr:uid="{8E66AA63-4EB3-4CFC-AAAB-842972AC930B}"/>
    <cellStyle name="Calculation 8 3" xfId="3427" xr:uid="{00000000-0005-0000-0000-00005F0D0000}"/>
    <cellStyle name="Calculation 8 3 2" xfId="49140" xr:uid="{798F01DD-06E3-44A1-949F-26616A3E5A20}"/>
    <cellStyle name="Calculation 8 4" xfId="49142" xr:uid="{3431270D-E396-4973-8421-CF908A149158}"/>
    <cellStyle name="Calculation 9" xfId="3428" xr:uid="{00000000-0005-0000-0000-0000600D0000}"/>
    <cellStyle name="Calculation 9 2" xfId="3429" xr:uid="{00000000-0005-0000-0000-0000610D0000}"/>
    <cellStyle name="Calculation 9 2 2" xfId="49138" xr:uid="{51AA7D45-BA56-4D5C-BD49-8FF5DAA79437}"/>
    <cellStyle name="Calculation 9 3" xfId="3430" xr:uid="{00000000-0005-0000-0000-0000620D0000}"/>
    <cellStyle name="Calculation 9 3 2" xfId="49137" xr:uid="{B3CB8BA6-5B0F-4300-91AE-CC31065E8D94}"/>
    <cellStyle name="Calculation 9 4" xfId="49139" xr:uid="{F101CE86-6A9A-4DC2-AAD2-646FEC14BFCC}"/>
    <cellStyle name="Calculation_Bases_Generales" xfId="3431" xr:uid="{00000000-0005-0000-0000-0000630D0000}"/>
    <cellStyle name="Cálculo 10" xfId="3432" xr:uid="{00000000-0005-0000-0000-0000640D0000}"/>
    <cellStyle name="Cálculo 10 2" xfId="3433" xr:uid="{00000000-0005-0000-0000-0000650D0000}"/>
    <cellStyle name="Cálculo 10 2 2" xfId="49135" xr:uid="{19BAA842-7366-4FA0-B74E-76F61BD2A1F8}"/>
    <cellStyle name="Cálculo 10 3" xfId="3434" xr:uid="{00000000-0005-0000-0000-0000660D0000}"/>
    <cellStyle name="Cálculo 10 3 2" xfId="49134" xr:uid="{6FD64441-1F3D-455B-AE73-5630D199D081}"/>
    <cellStyle name="Cálculo 10 4" xfId="49136" xr:uid="{86FA10C7-554B-4760-839A-69074B6340D2}"/>
    <cellStyle name="Cálculo 10_Bases_Generales" xfId="3435" xr:uid="{00000000-0005-0000-0000-0000670D0000}"/>
    <cellStyle name="Cálculo 100" xfId="3436" xr:uid="{00000000-0005-0000-0000-0000680D0000}"/>
    <cellStyle name="Cálculo 100 2" xfId="3437" xr:uid="{00000000-0005-0000-0000-0000690D0000}"/>
    <cellStyle name="Cálculo 100 2 2" xfId="49132" xr:uid="{84EE6A57-ED5F-4C38-9C0E-67BC610BCF6B}"/>
    <cellStyle name="Cálculo 100 3" xfId="3438" xr:uid="{00000000-0005-0000-0000-00006A0D0000}"/>
    <cellStyle name="Cálculo 100 3 2" xfId="49131" xr:uid="{559C8E52-0404-42B6-AF4E-3182B1D34303}"/>
    <cellStyle name="Cálculo 100 4" xfId="49133" xr:uid="{5C92569E-4E2D-46EE-BB4D-EDAF3DBA0804}"/>
    <cellStyle name="Cálculo 101" xfId="3439" xr:uid="{00000000-0005-0000-0000-00006B0D0000}"/>
    <cellStyle name="Cálculo 101 2" xfId="3440" xr:uid="{00000000-0005-0000-0000-00006C0D0000}"/>
    <cellStyle name="Cálculo 101 2 2" xfId="49129" xr:uid="{0888F222-D315-4E32-9744-F1D2CA9BB42B}"/>
    <cellStyle name="Cálculo 101 3" xfId="3441" xr:uid="{00000000-0005-0000-0000-00006D0D0000}"/>
    <cellStyle name="Cálculo 101 3 2" xfId="49128" xr:uid="{12A19CA2-887C-47C7-899E-973B8CB84424}"/>
    <cellStyle name="Cálculo 101 4" xfId="49130" xr:uid="{8028474A-4105-4F8E-BA78-E81DC070BC86}"/>
    <cellStyle name="Cálculo 102" xfId="3442" xr:uid="{00000000-0005-0000-0000-00006E0D0000}"/>
    <cellStyle name="Cálculo 102 2" xfId="3443" xr:uid="{00000000-0005-0000-0000-00006F0D0000}"/>
    <cellStyle name="Cálculo 102 2 2" xfId="49126" xr:uid="{BBF4A14D-194A-4852-91D2-107FA948E619}"/>
    <cellStyle name="Cálculo 102 3" xfId="3444" xr:uid="{00000000-0005-0000-0000-0000700D0000}"/>
    <cellStyle name="Cálculo 102 3 2" xfId="49125" xr:uid="{AE73A077-6313-4727-AF9A-221A4F29A990}"/>
    <cellStyle name="Cálculo 102 4" xfId="49127" xr:uid="{58C2D704-3410-47F8-AA48-B829D106A9AD}"/>
    <cellStyle name="Cálculo 103" xfId="3445" xr:uid="{00000000-0005-0000-0000-0000710D0000}"/>
    <cellStyle name="Cálculo 104" xfId="3446" xr:uid="{00000000-0005-0000-0000-0000720D0000}"/>
    <cellStyle name="Cálculo 105" xfId="3447" xr:uid="{00000000-0005-0000-0000-0000730D0000}"/>
    <cellStyle name="Cálculo 106" xfId="3448" xr:uid="{00000000-0005-0000-0000-0000740D0000}"/>
    <cellStyle name="Cálculo 107" xfId="3449" xr:uid="{00000000-0005-0000-0000-0000750D0000}"/>
    <cellStyle name="Cálculo 108" xfId="3450" xr:uid="{00000000-0005-0000-0000-0000760D0000}"/>
    <cellStyle name="Cálculo 109" xfId="3451" xr:uid="{00000000-0005-0000-0000-0000770D0000}"/>
    <cellStyle name="Cálculo 11" xfId="3452" xr:uid="{00000000-0005-0000-0000-0000780D0000}"/>
    <cellStyle name="Cálculo 11 2" xfId="3453" xr:uid="{00000000-0005-0000-0000-0000790D0000}"/>
    <cellStyle name="Cálculo 11 2 2" xfId="49123" xr:uid="{E9E38513-1FAD-42D4-9B3B-ABA32C513B9A}"/>
    <cellStyle name="Cálculo 11 3" xfId="3454" xr:uid="{00000000-0005-0000-0000-00007A0D0000}"/>
    <cellStyle name="Cálculo 11 3 2" xfId="49122" xr:uid="{5D536FF7-E4DB-4C83-9E87-00A6481190D8}"/>
    <cellStyle name="Cálculo 11 4" xfId="49124" xr:uid="{A233C708-2CC6-4A98-B320-2074FD360249}"/>
    <cellStyle name="Cálculo 11_Bases_Generales" xfId="3455" xr:uid="{00000000-0005-0000-0000-00007B0D0000}"/>
    <cellStyle name="Cálculo 12" xfId="3456" xr:uid="{00000000-0005-0000-0000-00007C0D0000}"/>
    <cellStyle name="Cálculo 12 2" xfId="3457" xr:uid="{00000000-0005-0000-0000-00007D0D0000}"/>
    <cellStyle name="Cálculo 12 2 2" xfId="49120" xr:uid="{2B83FEE3-B8B5-4E47-AF78-77211E337343}"/>
    <cellStyle name="Cálculo 12 3" xfId="3458" xr:uid="{00000000-0005-0000-0000-00007E0D0000}"/>
    <cellStyle name="Cálculo 12 3 2" xfId="49119" xr:uid="{3955DABC-3A2E-44CC-8E6C-8343D6E6741A}"/>
    <cellStyle name="Cálculo 12 4" xfId="49121" xr:uid="{4417A48D-1512-4F3F-B190-DAFAC563E65A}"/>
    <cellStyle name="Cálculo 12_Bases_Generales" xfId="3459" xr:uid="{00000000-0005-0000-0000-00007F0D0000}"/>
    <cellStyle name="Cálculo 13" xfId="3460" xr:uid="{00000000-0005-0000-0000-0000800D0000}"/>
    <cellStyle name="Cálculo 13 2" xfId="3461" xr:uid="{00000000-0005-0000-0000-0000810D0000}"/>
    <cellStyle name="Cálculo 13 2 2" xfId="49117" xr:uid="{3EC52A88-DD4D-4D5F-A814-1571567E45B6}"/>
    <cellStyle name="Cálculo 13 3" xfId="3462" xr:uid="{00000000-0005-0000-0000-0000820D0000}"/>
    <cellStyle name="Cálculo 13 3 2" xfId="49116" xr:uid="{0AF76BF6-119B-43A9-8C67-BAF4ADC00A76}"/>
    <cellStyle name="Cálculo 13 4" xfId="49118" xr:uid="{44C9309E-88DB-4047-AF94-4622FD3C5908}"/>
    <cellStyle name="Cálculo 13_Bases_Generales" xfId="3463" xr:uid="{00000000-0005-0000-0000-0000830D0000}"/>
    <cellStyle name="Cálculo 14" xfId="3464" xr:uid="{00000000-0005-0000-0000-0000840D0000}"/>
    <cellStyle name="Cálculo 14 2" xfId="3465" xr:uid="{00000000-0005-0000-0000-0000850D0000}"/>
    <cellStyle name="Cálculo 14 2 2" xfId="49114" xr:uid="{B51DA34A-9D46-4208-9BF9-77AFF1401A26}"/>
    <cellStyle name="Cálculo 14 3" xfId="3466" xr:uid="{00000000-0005-0000-0000-0000860D0000}"/>
    <cellStyle name="Cálculo 14 3 2" xfId="49113" xr:uid="{9DA84B3E-385B-40CD-829E-546D5AC82E85}"/>
    <cellStyle name="Cálculo 14 4" xfId="49115" xr:uid="{ACF99364-D72D-42C2-A657-C2C3CA14E0AC}"/>
    <cellStyle name="Cálculo 14_Bases_Generales" xfId="3467" xr:uid="{00000000-0005-0000-0000-0000870D0000}"/>
    <cellStyle name="Cálculo 15" xfId="3468" xr:uid="{00000000-0005-0000-0000-0000880D0000}"/>
    <cellStyle name="Cálculo 15 2" xfId="3469" xr:uid="{00000000-0005-0000-0000-0000890D0000}"/>
    <cellStyle name="Cálculo 15 2 2" xfId="49111" xr:uid="{45185706-DB37-4F68-B840-EA4D4C092FB0}"/>
    <cellStyle name="Cálculo 15 3" xfId="3470" xr:uid="{00000000-0005-0000-0000-00008A0D0000}"/>
    <cellStyle name="Cálculo 15 3 2" xfId="49110" xr:uid="{6D42108F-15F5-4B3E-815E-3F74770CCEB0}"/>
    <cellStyle name="Cálculo 15 4" xfId="49112" xr:uid="{4C86EBCF-DF4D-4C93-B567-D20A838BBDD2}"/>
    <cellStyle name="Cálculo 15_Bases_Generales" xfId="3471" xr:uid="{00000000-0005-0000-0000-00008B0D0000}"/>
    <cellStyle name="Cálculo 16" xfId="3472" xr:uid="{00000000-0005-0000-0000-00008C0D0000}"/>
    <cellStyle name="Cálculo 16 2" xfId="3473" xr:uid="{00000000-0005-0000-0000-00008D0D0000}"/>
    <cellStyle name="Cálculo 16 2 2" xfId="49108" xr:uid="{DA05A852-9FF0-4974-93CD-C3B3DF5E6927}"/>
    <cellStyle name="Cálculo 16 3" xfId="3474" xr:uid="{00000000-0005-0000-0000-00008E0D0000}"/>
    <cellStyle name="Cálculo 16 3 2" xfId="49107" xr:uid="{FDB675B5-1ABB-477A-8A01-E2DC589D1120}"/>
    <cellStyle name="Cálculo 16 4" xfId="49109" xr:uid="{72564569-3F42-4DD9-81AC-48D92AED11D0}"/>
    <cellStyle name="Cálculo 16_Bases_Generales" xfId="3475" xr:uid="{00000000-0005-0000-0000-00008F0D0000}"/>
    <cellStyle name="Cálculo 17" xfId="3476" xr:uid="{00000000-0005-0000-0000-0000900D0000}"/>
    <cellStyle name="Cálculo 17 2" xfId="3477" xr:uid="{00000000-0005-0000-0000-0000910D0000}"/>
    <cellStyle name="Cálculo 17 2 2" xfId="49105" xr:uid="{9A35DF9A-519E-426B-B62E-0819CA821F54}"/>
    <cellStyle name="Cálculo 17 3" xfId="3478" xr:uid="{00000000-0005-0000-0000-0000920D0000}"/>
    <cellStyle name="Cálculo 17 3 2" xfId="49104" xr:uid="{E5B367AB-7D17-416C-A243-B4C7AB0EA0B0}"/>
    <cellStyle name="Cálculo 17 4" xfId="49106" xr:uid="{9B48D1D0-BBDB-483B-A3BC-EAF615765261}"/>
    <cellStyle name="Cálculo 17_Bases_Generales" xfId="3479" xr:uid="{00000000-0005-0000-0000-0000930D0000}"/>
    <cellStyle name="Cálculo 18" xfId="3480" xr:uid="{00000000-0005-0000-0000-0000940D0000}"/>
    <cellStyle name="Cálculo 18 2" xfId="3481" xr:uid="{00000000-0005-0000-0000-0000950D0000}"/>
    <cellStyle name="Cálculo 18 2 2" xfId="49102" xr:uid="{C4C02AB9-A09F-41E9-87AE-6DDC8B03ECFD}"/>
    <cellStyle name="Cálculo 18 3" xfId="3482" xr:uid="{00000000-0005-0000-0000-0000960D0000}"/>
    <cellStyle name="Cálculo 18 3 2" xfId="49101" xr:uid="{1F27B7D8-0D84-470A-B0FC-9C0A49AD5F08}"/>
    <cellStyle name="Cálculo 18 4" xfId="49103" xr:uid="{74B8C2CE-B491-4A87-B440-D12232546BB9}"/>
    <cellStyle name="Cálculo 18_Bases_Generales" xfId="3483" xr:uid="{00000000-0005-0000-0000-0000970D0000}"/>
    <cellStyle name="Cálculo 19" xfId="3484" xr:uid="{00000000-0005-0000-0000-0000980D0000}"/>
    <cellStyle name="Cálculo 19 2" xfId="3485" xr:uid="{00000000-0005-0000-0000-0000990D0000}"/>
    <cellStyle name="Cálculo 19 2 2" xfId="49099" xr:uid="{D87D6AE5-7B9A-4791-BEF6-FCEB494A24A8}"/>
    <cellStyle name="Cálculo 19 3" xfId="3486" xr:uid="{00000000-0005-0000-0000-00009A0D0000}"/>
    <cellStyle name="Cálculo 19 3 2" xfId="49098" xr:uid="{2C2CD589-90E0-40F6-8766-12D8BE54D1B4}"/>
    <cellStyle name="Cálculo 19 4" xfId="49100" xr:uid="{6E05D07E-EDE2-447B-B1AF-2319A494266A}"/>
    <cellStyle name="Cálculo 19_Bases_Generales" xfId="3487" xr:uid="{00000000-0005-0000-0000-00009B0D0000}"/>
    <cellStyle name="Cálculo 2" xfId="3488" xr:uid="{00000000-0005-0000-0000-00009C0D0000}"/>
    <cellStyle name="Cálculo 2 2" xfId="49097" xr:uid="{74D21BEA-DBC3-468B-9FF3-72929863AE25}"/>
    <cellStyle name="Cálculo 20" xfId="3489" xr:uid="{00000000-0005-0000-0000-00009D0D0000}"/>
    <cellStyle name="Cálculo 20 2" xfId="3490" xr:uid="{00000000-0005-0000-0000-00009E0D0000}"/>
    <cellStyle name="Cálculo 20 2 2" xfId="49095" xr:uid="{1DBDC557-C37C-4645-896E-CBE5A9FAC39C}"/>
    <cellStyle name="Cálculo 20 3" xfId="3491" xr:uid="{00000000-0005-0000-0000-00009F0D0000}"/>
    <cellStyle name="Cálculo 20 3 2" xfId="49094" xr:uid="{14E02F1C-3831-4375-BA30-669E291522C3}"/>
    <cellStyle name="Cálculo 20 4" xfId="49096" xr:uid="{5F621EAE-512D-4AEB-B4AE-6FBC9E0C56FF}"/>
    <cellStyle name="Cálculo 20_Bases_Generales" xfId="3492" xr:uid="{00000000-0005-0000-0000-0000A00D0000}"/>
    <cellStyle name="Cálculo 21" xfId="3493" xr:uid="{00000000-0005-0000-0000-0000A10D0000}"/>
    <cellStyle name="Cálculo 21 2" xfId="3494" xr:uid="{00000000-0005-0000-0000-0000A20D0000}"/>
    <cellStyle name="Cálculo 21 2 2" xfId="49092" xr:uid="{CCA26FFD-6CDD-4D5E-8E5F-1F34466B71B7}"/>
    <cellStyle name="Cálculo 21 3" xfId="3495" xr:uid="{00000000-0005-0000-0000-0000A30D0000}"/>
    <cellStyle name="Cálculo 21 3 2" xfId="49091" xr:uid="{5A7BFC6B-D613-4EA0-877C-9FCA69A5F4EF}"/>
    <cellStyle name="Cálculo 21 4" xfId="49093" xr:uid="{F0FBC65B-F540-46EE-B24A-223DA2106C72}"/>
    <cellStyle name="Cálculo 21_Bases_Generales" xfId="3496" xr:uid="{00000000-0005-0000-0000-0000A40D0000}"/>
    <cellStyle name="Cálculo 22" xfId="3497" xr:uid="{00000000-0005-0000-0000-0000A50D0000}"/>
    <cellStyle name="Cálculo 22 2" xfId="3498" xr:uid="{00000000-0005-0000-0000-0000A60D0000}"/>
    <cellStyle name="Cálculo 22 2 2" xfId="49089" xr:uid="{20FB5CED-3815-4CBA-AE22-91ED12EC2798}"/>
    <cellStyle name="Cálculo 22 3" xfId="3499" xr:uid="{00000000-0005-0000-0000-0000A70D0000}"/>
    <cellStyle name="Cálculo 22 3 2" xfId="49088" xr:uid="{4BD4630E-449A-4ACC-9EA6-F641B0A2ED39}"/>
    <cellStyle name="Cálculo 22 4" xfId="49090" xr:uid="{006749E0-9674-4096-A82A-03AC07B102E7}"/>
    <cellStyle name="Cálculo 22_Bases_Generales" xfId="3500" xr:uid="{00000000-0005-0000-0000-0000A80D0000}"/>
    <cellStyle name="Cálculo 23" xfId="3501" xr:uid="{00000000-0005-0000-0000-0000A90D0000}"/>
    <cellStyle name="Cálculo 23 2" xfId="3502" xr:uid="{00000000-0005-0000-0000-0000AA0D0000}"/>
    <cellStyle name="Cálculo 23 2 2" xfId="49086" xr:uid="{508EF972-7EC3-4083-921F-553A3663DA47}"/>
    <cellStyle name="Cálculo 23 3" xfId="3503" xr:uid="{00000000-0005-0000-0000-0000AB0D0000}"/>
    <cellStyle name="Cálculo 23 3 2" xfId="49085" xr:uid="{736F81A2-7407-400D-AC1E-233A762CC641}"/>
    <cellStyle name="Cálculo 23 4" xfId="49087" xr:uid="{474A8289-4007-4828-938D-7F99AA76CCC3}"/>
    <cellStyle name="Cálculo 23_Bases_Generales" xfId="3504" xr:uid="{00000000-0005-0000-0000-0000AC0D0000}"/>
    <cellStyle name="Cálculo 24" xfId="3505" xr:uid="{00000000-0005-0000-0000-0000AD0D0000}"/>
    <cellStyle name="Cálculo 24 2" xfId="3506" xr:uid="{00000000-0005-0000-0000-0000AE0D0000}"/>
    <cellStyle name="Cálculo 24 2 2" xfId="49083" xr:uid="{A25AEC90-FB5C-410D-9DD1-BA083D601240}"/>
    <cellStyle name="Cálculo 24 3" xfId="3507" xr:uid="{00000000-0005-0000-0000-0000AF0D0000}"/>
    <cellStyle name="Cálculo 24 3 2" xfId="49082" xr:uid="{9154A29D-29F3-43A9-AB24-A3769B6DADC4}"/>
    <cellStyle name="Cálculo 24 4" xfId="49084" xr:uid="{51645D39-D52E-41BB-AD78-31FB26A8C0B7}"/>
    <cellStyle name="Cálculo 24_Bases_Generales" xfId="3508" xr:uid="{00000000-0005-0000-0000-0000B00D0000}"/>
    <cellStyle name="Cálculo 25" xfId="3509" xr:uid="{00000000-0005-0000-0000-0000B10D0000}"/>
    <cellStyle name="Cálculo 25 2" xfId="3510" xr:uid="{00000000-0005-0000-0000-0000B20D0000}"/>
    <cellStyle name="Cálculo 25 2 2" xfId="49080" xr:uid="{F84EA335-8403-484E-989E-E5C5EC552388}"/>
    <cellStyle name="Cálculo 25 3" xfId="3511" xr:uid="{00000000-0005-0000-0000-0000B30D0000}"/>
    <cellStyle name="Cálculo 25 3 2" xfId="49079" xr:uid="{267749ED-15CB-4EFA-9B3A-9BFDFC58252A}"/>
    <cellStyle name="Cálculo 25 4" xfId="49081" xr:uid="{1C39B983-80E6-4BB4-99F1-FF1CE44F30D6}"/>
    <cellStyle name="Cálculo 25_Bases_Generales" xfId="3512" xr:uid="{00000000-0005-0000-0000-0000B40D0000}"/>
    <cellStyle name="Cálculo 26" xfId="3513" xr:uid="{00000000-0005-0000-0000-0000B50D0000}"/>
    <cellStyle name="Cálculo 26 2" xfId="3514" xr:uid="{00000000-0005-0000-0000-0000B60D0000}"/>
    <cellStyle name="Cálculo 26 2 2" xfId="49077" xr:uid="{150EA97C-79FB-466A-BFB4-C4EEC7C2A6E3}"/>
    <cellStyle name="Cálculo 26 3" xfId="3515" xr:uid="{00000000-0005-0000-0000-0000B70D0000}"/>
    <cellStyle name="Cálculo 26 3 2" xfId="49076" xr:uid="{A3151519-31E5-477A-8695-FDEF2CA27943}"/>
    <cellStyle name="Cálculo 26 4" xfId="49078" xr:uid="{B8E80D1D-713C-480F-B758-B09F5C96F869}"/>
    <cellStyle name="Cálculo 26_Bases_Generales" xfId="3516" xr:uid="{00000000-0005-0000-0000-0000B80D0000}"/>
    <cellStyle name="Cálculo 27" xfId="3517" xr:uid="{00000000-0005-0000-0000-0000B90D0000}"/>
    <cellStyle name="Cálculo 27 2" xfId="3518" xr:uid="{00000000-0005-0000-0000-0000BA0D0000}"/>
    <cellStyle name="Cálculo 27 2 2" xfId="49074" xr:uid="{2D4C8187-FB69-41ED-95E5-CD6A857DD533}"/>
    <cellStyle name="Cálculo 27 3" xfId="3519" xr:uid="{00000000-0005-0000-0000-0000BB0D0000}"/>
    <cellStyle name="Cálculo 27 3 2" xfId="49073" xr:uid="{B9F843B7-2760-4BA6-9BF6-B45E11EE0028}"/>
    <cellStyle name="Cálculo 27 4" xfId="49075" xr:uid="{D979B5A8-3EAC-45EB-8528-D22BF65BF3D0}"/>
    <cellStyle name="Cálculo 27_Bases_Generales" xfId="3520" xr:uid="{00000000-0005-0000-0000-0000BC0D0000}"/>
    <cellStyle name="Cálculo 28" xfId="3521" xr:uid="{00000000-0005-0000-0000-0000BD0D0000}"/>
    <cellStyle name="Cálculo 28 2" xfId="3522" xr:uid="{00000000-0005-0000-0000-0000BE0D0000}"/>
    <cellStyle name="Cálculo 28 2 2" xfId="49071" xr:uid="{AD67500F-805C-4698-8B1E-3EC3539FED83}"/>
    <cellStyle name="Cálculo 28 3" xfId="3523" xr:uid="{00000000-0005-0000-0000-0000BF0D0000}"/>
    <cellStyle name="Cálculo 28 3 2" xfId="49070" xr:uid="{D315669D-5F31-429D-8A47-095E386358E4}"/>
    <cellStyle name="Cálculo 28 4" xfId="49072" xr:uid="{044B6401-D727-40FD-AEA8-FA259F806FC4}"/>
    <cellStyle name="Cálculo 28_Bases_Generales" xfId="3524" xr:uid="{00000000-0005-0000-0000-0000C00D0000}"/>
    <cellStyle name="Cálculo 29" xfId="3525" xr:uid="{00000000-0005-0000-0000-0000C10D0000}"/>
    <cellStyle name="Cálculo 29 2" xfId="3526" xr:uid="{00000000-0005-0000-0000-0000C20D0000}"/>
    <cellStyle name="Cálculo 29 2 2" xfId="49068" xr:uid="{E1B1FC05-3D5A-4F83-829B-D59D45BB7C91}"/>
    <cellStyle name="Cálculo 29 3" xfId="3527" xr:uid="{00000000-0005-0000-0000-0000C30D0000}"/>
    <cellStyle name="Cálculo 29 3 2" xfId="49067" xr:uid="{31C7A5E3-4280-49A3-BE77-9B0D981634B7}"/>
    <cellStyle name="Cálculo 29 4" xfId="49069" xr:uid="{6B313B51-9C3C-49E2-869A-A0477A5E68BF}"/>
    <cellStyle name="Cálculo 29_Bases_Generales" xfId="3528" xr:uid="{00000000-0005-0000-0000-0000C40D0000}"/>
    <cellStyle name="Cálculo 3" xfId="3529" xr:uid="{00000000-0005-0000-0000-0000C50D0000}"/>
    <cellStyle name="Cálculo 3 2" xfId="3530" xr:uid="{00000000-0005-0000-0000-0000C60D0000}"/>
    <cellStyle name="Cálculo 3 2 2" xfId="49065" xr:uid="{C1C7F60A-5BFE-430D-8254-E7B3E646F5D3}"/>
    <cellStyle name="Cálculo 3 3" xfId="3531" xr:uid="{00000000-0005-0000-0000-0000C70D0000}"/>
    <cellStyle name="Cálculo 3 3 2" xfId="49064" xr:uid="{EC41DF78-5395-460C-99F6-897604041740}"/>
    <cellStyle name="Cálculo 3 4" xfId="49066" xr:uid="{85F3D8CC-5211-48C6-8FAF-AF68655EB704}"/>
    <cellStyle name="Cálculo 3_Bases_Generales" xfId="3532" xr:uid="{00000000-0005-0000-0000-0000C80D0000}"/>
    <cellStyle name="Cálculo 30" xfId="3533" xr:uid="{00000000-0005-0000-0000-0000C90D0000}"/>
    <cellStyle name="Cálculo 30 2" xfId="3534" xr:uid="{00000000-0005-0000-0000-0000CA0D0000}"/>
    <cellStyle name="Cálculo 30 2 2" xfId="49062" xr:uid="{C9A1DBB6-99BE-4694-AF87-E2D29BC1EEED}"/>
    <cellStyle name="Cálculo 30 3" xfId="3535" xr:uid="{00000000-0005-0000-0000-0000CB0D0000}"/>
    <cellStyle name="Cálculo 30 3 2" xfId="49061" xr:uid="{6413C6CC-A910-4CEB-B04C-8ECE12BC5989}"/>
    <cellStyle name="Cálculo 30 4" xfId="49063" xr:uid="{D03DB59D-852A-4391-99ED-56A742B8B9A3}"/>
    <cellStyle name="Cálculo 30_Bases_Generales" xfId="3536" xr:uid="{00000000-0005-0000-0000-0000CC0D0000}"/>
    <cellStyle name="Cálculo 31" xfId="3537" xr:uid="{00000000-0005-0000-0000-0000CD0D0000}"/>
    <cellStyle name="Cálculo 31 2" xfId="3538" xr:uid="{00000000-0005-0000-0000-0000CE0D0000}"/>
    <cellStyle name="Cálculo 31 2 2" xfId="49059" xr:uid="{1F456460-7D91-40F2-B311-7FE0848A6AC7}"/>
    <cellStyle name="Cálculo 31 3" xfId="3539" xr:uid="{00000000-0005-0000-0000-0000CF0D0000}"/>
    <cellStyle name="Cálculo 31 3 2" xfId="49058" xr:uid="{10116F34-CD0A-4BA3-B513-7B0E0DB115C4}"/>
    <cellStyle name="Cálculo 31 4" xfId="49060" xr:uid="{79D31F6C-848B-4D0B-A158-4D8EFCEDFACE}"/>
    <cellStyle name="Cálculo 31_Bases_Generales" xfId="3540" xr:uid="{00000000-0005-0000-0000-0000D00D0000}"/>
    <cellStyle name="Cálculo 32" xfId="3541" xr:uid="{00000000-0005-0000-0000-0000D10D0000}"/>
    <cellStyle name="Cálculo 32 2" xfId="3542" xr:uid="{00000000-0005-0000-0000-0000D20D0000}"/>
    <cellStyle name="Cálculo 32 2 2" xfId="49056" xr:uid="{5669B706-5429-4152-990E-B9939CD60D71}"/>
    <cellStyle name="Cálculo 32 3" xfId="3543" xr:uid="{00000000-0005-0000-0000-0000D30D0000}"/>
    <cellStyle name="Cálculo 32 3 2" xfId="49055" xr:uid="{8FAF7716-7F8A-4612-9949-4E575DC9F894}"/>
    <cellStyle name="Cálculo 32 4" xfId="49057" xr:uid="{CB87313E-F3C3-4963-B8CF-1702899D2248}"/>
    <cellStyle name="Cálculo 32_Bases_Generales" xfId="3544" xr:uid="{00000000-0005-0000-0000-0000D40D0000}"/>
    <cellStyle name="Cálculo 33" xfId="3545" xr:uid="{00000000-0005-0000-0000-0000D50D0000}"/>
    <cellStyle name="Cálculo 33 2" xfId="3546" xr:uid="{00000000-0005-0000-0000-0000D60D0000}"/>
    <cellStyle name="Cálculo 33 2 2" xfId="49053" xr:uid="{EA192855-4C8D-4A54-ACA1-2B990FC90508}"/>
    <cellStyle name="Cálculo 33 3" xfId="3547" xr:uid="{00000000-0005-0000-0000-0000D70D0000}"/>
    <cellStyle name="Cálculo 33 3 2" xfId="49052" xr:uid="{64FF5F13-FABA-4DFC-99A0-C3BAF6EEE23A}"/>
    <cellStyle name="Cálculo 33 4" xfId="49054" xr:uid="{91A93EB4-CDCB-480A-84D4-747715DD4EAA}"/>
    <cellStyle name="Cálculo 33_Bases_Generales" xfId="3548" xr:uid="{00000000-0005-0000-0000-0000D80D0000}"/>
    <cellStyle name="Cálculo 34" xfId="3549" xr:uid="{00000000-0005-0000-0000-0000D90D0000}"/>
    <cellStyle name="Cálculo 34 2" xfId="3550" xr:uid="{00000000-0005-0000-0000-0000DA0D0000}"/>
    <cellStyle name="Cálculo 34 2 2" xfId="49050" xr:uid="{7604EBE8-9E26-4468-BB95-46A3A26226AD}"/>
    <cellStyle name="Cálculo 34 3" xfId="3551" xr:uid="{00000000-0005-0000-0000-0000DB0D0000}"/>
    <cellStyle name="Cálculo 34 3 2" xfId="49049" xr:uid="{ACA3A8D3-B8CE-475D-A78C-3C258CB43322}"/>
    <cellStyle name="Cálculo 34 4" xfId="49051" xr:uid="{B70EAA74-7E42-4223-81B9-95FEE7FF3A06}"/>
    <cellStyle name="Cálculo 34_Bases_Generales" xfId="3552" xr:uid="{00000000-0005-0000-0000-0000DC0D0000}"/>
    <cellStyle name="Cálculo 35" xfId="3553" xr:uid="{00000000-0005-0000-0000-0000DD0D0000}"/>
    <cellStyle name="Cálculo 35 2" xfId="3554" xr:uid="{00000000-0005-0000-0000-0000DE0D0000}"/>
    <cellStyle name="Cálculo 35 2 2" xfId="49047" xr:uid="{E6B36464-A337-42F6-872C-C982D97EB761}"/>
    <cellStyle name="Cálculo 35 3" xfId="3555" xr:uid="{00000000-0005-0000-0000-0000DF0D0000}"/>
    <cellStyle name="Cálculo 35 3 2" xfId="49046" xr:uid="{BCC7D47F-776B-49E8-910C-7372D40A1E03}"/>
    <cellStyle name="Cálculo 35 4" xfId="49048" xr:uid="{529D681B-F684-450C-918E-93A0916658BE}"/>
    <cellStyle name="Cálculo 35_Bases_Generales" xfId="3556" xr:uid="{00000000-0005-0000-0000-0000E00D0000}"/>
    <cellStyle name="Cálculo 36" xfId="3557" xr:uid="{00000000-0005-0000-0000-0000E10D0000}"/>
    <cellStyle name="Cálculo 36 2" xfId="3558" xr:uid="{00000000-0005-0000-0000-0000E20D0000}"/>
    <cellStyle name="Cálculo 36 2 2" xfId="49044" xr:uid="{AD444844-A477-4AD1-9407-26E0B68581D9}"/>
    <cellStyle name="Cálculo 36 3" xfId="3559" xr:uid="{00000000-0005-0000-0000-0000E30D0000}"/>
    <cellStyle name="Cálculo 36 3 2" xfId="49043" xr:uid="{67A9CCB2-BB4E-4FAB-83A1-0CBEF1BD0058}"/>
    <cellStyle name="Cálculo 36 4" xfId="49045" xr:uid="{CF8E23F3-5138-4F45-906F-B43D5B4C5C4F}"/>
    <cellStyle name="Cálculo 37" xfId="3560" xr:uid="{00000000-0005-0000-0000-0000E40D0000}"/>
    <cellStyle name="Cálculo 37 2" xfId="3561" xr:uid="{00000000-0005-0000-0000-0000E50D0000}"/>
    <cellStyle name="Cálculo 37 2 2" xfId="49041" xr:uid="{99148D19-E376-45F0-B3B8-1098CDBC46E1}"/>
    <cellStyle name="Cálculo 37 3" xfId="3562" xr:uid="{00000000-0005-0000-0000-0000E60D0000}"/>
    <cellStyle name="Cálculo 37 3 2" xfId="49040" xr:uid="{0ADA2784-2572-4552-A550-686E306E8877}"/>
    <cellStyle name="Cálculo 37 4" xfId="49042" xr:uid="{5777235F-1515-414B-A959-7B594FF85B06}"/>
    <cellStyle name="Cálculo 38" xfId="3563" xr:uid="{00000000-0005-0000-0000-0000E70D0000}"/>
    <cellStyle name="Cálculo 38 2" xfId="3564" xr:uid="{00000000-0005-0000-0000-0000E80D0000}"/>
    <cellStyle name="Cálculo 38 2 2" xfId="49038" xr:uid="{9B9B681A-0470-4698-8F1C-55F90EEFB333}"/>
    <cellStyle name="Cálculo 38 3" xfId="3565" xr:uid="{00000000-0005-0000-0000-0000E90D0000}"/>
    <cellStyle name="Cálculo 38 3 2" xfId="49037" xr:uid="{54B90D04-CAE0-44DC-879D-29C92284C4EA}"/>
    <cellStyle name="Cálculo 38 4" xfId="49039" xr:uid="{EC0EDCFB-2F97-43DA-910E-0E52F35E07C2}"/>
    <cellStyle name="Cálculo 39" xfId="3566" xr:uid="{00000000-0005-0000-0000-0000EA0D0000}"/>
    <cellStyle name="Cálculo 39 2" xfId="3567" xr:uid="{00000000-0005-0000-0000-0000EB0D0000}"/>
    <cellStyle name="Cálculo 39 2 2" xfId="49035" xr:uid="{A46081E0-000F-42EA-8A82-E9003B6C47D6}"/>
    <cellStyle name="Cálculo 39 3" xfId="3568" xr:uid="{00000000-0005-0000-0000-0000EC0D0000}"/>
    <cellStyle name="Cálculo 39 3 2" xfId="49034" xr:uid="{EF184DCE-D44D-4A7E-B90D-FF9D18052112}"/>
    <cellStyle name="Cálculo 39 4" xfId="49036" xr:uid="{2E8383CF-41E8-4713-8D3C-733CD7EF25AA}"/>
    <cellStyle name="Cálculo 4" xfId="3569" xr:uid="{00000000-0005-0000-0000-0000ED0D0000}"/>
    <cellStyle name="Cálculo 4 2" xfId="3570" xr:uid="{00000000-0005-0000-0000-0000EE0D0000}"/>
    <cellStyle name="Cálculo 4 2 2" xfId="49032" xr:uid="{27884C84-A98F-4931-B350-8E1573270AC4}"/>
    <cellStyle name="Cálculo 4 3" xfId="3571" xr:uid="{00000000-0005-0000-0000-0000EF0D0000}"/>
    <cellStyle name="Cálculo 4 3 2" xfId="49031" xr:uid="{EED28DE0-2FAC-437C-A146-9A89ECD3C121}"/>
    <cellStyle name="Cálculo 4 4" xfId="3572" xr:uid="{00000000-0005-0000-0000-0000F00D0000}"/>
    <cellStyle name="Cálculo 4 5" xfId="49033" xr:uid="{3A020ED6-C9BC-4792-984F-16D16B7E10C8}"/>
    <cellStyle name="Cálculo 4_Bases_Generales" xfId="3573" xr:uid="{00000000-0005-0000-0000-0000F10D0000}"/>
    <cellStyle name="Cálculo 40" xfId="3574" xr:uid="{00000000-0005-0000-0000-0000F20D0000}"/>
    <cellStyle name="Cálculo 40 2" xfId="3575" xr:uid="{00000000-0005-0000-0000-0000F30D0000}"/>
    <cellStyle name="Cálculo 40 2 2" xfId="49029" xr:uid="{A947C651-F96B-4023-8181-6DE6671A1875}"/>
    <cellStyle name="Cálculo 40 3" xfId="3576" xr:uid="{00000000-0005-0000-0000-0000F40D0000}"/>
    <cellStyle name="Cálculo 40 3 2" xfId="49028" xr:uid="{DE14A611-4610-4217-BC6D-EB0B902C3456}"/>
    <cellStyle name="Cálculo 40 4" xfId="49030" xr:uid="{92D3F5E5-8B2D-491D-BF3F-D594A52413EE}"/>
    <cellStyle name="Cálculo 41" xfId="3577" xr:uid="{00000000-0005-0000-0000-0000F50D0000}"/>
    <cellStyle name="Cálculo 41 2" xfId="3578" xr:uid="{00000000-0005-0000-0000-0000F60D0000}"/>
    <cellStyle name="Cálculo 41 2 2" xfId="49026" xr:uid="{867D8AA5-CEE8-4344-B2F3-F8C212975D44}"/>
    <cellStyle name="Cálculo 41 3" xfId="3579" xr:uid="{00000000-0005-0000-0000-0000F70D0000}"/>
    <cellStyle name="Cálculo 41 3 2" xfId="49025" xr:uid="{3EBF90A7-8531-4771-88DA-30633E7BA9D5}"/>
    <cellStyle name="Cálculo 41 4" xfId="49027" xr:uid="{6A8B0411-661F-4DAA-A439-40E446771D37}"/>
    <cellStyle name="Cálculo 42" xfId="3580" xr:uid="{00000000-0005-0000-0000-0000F80D0000}"/>
    <cellStyle name="Cálculo 42 2" xfId="3581" xr:uid="{00000000-0005-0000-0000-0000F90D0000}"/>
    <cellStyle name="Cálculo 42 2 2" xfId="49023" xr:uid="{8B554B6B-BD93-44E2-912C-3BE4056415E9}"/>
    <cellStyle name="Cálculo 42 3" xfId="3582" xr:uid="{00000000-0005-0000-0000-0000FA0D0000}"/>
    <cellStyle name="Cálculo 42 3 2" xfId="49022" xr:uid="{183890AA-B9C7-4873-941A-1C6DB00C99F0}"/>
    <cellStyle name="Cálculo 42 4" xfId="49024" xr:uid="{D5B40F2F-C1C4-4505-8385-82EBE424BE5E}"/>
    <cellStyle name="Cálculo 43" xfId="3583" xr:uid="{00000000-0005-0000-0000-0000FB0D0000}"/>
    <cellStyle name="Cálculo 43 2" xfId="3584" xr:uid="{00000000-0005-0000-0000-0000FC0D0000}"/>
    <cellStyle name="Cálculo 43 2 2" xfId="49020" xr:uid="{BF1AE332-87E3-4FE7-9393-95F3279B3981}"/>
    <cellStyle name="Cálculo 43 3" xfId="3585" xr:uid="{00000000-0005-0000-0000-0000FD0D0000}"/>
    <cellStyle name="Cálculo 43 3 2" xfId="49019" xr:uid="{F7B8DF48-A5B8-4591-950B-E53D7D9CBEBA}"/>
    <cellStyle name="Cálculo 43 4" xfId="49021" xr:uid="{F26B3561-5DE2-4A78-B95A-7F0FD4C3C664}"/>
    <cellStyle name="Cálculo 44" xfId="3586" xr:uid="{00000000-0005-0000-0000-0000FE0D0000}"/>
    <cellStyle name="Cálculo 44 2" xfId="3587" xr:uid="{00000000-0005-0000-0000-0000FF0D0000}"/>
    <cellStyle name="Cálculo 44 2 2" xfId="49017" xr:uid="{10C2C7A4-B176-478D-B073-A801F8CAA8D2}"/>
    <cellStyle name="Cálculo 44 3" xfId="3588" xr:uid="{00000000-0005-0000-0000-0000000E0000}"/>
    <cellStyle name="Cálculo 44 3 2" xfId="49016" xr:uid="{98EC9F31-C169-4947-BD66-E00EEFB02B2F}"/>
    <cellStyle name="Cálculo 44 4" xfId="49018" xr:uid="{CE4D7641-D70C-4C2D-B44A-420D57F91638}"/>
    <cellStyle name="Cálculo 45" xfId="3589" xr:uid="{00000000-0005-0000-0000-0000010E0000}"/>
    <cellStyle name="Cálculo 45 2" xfId="3590" xr:uid="{00000000-0005-0000-0000-0000020E0000}"/>
    <cellStyle name="Cálculo 45 2 2" xfId="49014" xr:uid="{BC06ABE2-99E1-485E-8A48-C84E8EDF046F}"/>
    <cellStyle name="Cálculo 45 3" xfId="3591" xr:uid="{00000000-0005-0000-0000-0000030E0000}"/>
    <cellStyle name="Cálculo 45 3 2" xfId="49013" xr:uid="{96746579-265F-4F8C-B1D7-B88A04DA6F5D}"/>
    <cellStyle name="Cálculo 45 4" xfId="49015" xr:uid="{9B2DF169-9D9C-474B-A703-F5F11F83F6E8}"/>
    <cellStyle name="Cálculo 46" xfId="3592" xr:uid="{00000000-0005-0000-0000-0000040E0000}"/>
    <cellStyle name="Cálculo 46 2" xfId="3593" xr:uid="{00000000-0005-0000-0000-0000050E0000}"/>
    <cellStyle name="Cálculo 46 2 2" xfId="49011" xr:uid="{8C448DC6-3D0C-4D27-A8FB-468DCCDE8D71}"/>
    <cellStyle name="Cálculo 46 3" xfId="3594" xr:uid="{00000000-0005-0000-0000-0000060E0000}"/>
    <cellStyle name="Cálculo 46 3 2" xfId="49010" xr:uid="{D7AB16C3-7E44-47E9-99F7-98F84C77C45E}"/>
    <cellStyle name="Cálculo 46 4" xfId="49012" xr:uid="{6EF79E0E-769C-420F-8154-1C5901E7C6F3}"/>
    <cellStyle name="Cálculo 47" xfId="3595" xr:uid="{00000000-0005-0000-0000-0000070E0000}"/>
    <cellStyle name="Cálculo 47 2" xfId="3596" xr:uid="{00000000-0005-0000-0000-0000080E0000}"/>
    <cellStyle name="Cálculo 47 2 2" xfId="49008" xr:uid="{CFBEF87E-803B-46B3-B201-9E5C56DFDB3A}"/>
    <cellStyle name="Cálculo 47 3" xfId="3597" xr:uid="{00000000-0005-0000-0000-0000090E0000}"/>
    <cellStyle name="Cálculo 47 3 2" xfId="49007" xr:uid="{90E9CA7D-5961-4284-A1A7-B4EE31C8A90F}"/>
    <cellStyle name="Cálculo 47 4" xfId="49009" xr:uid="{6DE416C7-03CE-410B-97E4-401B719FAC95}"/>
    <cellStyle name="Cálculo 48" xfId="3598" xr:uid="{00000000-0005-0000-0000-00000A0E0000}"/>
    <cellStyle name="Cálculo 48 2" xfId="3599" xr:uid="{00000000-0005-0000-0000-00000B0E0000}"/>
    <cellStyle name="Cálculo 48 2 2" xfId="49005" xr:uid="{7B3F8242-F5A1-4E1B-88E5-FF504E109878}"/>
    <cellStyle name="Cálculo 48 3" xfId="3600" xr:uid="{00000000-0005-0000-0000-00000C0E0000}"/>
    <cellStyle name="Cálculo 48 3 2" xfId="49004" xr:uid="{C0BD4F5A-B253-4C23-A2DB-DD5DC11AE967}"/>
    <cellStyle name="Cálculo 48 4" xfId="49006" xr:uid="{72D2838E-DECC-41C7-8186-9ABE5922A433}"/>
    <cellStyle name="Cálculo 49" xfId="3601" xr:uid="{00000000-0005-0000-0000-00000D0E0000}"/>
    <cellStyle name="Cálculo 49 2" xfId="3602" xr:uid="{00000000-0005-0000-0000-00000E0E0000}"/>
    <cellStyle name="Cálculo 49 2 2" xfId="49002" xr:uid="{A019F90E-824C-4D73-9214-7FA104FB697A}"/>
    <cellStyle name="Cálculo 49 3" xfId="3603" xr:uid="{00000000-0005-0000-0000-00000F0E0000}"/>
    <cellStyle name="Cálculo 49 3 2" xfId="49001" xr:uid="{C0D1B0BE-1B85-417A-8BED-B0E899AE1AB8}"/>
    <cellStyle name="Cálculo 49 4" xfId="49003" xr:uid="{440ED547-D483-487F-A009-1B690AFB40C9}"/>
    <cellStyle name="Cálculo 5" xfId="3604" xr:uid="{00000000-0005-0000-0000-0000100E0000}"/>
    <cellStyle name="Cálculo 5 2" xfId="3605" xr:uid="{00000000-0005-0000-0000-0000110E0000}"/>
    <cellStyle name="Cálculo 5 2 2" xfId="48999" xr:uid="{0BCE0F14-0DF8-4787-A38E-89C549412A16}"/>
    <cellStyle name="Cálculo 5 3" xfId="3606" xr:uid="{00000000-0005-0000-0000-0000120E0000}"/>
    <cellStyle name="Cálculo 5 3 2" xfId="48998" xr:uid="{5E46B3A3-3F0F-4A75-A384-C2E7F531D6F2}"/>
    <cellStyle name="Cálculo 5 4" xfId="49000" xr:uid="{EA1C81D7-7472-4F00-9CFC-A1E6711CEC54}"/>
    <cellStyle name="Cálculo 5_Bases_Generales" xfId="3607" xr:uid="{00000000-0005-0000-0000-0000130E0000}"/>
    <cellStyle name="Cálculo 50" xfId="3608" xr:uid="{00000000-0005-0000-0000-0000140E0000}"/>
    <cellStyle name="Cálculo 50 2" xfId="3609" xr:uid="{00000000-0005-0000-0000-0000150E0000}"/>
    <cellStyle name="Cálculo 50 2 2" xfId="48996" xr:uid="{773E2044-28E2-4B39-95BF-17C204A8990F}"/>
    <cellStyle name="Cálculo 50 3" xfId="3610" xr:uid="{00000000-0005-0000-0000-0000160E0000}"/>
    <cellStyle name="Cálculo 50 3 2" xfId="48995" xr:uid="{88548554-2AF9-49B6-818C-5F1D8C98996A}"/>
    <cellStyle name="Cálculo 50 4" xfId="48997" xr:uid="{2A7914A9-3A1A-436D-8184-64518A333798}"/>
    <cellStyle name="Cálculo 51" xfId="3611" xr:uid="{00000000-0005-0000-0000-0000170E0000}"/>
    <cellStyle name="Cálculo 51 2" xfId="3612" xr:uid="{00000000-0005-0000-0000-0000180E0000}"/>
    <cellStyle name="Cálculo 51 2 2" xfId="48993" xr:uid="{9479748E-2EB8-449B-95A1-50655F9B426E}"/>
    <cellStyle name="Cálculo 51 3" xfId="3613" xr:uid="{00000000-0005-0000-0000-0000190E0000}"/>
    <cellStyle name="Cálculo 51 3 2" xfId="48992" xr:uid="{8FF25C9B-81C2-4182-8F69-A6E670D9EED2}"/>
    <cellStyle name="Cálculo 51 4" xfId="48994" xr:uid="{FE9D8F15-21A8-4DE5-8458-99E8DD78664B}"/>
    <cellStyle name="Cálculo 52" xfId="3614" xr:uid="{00000000-0005-0000-0000-00001A0E0000}"/>
    <cellStyle name="Cálculo 52 2" xfId="3615" xr:uid="{00000000-0005-0000-0000-00001B0E0000}"/>
    <cellStyle name="Cálculo 52 2 2" xfId="48990" xr:uid="{66E51A4A-707E-445B-B6CB-3FFF5C547B72}"/>
    <cellStyle name="Cálculo 52 3" xfId="3616" xr:uid="{00000000-0005-0000-0000-00001C0E0000}"/>
    <cellStyle name="Cálculo 52 3 2" xfId="48989" xr:uid="{90FE5DA7-43D5-48B9-A19E-247BDDB09ED7}"/>
    <cellStyle name="Cálculo 52 4" xfId="48991" xr:uid="{D10427F3-ABC0-4859-9B8F-DA1CE40A2A4B}"/>
    <cellStyle name="Cálculo 53" xfId="3617" xr:uid="{00000000-0005-0000-0000-00001D0E0000}"/>
    <cellStyle name="Cálculo 53 2" xfId="3618" xr:uid="{00000000-0005-0000-0000-00001E0E0000}"/>
    <cellStyle name="Cálculo 53 2 2" xfId="48987" xr:uid="{793FC4E8-4D25-4DC7-B0F9-AC264CB5C585}"/>
    <cellStyle name="Cálculo 53 3" xfId="3619" xr:uid="{00000000-0005-0000-0000-00001F0E0000}"/>
    <cellStyle name="Cálculo 53 3 2" xfId="48986" xr:uid="{C5D5E642-7593-4A5C-B8DE-1DD0EC998480}"/>
    <cellStyle name="Cálculo 53 4" xfId="48988" xr:uid="{5AC46969-5962-4364-9673-688B86ACF6B4}"/>
    <cellStyle name="Cálculo 54" xfId="3620" xr:uid="{00000000-0005-0000-0000-0000200E0000}"/>
    <cellStyle name="Cálculo 54 2" xfId="3621" xr:uid="{00000000-0005-0000-0000-0000210E0000}"/>
    <cellStyle name="Cálculo 54 2 2" xfId="48984" xr:uid="{1E18D0BE-0193-4745-91CE-D40BC2B6138D}"/>
    <cellStyle name="Cálculo 54 3" xfId="3622" xr:uid="{00000000-0005-0000-0000-0000220E0000}"/>
    <cellStyle name="Cálculo 54 3 2" xfId="48983" xr:uid="{8236882A-7D23-42DF-BBF1-21B164D52CAB}"/>
    <cellStyle name="Cálculo 54 4" xfId="48985" xr:uid="{0E4317D5-A7B1-4249-8706-6AA5CD5007F5}"/>
    <cellStyle name="Cálculo 55" xfId="3623" xr:uid="{00000000-0005-0000-0000-0000230E0000}"/>
    <cellStyle name="Cálculo 55 2" xfId="3624" xr:uid="{00000000-0005-0000-0000-0000240E0000}"/>
    <cellStyle name="Cálculo 55 2 2" xfId="48981" xr:uid="{1E674CE9-5D45-47E0-910D-C839D2070372}"/>
    <cellStyle name="Cálculo 55 3" xfId="3625" xr:uid="{00000000-0005-0000-0000-0000250E0000}"/>
    <cellStyle name="Cálculo 55 3 2" xfId="48980" xr:uid="{0555502C-A149-45FF-8E7D-B023837749F0}"/>
    <cellStyle name="Cálculo 55 4" xfId="48982" xr:uid="{1F1543FB-AEFF-40E0-9A94-D2EC26C9AD10}"/>
    <cellStyle name="Cálculo 56" xfId="3626" xr:uid="{00000000-0005-0000-0000-0000260E0000}"/>
    <cellStyle name="Cálculo 56 2" xfId="3627" xr:uid="{00000000-0005-0000-0000-0000270E0000}"/>
    <cellStyle name="Cálculo 56 2 2" xfId="48978" xr:uid="{05BB9E7B-79CD-42AB-A3D6-7D4B9B121345}"/>
    <cellStyle name="Cálculo 56 3" xfId="3628" xr:uid="{00000000-0005-0000-0000-0000280E0000}"/>
    <cellStyle name="Cálculo 56 3 2" xfId="48977" xr:uid="{5C25395F-0BD2-4534-9A89-A2F572850AF1}"/>
    <cellStyle name="Cálculo 56 4" xfId="48979" xr:uid="{FD3BF725-5B19-40CE-93AA-F2679AD18028}"/>
    <cellStyle name="Cálculo 57" xfId="3629" xr:uid="{00000000-0005-0000-0000-0000290E0000}"/>
    <cellStyle name="Cálculo 57 2" xfId="3630" xr:uid="{00000000-0005-0000-0000-00002A0E0000}"/>
    <cellStyle name="Cálculo 57 2 2" xfId="48975" xr:uid="{67548852-1D13-445F-9CD6-B84893F91232}"/>
    <cellStyle name="Cálculo 57 3" xfId="3631" xr:uid="{00000000-0005-0000-0000-00002B0E0000}"/>
    <cellStyle name="Cálculo 57 3 2" xfId="48974" xr:uid="{4A68E464-6FFE-4108-BC20-A970F608A3D3}"/>
    <cellStyle name="Cálculo 57 4" xfId="48976" xr:uid="{F9D6B970-655C-4E94-9127-01AA9622D941}"/>
    <cellStyle name="Cálculo 58" xfId="3632" xr:uid="{00000000-0005-0000-0000-00002C0E0000}"/>
    <cellStyle name="Cálculo 58 2" xfId="3633" xr:uid="{00000000-0005-0000-0000-00002D0E0000}"/>
    <cellStyle name="Cálculo 58 2 2" xfId="48972" xr:uid="{3A8465EA-C682-4105-A818-1BB65167F545}"/>
    <cellStyle name="Cálculo 58 3" xfId="3634" xr:uid="{00000000-0005-0000-0000-00002E0E0000}"/>
    <cellStyle name="Cálculo 58 3 2" xfId="48971" xr:uid="{1E2F8C57-E5F0-4C96-94AA-112B43765260}"/>
    <cellStyle name="Cálculo 58 4" xfId="48973" xr:uid="{AE30D775-CCCF-4AE8-A02D-BF5746F29AA5}"/>
    <cellStyle name="Cálculo 59" xfId="3635" xr:uid="{00000000-0005-0000-0000-00002F0E0000}"/>
    <cellStyle name="Cálculo 59 2" xfId="3636" xr:uid="{00000000-0005-0000-0000-0000300E0000}"/>
    <cellStyle name="Cálculo 59 2 2" xfId="48969" xr:uid="{2E4C5481-A944-4661-8933-6C2AA2F7D18F}"/>
    <cellStyle name="Cálculo 59 3" xfId="3637" xr:uid="{00000000-0005-0000-0000-0000310E0000}"/>
    <cellStyle name="Cálculo 59 3 2" xfId="48968" xr:uid="{70CE1DB8-DC20-42DB-A7CB-1CF8C43B3417}"/>
    <cellStyle name="Cálculo 59 4" xfId="48970" xr:uid="{98CF8DD0-2414-4EC5-8B90-AAEBB645E493}"/>
    <cellStyle name="Cálculo 6" xfId="3638" xr:uid="{00000000-0005-0000-0000-0000320E0000}"/>
    <cellStyle name="Cálculo 6 2" xfId="3639" xr:uid="{00000000-0005-0000-0000-0000330E0000}"/>
    <cellStyle name="Cálculo 6 2 2" xfId="48966" xr:uid="{6142E4FE-9A22-44C9-BCD4-929CDAFBC84A}"/>
    <cellStyle name="Cálculo 6 3" xfId="3640" xr:uid="{00000000-0005-0000-0000-0000340E0000}"/>
    <cellStyle name="Cálculo 6 3 2" xfId="48965" xr:uid="{8B89027F-2081-446B-A3A4-DF2A407D4766}"/>
    <cellStyle name="Cálculo 6 4" xfId="48967" xr:uid="{599EC77F-B6C9-416B-B494-B470FDCA0D21}"/>
    <cellStyle name="Cálculo 6_Bases_Generales" xfId="3641" xr:uid="{00000000-0005-0000-0000-0000350E0000}"/>
    <cellStyle name="Cálculo 60" xfId="3642" xr:uid="{00000000-0005-0000-0000-0000360E0000}"/>
    <cellStyle name="Cálculo 60 2" xfId="3643" xr:uid="{00000000-0005-0000-0000-0000370E0000}"/>
    <cellStyle name="Cálculo 60 2 2" xfId="48963" xr:uid="{C2AA4A51-EC23-46D0-9901-41E2289F7B10}"/>
    <cellStyle name="Cálculo 60 3" xfId="3644" xr:uid="{00000000-0005-0000-0000-0000380E0000}"/>
    <cellStyle name="Cálculo 60 3 2" xfId="48962" xr:uid="{E544FF93-3C6C-4501-A90F-6D1B828A44D7}"/>
    <cellStyle name="Cálculo 60 4" xfId="48964" xr:uid="{6D65E42E-613B-4E06-9BB8-9F6CA4158A56}"/>
    <cellStyle name="Cálculo 61" xfId="3645" xr:uid="{00000000-0005-0000-0000-0000390E0000}"/>
    <cellStyle name="Cálculo 61 2" xfId="3646" xr:uid="{00000000-0005-0000-0000-00003A0E0000}"/>
    <cellStyle name="Cálculo 61 2 2" xfId="48960" xr:uid="{053A2C32-DB69-4B58-B718-3463B5D006B5}"/>
    <cellStyle name="Cálculo 61 3" xfId="3647" xr:uid="{00000000-0005-0000-0000-00003B0E0000}"/>
    <cellStyle name="Cálculo 61 3 2" xfId="48959" xr:uid="{06F842FA-3219-4F4D-90A9-5FAF4A8304C5}"/>
    <cellStyle name="Cálculo 61 4" xfId="48961" xr:uid="{CA2E5BED-1B94-4E23-A4B8-A9058C1D44EB}"/>
    <cellStyle name="Cálculo 62" xfId="3648" xr:uid="{00000000-0005-0000-0000-00003C0E0000}"/>
    <cellStyle name="Cálculo 62 2" xfId="3649" xr:uid="{00000000-0005-0000-0000-00003D0E0000}"/>
    <cellStyle name="Cálculo 62 2 2" xfId="48957" xr:uid="{7D723A27-76E7-4E8F-80C1-6AE4E1BB6146}"/>
    <cellStyle name="Cálculo 62 3" xfId="3650" xr:uid="{00000000-0005-0000-0000-00003E0E0000}"/>
    <cellStyle name="Cálculo 62 3 2" xfId="48956" xr:uid="{4D038836-294F-4895-9D8E-4999CE371CCF}"/>
    <cellStyle name="Cálculo 62 4" xfId="48958" xr:uid="{4DF6261E-1E3B-4F06-8848-316604793013}"/>
    <cellStyle name="Cálculo 63" xfId="3651" xr:uid="{00000000-0005-0000-0000-00003F0E0000}"/>
    <cellStyle name="Cálculo 63 2" xfId="3652" xr:uid="{00000000-0005-0000-0000-0000400E0000}"/>
    <cellStyle name="Cálculo 63 2 2" xfId="48954" xr:uid="{F71DE063-1638-489A-9573-57FF79AB6C88}"/>
    <cellStyle name="Cálculo 63 3" xfId="3653" xr:uid="{00000000-0005-0000-0000-0000410E0000}"/>
    <cellStyle name="Cálculo 63 3 2" xfId="48953" xr:uid="{B9833D29-212F-4D02-ABB4-9CFCE05A5522}"/>
    <cellStyle name="Cálculo 63 4" xfId="48955" xr:uid="{DD5BEC41-80C3-4807-BF91-B7C0209BE1B8}"/>
    <cellStyle name="Cálculo 64" xfId="3654" xr:uid="{00000000-0005-0000-0000-0000420E0000}"/>
    <cellStyle name="Cálculo 64 2" xfId="3655" xr:uid="{00000000-0005-0000-0000-0000430E0000}"/>
    <cellStyle name="Cálculo 64 2 2" xfId="48951" xr:uid="{5AC8C6F3-D64C-4C7A-8D69-9AC7D92C8457}"/>
    <cellStyle name="Cálculo 64 3" xfId="3656" xr:uid="{00000000-0005-0000-0000-0000440E0000}"/>
    <cellStyle name="Cálculo 64 3 2" xfId="48950" xr:uid="{451E8925-DD9E-46E8-898D-26327F09EE7E}"/>
    <cellStyle name="Cálculo 64 4" xfId="48952" xr:uid="{A86919B1-41EF-4B95-A450-ABF80DAD6666}"/>
    <cellStyle name="Cálculo 65" xfId="3657" xr:uid="{00000000-0005-0000-0000-0000450E0000}"/>
    <cellStyle name="Cálculo 65 2" xfId="3658" xr:uid="{00000000-0005-0000-0000-0000460E0000}"/>
    <cellStyle name="Cálculo 65 2 2" xfId="48948" xr:uid="{CCF4841D-33F6-4F75-95FD-2C1C6D785EC3}"/>
    <cellStyle name="Cálculo 65 3" xfId="3659" xr:uid="{00000000-0005-0000-0000-0000470E0000}"/>
    <cellStyle name="Cálculo 65 3 2" xfId="48947" xr:uid="{94A472CA-B8B1-4AA2-B381-F70FE734DD71}"/>
    <cellStyle name="Cálculo 65 4" xfId="48949" xr:uid="{77E0FF41-2865-408A-84F5-B5AEB2283C3F}"/>
    <cellStyle name="Cálculo 66" xfId="3660" xr:uid="{00000000-0005-0000-0000-0000480E0000}"/>
    <cellStyle name="Cálculo 66 2" xfId="3661" xr:uid="{00000000-0005-0000-0000-0000490E0000}"/>
    <cellStyle name="Cálculo 66 2 2" xfId="48945" xr:uid="{3A08BBCE-6280-418F-9B3E-DAEB9688E8BF}"/>
    <cellStyle name="Cálculo 66 3" xfId="3662" xr:uid="{00000000-0005-0000-0000-00004A0E0000}"/>
    <cellStyle name="Cálculo 66 3 2" xfId="48944" xr:uid="{DD03E26C-470F-4154-B063-8EF8AC5BEED9}"/>
    <cellStyle name="Cálculo 66 4" xfId="48946" xr:uid="{583D2802-4506-4DFA-A688-7A8FB2D439A2}"/>
    <cellStyle name="Cálculo 67" xfId="3663" xr:uid="{00000000-0005-0000-0000-00004B0E0000}"/>
    <cellStyle name="Cálculo 67 2" xfId="3664" xr:uid="{00000000-0005-0000-0000-00004C0E0000}"/>
    <cellStyle name="Cálculo 67 2 2" xfId="48942" xr:uid="{587A812C-75DD-40F9-A934-4CE04DF9C9F5}"/>
    <cellStyle name="Cálculo 67 3" xfId="3665" xr:uid="{00000000-0005-0000-0000-00004D0E0000}"/>
    <cellStyle name="Cálculo 67 3 2" xfId="48941" xr:uid="{1E539337-CA5E-4E23-A68A-C23BEF31EE52}"/>
    <cellStyle name="Cálculo 67 4" xfId="48943" xr:uid="{0D1D84EB-E9D8-42B8-93D9-26EF441FE5DC}"/>
    <cellStyle name="Cálculo 68" xfId="3666" xr:uid="{00000000-0005-0000-0000-00004E0E0000}"/>
    <cellStyle name="Cálculo 68 2" xfId="3667" xr:uid="{00000000-0005-0000-0000-00004F0E0000}"/>
    <cellStyle name="Cálculo 68 2 2" xfId="48939" xr:uid="{1B761B32-054D-431A-9B60-DE6D5243CD76}"/>
    <cellStyle name="Cálculo 68 3" xfId="3668" xr:uid="{00000000-0005-0000-0000-0000500E0000}"/>
    <cellStyle name="Cálculo 68 3 2" xfId="48938" xr:uid="{2161C253-563E-4821-97DD-0C2247601281}"/>
    <cellStyle name="Cálculo 68 4" xfId="48940" xr:uid="{1A45115D-DED9-4948-A33B-D3F306DAB377}"/>
    <cellStyle name="Cálculo 69" xfId="3669" xr:uid="{00000000-0005-0000-0000-0000510E0000}"/>
    <cellStyle name="Cálculo 69 2" xfId="3670" xr:uid="{00000000-0005-0000-0000-0000520E0000}"/>
    <cellStyle name="Cálculo 69 2 2" xfId="48936" xr:uid="{C810B890-F7B2-48E0-B91E-607668E2C66C}"/>
    <cellStyle name="Cálculo 69 3" xfId="3671" xr:uid="{00000000-0005-0000-0000-0000530E0000}"/>
    <cellStyle name="Cálculo 69 3 2" xfId="48935" xr:uid="{DE0A2EE3-C635-414E-93DC-08DB3C8E49D4}"/>
    <cellStyle name="Cálculo 69 4" xfId="48937" xr:uid="{AF4D1C17-358A-484E-84F5-A0E2B47122FB}"/>
    <cellStyle name="Cálculo 7" xfId="3672" xr:uid="{00000000-0005-0000-0000-0000540E0000}"/>
    <cellStyle name="Cálculo 7 2" xfId="3673" xr:uid="{00000000-0005-0000-0000-0000550E0000}"/>
    <cellStyle name="Cálculo 7 2 2" xfId="48933" xr:uid="{EF50E1D9-1122-44BD-AD6C-8433C655B93E}"/>
    <cellStyle name="Cálculo 7 3" xfId="3674" xr:uid="{00000000-0005-0000-0000-0000560E0000}"/>
    <cellStyle name="Cálculo 7 3 2" xfId="48932" xr:uid="{0178F76E-0AE3-46EC-8BF0-EEB6200849F3}"/>
    <cellStyle name="Cálculo 7 4" xfId="48934" xr:uid="{017BF0E2-E5AE-45A7-A71A-F1189554595D}"/>
    <cellStyle name="Cálculo 7_Bases_Generales" xfId="3675" xr:uid="{00000000-0005-0000-0000-0000570E0000}"/>
    <cellStyle name="Cálculo 70" xfId="3676" xr:uid="{00000000-0005-0000-0000-0000580E0000}"/>
    <cellStyle name="Cálculo 70 2" xfId="3677" xr:uid="{00000000-0005-0000-0000-0000590E0000}"/>
    <cellStyle name="Cálculo 70 2 2" xfId="48930" xr:uid="{E0A5E13B-F004-44A5-9D1B-BC888FCFB876}"/>
    <cellStyle name="Cálculo 70 3" xfId="3678" xr:uid="{00000000-0005-0000-0000-00005A0E0000}"/>
    <cellStyle name="Cálculo 70 3 2" xfId="48929" xr:uid="{F5A97F93-69EB-443F-A289-65D5E56D9961}"/>
    <cellStyle name="Cálculo 70 4" xfId="48931" xr:uid="{294CC94B-E8C3-40DF-AC62-8ECF67B507DF}"/>
    <cellStyle name="Cálculo 71" xfId="3679" xr:uid="{00000000-0005-0000-0000-00005B0E0000}"/>
    <cellStyle name="Cálculo 71 2" xfId="3680" xr:uid="{00000000-0005-0000-0000-00005C0E0000}"/>
    <cellStyle name="Cálculo 71 2 2" xfId="48927" xr:uid="{C5B5982E-19EF-4418-9CA0-5065B5C7C070}"/>
    <cellStyle name="Cálculo 71 3" xfId="3681" xr:uid="{00000000-0005-0000-0000-00005D0E0000}"/>
    <cellStyle name="Cálculo 71 3 2" xfId="48926" xr:uid="{66585CC0-60AD-4FDE-B3BB-EF4F82F6A9D6}"/>
    <cellStyle name="Cálculo 71 4" xfId="48928" xr:uid="{54B4ADD3-CDA7-4A2B-962D-921B16238AB1}"/>
    <cellStyle name="Cálculo 72" xfId="3682" xr:uid="{00000000-0005-0000-0000-00005E0E0000}"/>
    <cellStyle name="Cálculo 72 2" xfId="3683" xr:uid="{00000000-0005-0000-0000-00005F0E0000}"/>
    <cellStyle name="Cálculo 72 2 2" xfId="48924" xr:uid="{A1CDCE9B-4EF2-42B6-8B13-CCEE22FDEC05}"/>
    <cellStyle name="Cálculo 72 3" xfId="3684" xr:uid="{00000000-0005-0000-0000-0000600E0000}"/>
    <cellStyle name="Cálculo 72 3 2" xfId="48923" xr:uid="{3A5FE953-D475-42D6-B870-8A55503EEFF9}"/>
    <cellStyle name="Cálculo 72 4" xfId="48925" xr:uid="{BD29923C-CB3F-40AE-969A-0698F46A7422}"/>
    <cellStyle name="Cálculo 73" xfId="3685" xr:uid="{00000000-0005-0000-0000-0000610E0000}"/>
    <cellStyle name="Cálculo 73 2" xfId="3686" xr:uid="{00000000-0005-0000-0000-0000620E0000}"/>
    <cellStyle name="Cálculo 73 2 2" xfId="48921" xr:uid="{DBA0A97E-063E-488E-8D5F-3C50F66D2B49}"/>
    <cellStyle name="Cálculo 73 3" xfId="3687" xr:uid="{00000000-0005-0000-0000-0000630E0000}"/>
    <cellStyle name="Cálculo 73 3 2" xfId="48920" xr:uid="{B2A6C426-3979-45C5-A995-C05C4D3CD441}"/>
    <cellStyle name="Cálculo 73 4" xfId="48922" xr:uid="{C39D581B-E2E5-491D-82A8-6EC1808920E5}"/>
    <cellStyle name="Cálculo 74" xfId="3688" xr:uid="{00000000-0005-0000-0000-0000640E0000}"/>
    <cellStyle name="Cálculo 74 2" xfId="3689" xr:uid="{00000000-0005-0000-0000-0000650E0000}"/>
    <cellStyle name="Cálculo 74 2 2" xfId="48918" xr:uid="{DC7C827B-6A40-44F0-8DDB-DC7864F4E635}"/>
    <cellStyle name="Cálculo 74 3" xfId="3690" xr:uid="{00000000-0005-0000-0000-0000660E0000}"/>
    <cellStyle name="Cálculo 74 3 2" xfId="48917" xr:uid="{D9084579-15FF-41A0-A401-1DD622EEFB4E}"/>
    <cellStyle name="Cálculo 74 4" xfId="48919" xr:uid="{6A8B0EE6-8C73-47C4-9AC5-45F726CA45C8}"/>
    <cellStyle name="Cálculo 75" xfId="3691" xr:uid="{00000000-0005-0000-0000-0000670E0000}"/>
    <cellStyle name="Cálculo 75 2" xfId="3692" xr:uid="{00000000-0005-0000-0000-0000680E0000}"/>
    <cellStyle name="Cálculo 75 2 2" xfId="48915" xr:uid="{0295D9B6-7668-48C2-9609-35AF5860FF07}"/>
    <cellStyle name="Cálculo 75 3" xfId="3693" xr:uid="{00000000-0005-0000-0000-0000690E0000}"/>
    <cellStyle name="Cálculo 75 3 2" xfId="48914" xr:uid="{A2902355-AA08-459B-B6B3-5C7463C8BA06}"/>
    <cellStyle name="Cálculo 75 4" xfId="48916" xr:uid="{2A2C9F89-98AE-448F-BF4B-67D2376196C2}"/>
    <cellStyle name="Cálculo 76" xfId="3694" xr:uid="{00000000-0005-0000-0000-00006A0E0000}"/>
    <cellStyle name="Cálculo 76 2" xfId="3695" xr:uid="{00000000-0005-0000-0000-00006B0E0000}"/>
    <cellStyle name="Cálculo 76 2 2" xfId="48912" xr:uid="{4A2FD773-FA38-409F-A5D7-405D44517D3C}"/>
    <cellStyle name="Cálculo 76 3" xfId="3696" xr:uid="{00000000-0005-0000-0000-00006C0E0000}"/>
    <cellStyle name="Cálculo 76 3 2" xfId="48911" xr:uid="{5FE31CF3-8685-475C-9D96-AA0788899FAE}"/>
    <cellStyle name="Cálculo 76 4" xfId="48913" xr:uid="{F109AD56-B931-4232-9FB3-FB965C6EF016}"/>
    <cellStyle name="Cálculo 77" xfId="3697" xr:uid="{00000000-0005-0000-0000-00006D0E0000}"/>
    <cellStyle name="Cálculo 77 2" xfId="3698" xr:uid="{00000000-0005-0000-0000-00006E0E0000}"/>
    <cellStyle name="Cálculo 77 2 2" xfId="48909" xr:uid="{0D913BC1-8FD0-4AF5-9839-6933FD84030B}"/>
    <cellStyle name="Cálculo 77 3" xfId="3699" xr:uid="{00000000-0005-0000-0000-00006F0E0000}"/>
    <cellStyle name="Cálculo 77 3 2" xfId="48908" xr:uid="{D5FCF5FE-6FD0-416C-BB44-A7223D0B2D5C}"/>
    <cellStyle name="Cálculo 77 4" xfId="48910" xr:uid="{1699C4B6-6BF0-4F06-8C44-961C443A6476}"/>
    <cellStyle name="Cálculo 78" xfId="3700" xr:uid="{00000000-0005-0000-0000-0000700E0000}"/>
    <cellStyle name="Cálculo 78 2" xfId="3701" xr:uid="{00000000-0005-0000-0000-0000710E0000}"/>
    <cellStyle name="Cálculo 78 2 2" xfId="48906" xr:uid="{032E388A-F853-4486-AB81-67F43B2720D8}"/>
    <cellStyle name="Cálculo 78 3" xfId="3702" xr:uid="{00000000-0005-0000-0000-0000720E0000}"/>
    <cellStyle name="Cálculo 78 3 2" xfId="48905" xr:uid="{F48B6843-1BFF-4EAE-82BC-3044D5336770}"/>
    <cellStyle name="Cálculo 78 4" xfId="48907" xr:uid="{3F432C0E-13F6-433E-946A-B0FDBDFA4994}"/>
    <cellStyle name="Cálculo 79" xfId="3703" xr:uid="{00000000-0005-0000-0000-0000730E0000}"/>
    <cellStyle name="Cálculo 79 2" xfId="3704" xr:uid="{00000000-0005-0000-0000-0000740E0000}"/>
    <cellStyle name="Cálculo 79 2 2" xfId="48903" xr:uid="{40EAF19E-94A6-47E4-B3D5-9E5BADD84CF1}"/>
    <cellStyle name="Cálculo 79 3" xfId="3705" xr:uid="{00000000-0005-0000-0000-0000750E0000}"/>
    <cellStyle name="Cálculo 79 3 2" xfId="48902" xr:uid="{766316FE-B931-478C-833E-C1272D0BBFB4}"/>
    <cellStyle name="Cálculo 79 4" xfId="48904" xr:uid="{74D7BE5C-BA7A-40CE-8B73-EC295D6DD031}"/>
    <cellStyle name="Cálculo 8" xfId="3706" xr:uid="{00000000-0005-0000-0000-0000760E0000}"/>
    <cellStyle name="Cálculo 8 2" xfId="3707" xr:uid="{00000000-0005-0000-0000-0000770E0000}"/>
    <cellStyle name="Cálculo 8 2 2" xfId="48900" xr:uid="{E9C8489F-5FBF-44B2-9C50-F51078E676E9}"/>
    <cellStyle name="Cálculo 8 3" xfId="3708" xr:uid="{00000000-0005-0000-0000-0000780E0000}"/>
    <cellStyle name="Cálculo 8 3 2" xfId="48899" xr:uid="{121E1169-7FD3-41EC-AE53-D9EAD6FA8B30}"/>
    <cellStyle name="Cálculo 8 4" xfId="48901" xr:uid="{FE5332DC-B065-4B3A-8FEB-B2F00252C56D}"/>
    <cellStyle name="Cálculo 8_Bases_Generales" xfId="3709" xr:uid="{00000000-0005-0000-0000-0000790E0000}"/>
    <cellStyle name="Cálculo 80" xfId="3710" xr:uid="{00000000-0005-0000-0000-00007A0E0000}"/>
    <cellStyle name="Cálculo 80 2" xfId="3711" xr:uid="{00000000-0005-0000-0000-00007B0E0000}"/>
    <cellStyle name="Cálculo 80 2 2" xfId="48897" xr:uid="{A67852CF-11DA-406E-8B54-4741BE8E473C}"/>
    <cellStyle name="Cálculo 80 3" xfId="3712" xr:uid="{00000000-0005-0000-0000-00007C0E0000}"/>
    <cellStyle name="Cálculo 80 3 2" xfId="48896" xr:uid="{F57727B4-C6F1-469B-832E-31B6911DECA3}"/>
    <cellStyle name="Cálculo 80 4" xfId="48898" xr:uid="{FACCF1AA-C4AD-4478-A61D-3BDEEBA1F4CC}"/>
    <cellStyle name="Cálculo 81" xfId="3713" xr:uid="{00000000-0005-0000-0000-00007D0E0000}"/>
    <cellStyle name="Cálculo 81 2" xfId="3714" xr:uid="{00000000-0005-0000-0000-00007E0E0000}"/>
    <cellStyle name="Cálculo 81 2 2" xfId="48894" xr:uid="{23765636-8BB4-4203-982B-65139EA713DA}"/>
    <cellStyle name="Cálculo 81 3" xfId="3715" xr:uid="{00000000-0005-0000-0000-00007F0E0000}"/>
    <cellStyle name="Cálculo 81 3 2" xfId="48893" xr:uid="{CF74A30C-5191-4545-8CBC-C968FC89AE40}"/>
    <cellStyle name="Cálculo 81 4" xfId="48895" xr:uid="{3E9D8E4F-F501-41E0-B2D7-62179DC32113}"/>
    <cellStyle name="Cálculo 82" xfId="3716" xr:uid="{00000000-0005-0000-0000-0000800E0000}"/>
    <cellStyle name="Cálculo 82 2" xfId="3717" xr:uid="{00000000-0005-0000-0000-0000810E0000}"/>
    <cellStyle name="Cálculo 82 2 2" xfId="48891" xr:uid="{BFA57372-EAF0-40B0-B5F0-B102656F9238}"/>
    <cellStyle name="Cálculo 82 3" xfId="3718" xr:uid="{00000000-0005-0000-0000-0000820E0000}"/>
    <cellStyle name="Cálculo 82 3 2" xfId="48890" xr:uid="{FC70D62A-2E05-4215-B4D0-8947BDE95526}"/>
    <cellStyle name="Cálculo 82 4" xfId="48892" xr:uid="{B6734358-2AD4-48D4-9046-403D0347B671}"/>
    <cellStyle name="Cálculo 83" xfId="3719" xr:uid="{00000000-0005-0000-0000-0000830E0000}"/>
    <cellStyle name="Cálculo 83 2" xfId="3720" xr:uid="{00000000-0005-0000-0000-0000840E0000}"/>
    <cellStyle name="Cálculo 83 2 2" xfId="48888" xr:uid="{B3879841-1E6A-4E50-B449-0B778E37AF36}"/>
    <cellStyle name="Cálculo 83 3" xfId="3721" xr:uid="{00000000-0005-0000-0000-0000850E0000}"/>
    <cellStyle name="Cálculo 83 3 2" xfId="48887" xr:uid="{EA07E0DA-50FE-4C4C-9EDB-A5EA51500EAE}"/>
    <cellStyle name="Cálculo 83 4" xfId="48889" xr:uid="{27905208-4B83-42F1-9BB0-982B197882C5}"/>
    <cellStyle name="Cálculo 84" xfId="3722" xr:uid="{00000000-0005-0000-0000-0000860E0000}"/>
    <cellStyle name="Cálculo 84 2" xfId="3723" xr:uid="{00000000-0005-0000-0000-0000870E0000}"/>
    <cellStyle name="Cálculo 84 2 2" xfId="48885" xr:uid="{C32D1AF1-A383-4DCA-A21A-45C7CC1B497E}"/>
    <cellStyle name="Cálculo 84 3" xfId="3724" xr:uid="{00000000-0005-0000-0000-0000880E0000}"/>
    <cellStyle name="Cálculo 84 3 2" xfId="48884" xr:uid="{6EDDEA87-81F3-448E-AF79-E08A5E1EFDEA}"/>
    <cellStyle name="Cálculo 84 4" xfId="48886" xr:uid="{4494325D-5BD9-47EC-B662-6826E1C56074}"/>
    <cellStyle name="Cálculo 85" xfId="3725" xr:uid="{00000000-0005-0000-0000-0000890E0000}"/>
    <cellStyle name="Cálculo 85 2" xfId="3726" xr:uid="{00000000-0005-0000-0000-00008A0E0000}"/>
    <cellStyle name="Cálculo 85 2 2" xfId="48882" xr:uid="{A8E21AD4-C391-4BD5-B4AF-6AD4EBAD8299}"/>
    <cellStyle name="Cálculo 85 3" xfId="3727" xr:uid="{00000000-0005-0000-0000-00008B0E0000}"/>
    <cellStyle name="Cálculo 85 3 2" xfId="48881" xr:uid="{3D9B9407-DAD3-4AEA-ABDE-305E4C77A38E}"/>
    <cellStyle name="Cálculo 85 4" xfId="48883" xr:uid="{2B1EEC4B-685F-49B4-B2AD-B6AF02C533BD}"/>
    <cellStyle name="Cálculo 86" xfId="3728" xr:uid="{00000000-0005-0000-0000-00008C0E0000}"/>
    <cellStyle name="Cálculo 86 2" xfId="3729" xr:uid="{00000000-0005-0000-0000-00008D0E0000}"/>
    <cellStyle name="Cálculo 86 2 2" xfId="48879" xr:uid="{276ACD80-576E-469B-919B-57D1224E7455}"/>
    <cellStyle name="Cálculo 86 3" xfId="3730" xr:uid="{00000000-0005-0000-0000-00008E0E0000}"/>
    <cellStyle name="Cálculo 86 3 2" xfId="48878" xr:uid="{F070EE2B-65C4-4B05-B21B-F600E5600344}"/>
    <cellStyle name="Cálculo 86 4" xfId="48880" xr:uid="{755BE338-2672-45F1-A7D7-81FFD7986912}"/>
    <cellStyle name="Cálculo 87" xfId="3731" xr:uid="{00000000-0005-0000-0000-00008F0E0000}"/>
    <cellStyle name="Cálculo 87 2" xfId="3732" xr:uid="{00000000-0005-0000-0000-0000900E0000}"/>
    <cellStyle name="Cálculo 87 2 2" xfId="48876" xr:uid="{1232778D-D1E8-487E-9323-790CB5B5B28A}"/>
    <cellStyle name="Cálculo 87 3" xfId="3733" xr:uid="{00000000-0005-0000-0000-0000910E0000}"/>
    <cellStyle name="Cálculo 87 3 2" xfId="48875" xr:uid="{DB49E116-1729-426E-AA43-EAB8E378F9CE}"/>
    <cellStyle name="Cálculo 87 4" xfId="48877" xr:uid="{4858C92E-0940-4747-B81B-EAA61B963857}"/>
    <cellStyle name="Cálculo 88" xfId="3734" xr:uid="{00000000-0005-0000-0000-0000920E0000}"/>
    <cellStyle name="Cálculo 88 2" xfId="3735" xr:uid="{00000000-0005-0000-0000-0000930E0000}"/>
    <cellStyle name="Cálculo 88 2 2" xfId="48873" xr:uid="{9BAF69F6-ADE1-4C1D-A31F-2A132DC2F41B}"/>
    <cellStyle name="Cálculo 88 3" xfId="3736" xr:uid="{00000000-0005-0000-0000-0000940E0000}"/>
    <cellStyle name="Cálculo 88 3 2" xfId="48872" xr:uid="{7616FA74-5115-4820-8C2F-C658FACBB648}"/>
    <cellStyle name="Cálculo 88 4" xfId="48874" xr:uid="{B9511B67-8E88-4228-8EA8-6F38E54E71DE}"/>
    <cellStyle name="Cálculo 89" xfId="3737" xr:uid="{00000000-0005-0000-0000-0000950E0000}"/>
    <cellStyle name="Cálculo 89 2" xfId="3738" xr:uid="{00000000-0005-0000-0000-0000960E0000}"/>
    <cellStyle name="Cálculo 89 2 2" xfId="48870" xr:uid="{2639970F-E849-4E12-B88A-394F14F5DAD8}"/>
    <cellStyle name="Cálculo 89 3" xfId="3739" xr:uid="{00000000-0005-0000-0000-0000970E0000}"/>
    <cellStyle name="Cálculo 89 3 2" xfId="48869" xr:uid="{9EC71CC4-5742-414C-A435-ED65816BBD81}"/>
    <cellStyle name="Cálculo 89 4" xfId="48871" xr:uid="{C297D322-471B-435B-9778-1F5D85602820}"/>
    <cellStyle name="Cálculo 9" xfId="3740" xr:uid="{00000000-0005-0000-0000-0000980E0000}"/>
    <cellStyle name="Cálculo 9 2" xfId="3741" xr:uid="{00000000-0005-0000-0000-0000990E0000}"/>
    <cellStyle name="Cálculo 9 2 2" xfId="48867" xr:uid="{85A2CA04-E6C0-4B8B-8415-4E37CE174F38}"/>
    <cellStyle name="Cálculo 9 3" xfId="3742" xr:uid="{00000000-0005-0000-0000-00009A0E0000}"/>
    <cellStyle name="Cálculo 9 3 2" xfId="48866" xr:uid="{6D7EF70A-3CAC-465E-8B54-571FD3105444}"/>
    <cellStyle name="Cálculo 9 4" xfId="48868" xr:uid="{018CA21A-EBD6-447B-BB21-B754C1A137E6}"/>
    <cellStyle name="Cálculo 9_Bases_Generales" xfId="3743" xr:uid="{00000000-0005-0000-0000-00009B0E0000}"/>
    <cellStyle name="Cálculo 90" xfId="3744" xr:uid="{00000000-0005-0000-0000-00009C0E0000}"/>
    <cellStyle name="Cálculo 90 2" xfId="3745" xr:uid="{00000000-0005-0000-0000-00009D0E0000}"/>
    <cellStyle name="Cálculo 90 2 2" xfId="48864" xr:uid="{7D1D2BD0-21EB-4EDF-B28C-474A8F064DAD}"/>
    <cellStyle name="Cálculo 90 3" xfId="3746" xr:uid="{00000000-0005-0000-0000-00009E0E0000}"/>
    <cellStyle name="Cálculo 90 3 2" xfId="48863" xr:uid="{1AD86DE3-0E40-4965-B0F1-C3FF7D24887B}"/>
    <cellStyle name="Cálculo 90 4" xfId="48865" xr:uid="{4EAAC3B6-6B20-4658-815E-8558C84E5603}"/>
    <cellStyle name="Cálculo 91" xfId="3747" xr:uid="{00000000-0005-0000-0000-00009F0E0000}"/>
    <cellStyle name="Cálculo 91 2" xfId="3748" xr:uid="{00000000-0005-0000-0000-0000A00E0000}"/>
    <cellStyle name="Cálculo 91 2 2" xfId="48861" xr:uid="{0A6AF79D-D0F8-4B95-BDAF-CEDA01AD1FA3}"/>
    <cellStyle name="Cálculo 91 3" xfId="3749" xr:uid="{00000000-0005-0000-0000-0000A10E0000}"/>
    <cellStyle name="Cálculo 91 3 2" xfId="48860" xr:uid="{E9CB541D-1761-4339-8961-22D1EB8DDBE5}"/>
    <cellStyle name="Cálculo 91 4" xfId="48862" xr:uid="{5DF9F2B7-5F1B-40F2-890C-3EE1D24816E6}"/>
    <cellStyle name="Cálculo 92" xfId="3750" xr:uid="{00000000-0005-0000-0000-0000A20E0000}"/>
    <cellStyle name="Cálculo 92 2" xfId="3751" xr:uid="{00000000-0005-0000-0000-0000A30E0000}"/>
    <cellStyle name="Cálculo 92 2 2" xfId="48858" xr:uid="{726E5AD5-9875-4C4E-9CEF-CAE8B8526326}"/>
    <cellStyle name="Cálculo 92 3" xfId="3752" xr:uid="{00000000-0005-0000-0000-0000A40E0000}"/>
    <cellStyle name="Cálculo 92 3 2" xfId="48857" xr:uid="{7E44F6B2-CE9F-4506-9F94-7793E7BA375B}"/>
    <cellStyle name="Cálculo 92 4" xfId="48859" xr:uid="{6C8E63AD-33DF-4E77-911C-3F70D19DD3BF}"/>
    <cellStyle name="Cálculo 93" xfId="3753" xr:uid="{00000000-0005-0000-0000-0000A50E0000}"/>
    <cellStyle name="Cálculo 93 2" xfId="3754" xr:uid="{00000000-0005-0000-0000-0000A60E0000}"/>
    <cellStyle name="Cálculo 93 2 2" xfId="48855" xr:uid="{4E33F46B-432D-4309-83F5-E42F46394372}"/>
    <cellStyle name="Cálculo 93 3" xfId="3755" xr:uid="{00000000-0005-0000-0000-0000A70E0000}"/>
    <cellStyle name="Cálculo 93 3 2" xfId="48854" xr:uid="{BB308D68-3733-45CC-A45B-20547B49F6A4}"/>
    <cellStyle name="Cálculo 93 4" xfId="48856" xr:uid="{BC3ED8B9-FABF-4EDF-BA94-CC1D51D48583}"/>
    <cellStyle name="Cálculo 94" xfId="3756" xr:uid="{00000000-0005-0000-0000-0000A80E0000}"/>
    <cellStyle name="Cálculo 94 2" xfId="3757" xr:uid="{00000000-0005-0000-0000-0000A90E0000}"/>
    <cellStyle name="Cálculo 94 2 2" xfId="48852" xr:uid="{0DE65D16-31B5-4D25-901D-BEB443A3592A}"/>
    <cellStyle name="Cálculo 94 3" xfId="3758" xr:uid="{00000000-0005-0000-0000-0000AA0E0000}"/>
    <cellStyle name="Cálculo 94 3 2" xfId="48851" xr:uid="{B47E16A2-7675-4FF0-83FC-C7B53B9DBE33}"/>
    <cellStyle name="Cálculo 94 4" xfId="48853" xr:uid="{F307B0AC-DD9B-41FE-95BD-D967863FBAA5}"/>
    <cellStyle name="Cálculo 95" xfId="3759" xr:uid="{00000000-0005-0000-0000-0000AB0E0000}"/>
    <cellStyle name="Cálculo 95 2" xfId="3760" xr:uid="{00000000-0005-0000-0000-0000AC0E0000}"/>
    <cellStyle name="Cálculo 95 2 2" xfId="48849" xr:uid="{CA91A595-1DFC-4BA9-ADC1-6A2FEA6ED67B}"/>
    <cellStyle name="Cálculo 95 3" xfId="3761" xr:uid="{00000000-0005-0000-0000-0000AD0E0000}"/>
    <cellStyle name="Cálculo 95 3 2" xfId="48848" xr:uid="{C7599EF0-BF6B-403F-81A3-95DE7274D372}"/>
    <cellStyle name="Cálculo 95 4" xfId="48850" xr:uid="{AF34A287-72D9-4D42-BD9F-3A2791169897}"/>
    <cellStyle name="Cálculo 96" xfId="3762" xr:uid="{00000000-0005-0000-0000-0000AE0E0000}"/>
    <cellStyle name="Cálculo 96 2" xfId="3763" xr:uid="{00000000-0005-0000-0000-0000AF0E0000}"/>
    <cellStyle name="Cálculo 96 2 2" xfId="48846" xr:uid="{711BDDCF-A7FC-4055-870B-E42C3E7A9317}"/>
    <cellStyle name="Cálculo 96 3" xfId="3764" xr:uid="{00000000-0005-0000-0000-0000B00E0000}"/>
    <cellStyle name="Cálculo 96 3 2" xfId="48845" xr:uid="{7F1A167B-2F4C-4ECA-8213-49399CA6DF34}"/>
    <cellStyle name="Cálculo 96 4" xfId="48847" xr:uid="{E3DC56E2-BFAD-426A-A87D-E604F0B23BDF}"/>
    <cellStyle name="Cálculo 97" xfId="3765" xr:uid="{00000000-0005-0000-0000-0000B10E0000}"/>
    <cellStyle name="Cálculo 97 2" xfId="3766" xr:uid="{00000000-0005-0000-0000-0000B20E0000}"/>
    <cellStyle name="Cálculo 97 2 2" xfId="48843" xr:uid="{5611832A-06CA-4368-9243-4C475C6EB2B1}"/>
    <cellStyle name="Cálculo 97 3" xfId="3767" xr:uid="{00000000-0005-0000-0000-0000B30E0000}"/>
    <cellStyle name="Cálculo 97 3 2" xfId="48842" xr:uid="{84C2B6DF-D8B1-4577-ACD4-7024978F0EF4}"/>
    <cellStyle name="Cálculo 97 4" xfId="48844" xr:uid="{08FFEC10-C363-41BE-9331-D2E39597AF17}"/>
    <cellStyle name="Cálculo 98" xfId="3768" xr:uid="{00000000-0005-0000-0000-0000B40E0000}"/>
    <cellStyle name="Cálculo 98 2" xfId="3769" xr:uid="{00000000-0005-0000-0000-0000B50E0000}"/>
    <cellStyle name="Cálculo 98 2 2" xfId="48840" xr:uid="{B8F04550-4FF2-467C-9CA9-AD9CFD0D73DF}"/>
    <cellStyle name="Cálculo 98 3" xfId="3770" xr:uid="{00000000-0005-0000-0000-0000B60E0000}"/>
    <cellStyle name="Cálculo 98 3 2" xfId="48839" xr:uid="{81A71684-BF2A-4B7C-85B7-8E49CEDB72D0}"/>
    <cellStyle name="Cálculo 98 4" xfId="48841" xr:uid="{2A851854-7159-42B5-B30F-4888489238D5}"/>
    <cellStyle name="Cálculo 99" xfId="3771" xr:uid="{00000000-0005-0000-0000-0000B70E0000}"/>
    <cellStyle name="Cálculo 99 2" xfId="3772" xr:uid="{00000000-0005-0000-0000-0000B80E0000}"/>
    <cellStyle name="Cálculo 99 2 2" xfId="48837" xr:uid="{B5FB999E-DB28-44E6-84D0-E23B86DAE174}"/>
    <cellStyle name="Cálculo 99 3" xfId="3773" xr:uid="{00000000-0005-0000-0000-0000B90E0000}"/>
    <cellStyle name="Cálculo 99 3 2" xfId="48836" xr:uid="{5F5665E3-9A29-479E-8F7B-5C4DC6B1F93B}"/>
    <cellStyle name="Cálculo 99 4" xfId="48838" xr:uid="{D84133AC-4B51-4021-BE2D-1174508EB3FD}"/>
    <cellStyle name="Cancel" xfId="3774" xr:uid="{00000000-0005-0000-0000-0000BA0E0000}"/>
    <cellStyle name="CC" xfId="3775" xr:uid="{00000000-0005-0000-0000-0000BB0E0000}"/>
    <cellStyle name="Celda de comprobación 2" xfId="3776" xr:uid="{00000000-0005-0000-0000-0000BC0E0000}"/>
    <cellStyle name="Célula de Verificação 10" xfId="3777" xr:uid="{00000000-0005-0000-0000-0000BD0E0000}"/>
    <cellStyle name="Célula de Verificação 11" xfId="3778" xr:uid="{00000000-0005-0000-0000-0000BE0E0000}"/>
    <cellStyle name="Célula de Verificação 12" xfId="3779" xr:uid="{00000000-0005-0000-0000-0000BF0E0000}"/>
    <cellStyle name="Célula de Verificação 13" xfId="3780" xr:uid="{00000000-0005-0000-0000-0000C00E0000}"/>
    <cellStyle name="Célula de Verificação 14" xfId="3781" xr:uid="{00000000-0005-0000-0000-0000C10E0000}"/>
    <cellStyle name="Célula de Verificação 15" xfId="3782" xr:uid="{00000000-0005-0000-0000-0000C20E0000}"/>
    <cellStyle name="Célula de Verificação 16" xfId="3783" xr:uid="{00000000-0005-0000-0000-0000C30E0000}"/>
    <cellStyle name="Célula de Verificação 17" xfId="3784" xr:uid="{00000000-0005-0000-0000-0000C40E0000}"/>
    <cellStyle name="Célula de Verificação 18" xfId="3785" xr:uid="{00000000-0005-0000-0000-0000C50E0000}"/>
    <cellStyle name="Célula de Verificação 19" xfId="3786" xr:uid="{00000000-0005-0000-0000-0000C60E0000}"/>
    <cellStyle name="Célula de Verificação 2" xfId="3787" xr:uid="{00000000-0005-0000-0000-0000C70E0000}"/>
    <cellStyle name="Célula de Verificação 20" xfId="3788" xr:uid="{00000000-0005-0000-0000-0000C80E0000}"/>
    <cellStyle name="Célula de Verificação 21" xfId="3789" xr:uid="{00000000-0005-0000-0000-0000C90E0000}"/>
    <cellStyle name="Célula de Verificação 22" xfId="3790" xr:uid="{00000000-0005-0000-0000-0000CA0E0000}"/>
    <cellStyle name="Célula de Verificação 23" xfId="3791" xr:uid="{00000000-0005-0000-0000-0000CB0E0000}"/>
    <cellStyle name="Célula de Verificação 24" xfId="3792" xr:uid="{00000000-0005-0000-0000-0000CC0E0000}"/>
    <cellStyle name="Célula de Verificação 25" xfId="3793" xr:uid="{00000000-0005-0000-0000-0000CD0E0000}"/>
    <cellStyle name="Célula de Verificação 26" xfId="3794" xr:uid="{00000000-0005-0000-0000-0000CE0E0000}"/>
    <cellStyle name="Célula de Verificação 27" xfId="3795" xr:uid="{00000000-0005-0000-0000-0000CF0E0000}"/>
    <cellStyle name="Célula de Verificação 28" xfId="3796" xr:uid="{00000000-0005-0000-0000-0000D00E0000}"/>
    <cellStyle name="Célula de Verificação 29" xfId="3797" xr:uid="{00000000-0005-0000-0000-0000D10E0000}"/>
    <cellStyle name="Célula de Verificação 3" xfId="3798" xr:uid="{00000000-0005-0000-0000-0000D20E0000}"/>
    <cellStyle name="Célula de Verificação 30" xfId="3799" xr:uid="{00000000-0005-0000-0000-0000D30E0000}"/>
    <cellStyle name="Célula de Verificação 31" xfId="3800" xr:uid="{00000000-0005-0000-0000-0000D40E0000}"/>
    <cellStyle name="Célula de Verificação 32" xfId="3801" xr:uid="{00000000-0005-0000-0000-0000D50E0000}"/>
    <cellStyle name="Célula de Verificação 33" xfId="3802" xr:uid="{00000000-0005-0000-0000-0000D60E0000}"/>
    <cellStyle name="Célula de Verificação 34" xfId="3803" xr:uid="{00000000-0005-0000-0000-0000D70E0000}"/>
    <cellStyle name="Célula de Verificação 35" xfId="3804" xr:uid="{00000000-0005-0000-0000-0000D80E0000}"/>
    <cellStyle name="Célula de Verificação 36" xfId="3805" xr:uid="{00000000-0005-0000-0000-0000D90E0000}"/>
    <cellStyle name="Célula de Verificação 37" xfId="3806" xr:uid="{00000000-0005-0000-0000-0000DA0E0000}"/>
    <cellStyle name="Célula de Verificação 38" xfId="3807" xr:uid="{00000000-0005-0000-0000-0000DB0E0000}"/>
    <cellStyle name="Célula de Verificação 39" xfId="3808" xr:uid="{00000000-0005-0000-0000-0000DC0E0000}"/>
    <cellStyle name="Célula de Verificação 4" xfId="3809" xr:uid="{00000000-0005-0000-0000-0000DD0E0000}"/>
    <cellStyle name="Célula de Verificação 4 2" xfId="3810" xr:uid="{00000000-0005-0000-0000-0000DE0E0000}"/>
    <cellStyle name="Célula de Verificação 4 3" xfId="3811" xr:uid="{00000000-0005-0000-0000-0000DF0E0000}"/>
    <cellStyle name="Célula de Verificação 4 4" xfId="3812" xr:uid="{00000000-0005-0000-0000-0000E00E0000}"/>
    <cellStyle name="Célula de Verificação 40" xfId="3813" xr:uid="{00000000-0005-0000-0000-0000E10E0000}"/>
    <cellStyle name="Célula de Verificação 41" xfId="3814" xr:uid="{00000000-0005-0000-0000-0000E20E0000}"/>
    <cellStyle name="Célula de Verificação 5" xfId="3815" xr:uid="{00000000-0005-0000-0000-0000E30E0000}"/>
    <cellStyle name="Célula de Verificação 6" xfId="3816" xr:uid="{00000000-0005-0000-0000-0000E40E0000}"/>
    <cellStyle name="Célula de Verificação 7" xfId="3817" xr:uid="{00000000-0005-0000-0000-0000E50E0000}"/>
    <cellStyle name="Célula de Verificação 8" xfId="3818" xr:uid="{00000000-0005-0000-0000-0000E60E0000}"/>
    <cellStyle name="Célula de Verificação 9" xfId="3819" xr:uid="{00000000-0005-0000-0000-0000E70E0000}"/>
    <cellStyle name="Célula Vinculada 10" xfId="3820" xr:uid="{00000000-0005-0000-0000-0000E80E0000}"/>
    <cellStyle name="Célula Vinculada 11" xfId="3821" xr:uid="{00000000-0005-0000-0000-0000E90E0000}"/>
    <cellStyle name="Célula Vinculada 12" xfId="3822" xr:uid="{00000000-0005-0000-0000-0000EA0E0000}"/>
    <cellStyle name="Célula Vinculada 13" xfId="3823" xr:uid="{00000000-0005-0000-0000-0000EB0E0000}"/>
    <cellStyle name="Célula Vinculada 14" xfId="3824" xr:uid="{00000000-0005-0000-0000-0000EC0E0000}"/>
    <cellStyle name="Célula Vinculada 15" xfId="3825" xr:uid="{00000000-0005-0000-0000-0000ED0E0000}"/>
    <cellStyle name="Célula Vinculada 16" xfId="3826" xr:uid="{00000000-0005-0000-0000-0000EE0E0000}"/>
    <cellStyle name="Célula Vinculada 17" xfId="3827" xr:uid="{00000000-0005-0000-0000-0000EF0E0000}"/>
    <cellStyle name="Célula Vinculada 18" xfId="3828" xr:uid="{00000000-0005-0000-0000-0000F00E0000}"/>
    <cellStyle name="Célula Vinculada 19" xfId="3829" xr:uid="{00000000-0005-0000-0000-0000F10E0000}"/>
    <cellStyle name="Célula Vinculada 2" xfId="3830" xr:uid="{00000000-0005-0000-0000-0000F20E0000}"/>
    <cellStyle name="Célula Vinculada 20" xfId="3831" xr:uid="{00000000-0005-0000-0000-0000F30E0000}"/>
    <cellStyle name="Célula Vinculada 21" xfId="3832" xr:uid="{00000000-0005-0000-0000-0000F40E0000}"/>
    <cellStyle name="Célula Vinculada 22" xfId="3833" xr:uid="{00000000-0005-0000-0000-0000F50E0000}"/>
    <cellStyle name="Célula Vinculada 23" xfId="3834" xr:uid="{00000000-0005-0000-0000-0000F60E0000}"/>
    <cellStyle name="Célula Vinculada 24" xfId="3835" xr:uid="{00000000-0005-0000-0000-0000F70E0000}"/>
    <cellStyle name="Célula Vinculada 25" xfId="3836" xr:uid="{00000000-0005-0000-0000-0000F80E0000}"/>
    <cellStyle name="Célula Vinculada 26" xfId="3837" xr:uid="{00000000-0005-0000-0000-0000F90E0000}"/>
    <cellStyle name="Célula Vinculada 27" xfId="3838" xr:uid="{00000000-0005-0000-0000-0000FA0E0000}"/>
    <cellStyle name="Célula Vinculada 28" xfId="3839" xr:uid="{00000000-0005-0000-0000-0000FB0E0000}"/>
    <cellStyle name="Célula Vinculada 29" xfId="3840" xr:uid="{00000000-0005-0000-0000-0000FC0E0000}"/>
    <cellStyle name="Célula Vinculada 3" xfId="3841" xr:uid="{00000000-0005-0000-0000-0000FD0E0000}"/>
    <cellStyle name="Célula Vinculada 30" xfId="3842" xr:uid="{00000000-0005-0000-0000-0000FE0E0000}"/>
    <cellStyle name="Célula Vinculada 31" xfId="3843" xr:uid="{00000000-0005-0000-0000-0000FF0E0000}"/>
    <cellStyle name="Célula Vinculada 32" xfId="3844" xr:uid="{00000000-0005-0000-0000-0000000F0000}"/>
    <cellStyle name="Célula Vinculada 33" xfId="3845" xr:uid="{00000000-0005-0000-0000-0000010F0000}"/>
    <cellStyle name="Célula Vinculada 34" xfId="3846" xr:uid="{00000000-0005-0000-0000-0000020F0000}"/>
    <cellStyle name="Célula Vinculada 35" xfId="3847" xr:uid="{00000000-0005-0000-0000-0000030F0000}"/>
    <cellStyle name="Célula Vinculada 4" xfId="3848" xr:uid="{00000000-0005-0000-0000-0000040F0000}"/>
    <cellStyle name="Célula Vinculada 4 2" xfId="3849" xr:uid="{00000000-0005-0000-0000-0000050F0000}"/>
    <cellStyle name="Célula Vinculada 4 3" xfId="3850" xr:uid="{00000000-0005-0000-0000-0000060F0000}"/>
    <cellStyle name="Célula Vinculada 4 4" xfId="3851" xr:uid="{00000000-0005-0000-0000-0000070F0000}"/>
    <cellStyle name="Célula Vinculada 5" xfId="3852" xr:uid="{00000000-0005-0000-0000-0000080F0000}"/>
    <cellStyle name="Célula Vinculada 6" xfId="3853" xr:uid="{00000000-0005-0000-0000-0000090F0000}"/>
    <cellStyle name="Célula Vinculada 7" xfId="3854" xr:uid="{00000000-0005-0000-0000-00000A0F0000}"/>
    <cellStyle name="Célula Vinculada 8" xfId="3855" xr:uid="{00000000-0005-0000-0000-00000B0F0000}"/>
    <cellStyle name="Célula Vinculada 9" xfId="3856" xr:uid="{00000000-0005-0000-0000-00000C0F0000}"/>
    <cellStyle name="Check Cell" xfId="3857" xr:uid="{00000000-0005-0000-0000-00000D0F0000}"/>
    <cellStyle name="Code" xfId="3858" xr:uid="{00000000-0005-0000-0000-00000E0F0000}"/>
    <cellStyle name="Code Section" xfId="3859" xr:uid="{00000000-0005-0000-0000-00000F0F0000}"/>
    <cellStyle name="Column Header" xfId="3860" xr:uid="{00000000-0005-0000-0000-0000100F0000}"/>
    <cellStyle name="Coma0" xfId="3861" xr:uid="{00000000-0005-0000-0000-0000110F0000}"/>
    <cellStyle name="Coma0 2" xfId="3862" xr:uid="{00000000-0005-0000-0000-0000120F0000}"/>
    <cellStyle name="Coma0 2 10" xfId="3863" xr:uid="{00000000-0005-0000-0000-0000130F0000}"/>
    <cellStyle name="Coma0 2 11" xfId="3864" xr:uid="{00000000-0005-0000-0000-0000140F0000}"/>
    <cellStyle name="Coma0 2 12" xfId="3865" xr:uid="{00000000-0005-0000-0000-0000150F0000}"/>
    <cellStyle name="Coma0 2 2" xfId="3866" xr:uid="{00000000-0005-0000-0000-0000160F0000}"/>
    <cellStyle name="Coma0 2 3" xfId="3867" xr:uid="{00000000-0005-0000-0000-0000170F0000}"/>
    <cellStyle name="Coma0 2 4" xfId="3868" xr:uid="{00000000-0005-0000-0000-0000180F0000}"/>
    <cellStyle name="Coma0 2 5" xfId="3869" xr:uid="{00000000-0005-0000-0000-0000190F0000}"/>
    <cellStyle name="Coma0 2 6" xfId="3870" xr:uid="{00000000-0005-0000-0000-00001A0F0000}"/>
    <cellStyle name="Coma0 2 7" xfId="3871" xr:uid="{00000000-0005-0000-0000-00001B0F0000}"/>
    <cellStyle name="Coma0 2 8" xfId="3872" xr:uid="{00000000-0005-0000-0000-00001C0F0000}"/>
    <cellStyle name="Coma0 2 9" xfId="3873" xr:uid="{00000000-0005-0000-0000-00001D0F0000}"/>
    <cellStyle name="Coma0 3" xfId="3874" xr:uid="{00000000-0005-0000-0000-00001E0F0000}"/>
    <cellStyle name="Coma0 3 10" xfId="3875" xr:uid="{00000000-0005-0000-0000-00001F0F0000}"/>
    <cellStyle name="Coma0 3 11" xfId="3876" xr:uid="{00000000-0005-0000-0000-0000200F0000}"/>
    <cellStyle name="Coma0 3 12" xfId="3877" xr:uid="{00000000-0005-0000-0000-0000210F0000}"/>
    <cellStyle name="Coma0 3 2" xfId="3878" xr:uid="{00000000-0005-0000-0000-0000220F0000}"/>
    <cellStyle name="Coma0 3 3" xfId="3879" xr:uid="{00000000-0005-0000-0000-0000230F0000}"/>
    <cellStyle name="Coma0 3 4" xfId="3880" xr:uid="{00000000-0005-0000-0000-0000240F0000}"/>
    <cellStyle name="Coma0 3 5" xfId="3881" xr:uid="{00000000-0005-0000-0000-0000250F0000}"/>
    <cellStyle name="Coma0 3 6" xfId="3882" xr:uid="{00000000-0005-0000-0000-0000260F0000}"/>
    <cellStyle name="Coma0 3 7" xfId="3883" xr:uid="{00000000-0005-0000-0000-0000270F0000}"/>
    <cellStyle name="Coma0 3 8" xfId="3884" xr:uid="{00000000-0005-0000-0000-0000280F0000}"/>
    <cellStyle name="Coma0 3 9" xfId="3885" xr:uid="{00000000-0005-0000-0000-0000290F0000}"/>
    <cellStyle name="Coma0 4" xfId="3886" xr:uid="{00000000-0005-0000-0000-00002A0F0000}"/>
    <cellStyle name="Coma0 4 10" xfId="3887" xr:uid="{00000000-0005-0000-0000-00002B0F0000}"/>
    <cellStyle name="Coma0 4 11" xfId="3888" xr:uid="{00000000-0005-0000-0000-00002C0F0000}"/>
    <cellStyle name="Coma0 4 12" xfId="3889" xr:uid="{00000000-0005-0000-0000-00002D0F0000}"/>
    <cellStyle name="Coma0 4 2" xfId="3890" xr:uid="{00000000-0005-0000-0000-00002E0F0000}"/>
    <cellStyle name="Coma0 4 3" xfId="3891" xr:uid="{00000000-0005-0000-0000-00002F0F0000}"/>
    <cellStyle name="Coma0 4 4" xfId="3892" xr:uid="{00000000-0005-0000-0000-0000300F0000}"/>
    <cellStyle name="Coma0 4 5" xfId="3893" xr:uid="{00000000-0005-0000-0000-0000310F0000}"/>
    <cellStyle name="Coma0 4 6" xfId="3894" xr:uid="{00000000-0005-0000-0000-0000320F0000}"/>
    <cellStyle name="Coma0 4 7" xfId="3895" xr:uid="{00000000-0005-0000-0000-0000330F0000}"/>
    <cellStyle name="Coma0 4 8" xfId="3896" xr:uid="{00000000-0005-0000-0000-0000340F0000}"/>
    <cellStyle name="Coma0 4 9" xfId="3897" xr:uid="{00000000-0005-0000-0000-0000350F0000}"/>
    <cellStyle name="Coma1" xfId="3898" xr:uid="{00000000-0005-0000-0000-0000360F0000}"/>
    <cellStyle name="Coma1 2" xfId="3899" xr:uid="{00000000-0005-0000-0000-0000370F0000}"/>
    <cellStyle name="Coma1 2 10" xfId="3900" xr:uid="{00000000-0005-0000-0000-0000380F0000}"/>
    <cellStyle name="Coma1 2 11" xfId="3901" xr:uid="{00000000-0005-0000-0000-0000390F0000}"/>
    <cellStyle name="Coma1 2 12" xfId="3902" xr:uid="{00000000-0005-0000-0000-00003A0F0000}"/>
    <cellStyle name="Coma1 2 2" xfId="3903" xr:uid="{00000000-0005-0000-0000-00003B0F0000}"/>
    <cellStyle name="Coma1 2 3" xfId="3904" xr:uid="{00000000-0005-0000-0000-00003C0F0000}"/>
    <cellStyle name="Coma1 2 4" xfId="3905" xr:uid="{00000000-0005-0000-0000-00003D0F0000}"/>
    <cellStyle name="Coma1 2 5" xfId="3906" xr:uid="{00000000-0005-0000-0000-00003E0F0000}"/>
    <cellStyle name="Coma1 2 6" xfId="3907" xr:uid="{00000000-0005-0000-0000-00003F0F0000}"/>
    <cellStyle name="Coma1 2 7" xfId="3908" xr:uid="{00000000-0005-0000-0000-0000400F0000}"/>
    <cellStyle name="Coma1 2 8" xfId="3909" xr:uid="{00000000-0005-0000-0000-0000410F0000}"/>
    <cellStyle name="Coma1 2 9" xfId="3910" xr:uid="{00000000-0005-0000-0000-0000420F0000}"/>
    <cellStyle name="Coma1 3" xfId="3911" xr:uid="{00000000-0005-0000-0000-0000430F0000}"/>
    <cellStyle name="Coma1 3 10" xfId="3912" xr:uid="{00000000-0005-0000-0000-0000440F0000}"/>
    <cellStyle name="Coma1 3 11" xfId="3913" xr:uid="{00000000-0005-0000-0000-0000450F0000}"/>
    <cellStyle name="Coma1 3 12" xfId="3914" xr:uid="{00000000-0005-0000-0000-0000460F0000}"/>
    <cellStyle name="Coma1 3 2" xfId="3915" xr:uid="{00000000-0005-0000-0000-0000470F0000}"/>
    <cellStyle name="Coma1 3 3" xfId="3916" xr:uid="{00000000-0005-0000-0000-0000480F0000}"/>
    <cellStyle name="Coma1 3 4" xfId="3917" xr:uid="{00000000-0005-0000-0000-0000490F0000}"/>
    <cellStyle name="Coma1 3 5" xfId="3918" xr:uid="{00000000-0005-0000-0000-00004A0F0000}"/>
    <cellStyle name="Coma1 3 6" xfId="3919" xr:uid="{00000000-0005-0000-0000-00004B0F0000}"/>
    <cellStyle name="Coma1 3 7" xfId="3920" xr:uid="{00000000-0005-0000-0000-00004C0F0000}"/>
    <cellStyle name="Coma1 3 8" xfId="3921" xr:uid="{00000000-0005-0000-0000-00004D0F0000}"/>
    <cellStyle name="Coma1 3 9" xfId="3922" xr:uid="{00000000-0005-0000-0000-00004E0F0000}"/>
    <cellStyle name="Coma1 4" xfId="3923" xr:uid="{00000000-0005-0000-0000-00004F0F0000}"/>
    <cellStyle name="Coma1 4 10" xfId="3924" xr:uid="{00000000-0005-0000-0000-0000500F0000}"/>
    <cellStyle name="Coma1 4 11" xfId="3925" xr:uid="{00000000-0005-0000-0000-0000510F0000}"/>
    <cellStyle name="Coma1 4 12" xfId="3926" xr:uid="{00000000-0005-0000-0000-0000520F0000}"/>
    <cellStyle name="Coma1 4 2" xfId="3927" xr:uid="{00000000-0005-0000-0000-0000530F0000}"/>
    <cellStyle name="Coma1 4 3" xfId="3928" xr:uid="{00000000-0005-0000-0000-0000540F0000}"/>
    <cellStyle name="Coma1 4 4" xfId="3929" xr:uid="{00000000-0005-0000-0000-0000550F0000}"/>
    <cellStyle name="Coma1 4 5" xfId="3930" xr:uid="{00000000-0005-0000-0000-0000560F0000}"/>
    <cellStyle name="Coma1 4 6" xfId="3931" xr:uid="{00000000-0005-0000-0000-0000570F0000}"/>
    <cellStyle name="Coma1 4 7" xfId="3932" xr:uid="{00000000-0005-0000-0000-0000580F0000}"/>
    <cellStyle name="Coma1 4 8" xfId="3933" xr:uid="{00000000-0005-0000-0000-0000590F0000}"/>
    <cellStyle name="Coma1 4 9" xfId="3934" xr:uid="{00000000-0005-0000-0000-00005A0F0000}"/>
    <cellStyle name="Comma" xfId="3935" xr:uid="{00000000-0005-0000-0000-00005B0F0000}"/>
    <cellStyle name="Comma [0]" xfId="3936" xr:uid="{00000000-0005-0000-0000-00005C0F0000}"/>
    <cellStyle name="Comma [1]" xfId="3937" xr:uid="{00000000-0005-0000-0000-00005D0F0000}"/>
    <cellStyle name="Comma [1] 2" xfId="3938" xr:uid="{00000000-0005-0000-0000-00005E0F0000}"/>
    <cellStyle name="Comma [1] 2 10" xfId="3939" xr:uid="{00000000-0005-0000-0000-00005F0F0000}"/>
    <cellStyle name="Comma [1] 2 10 2" xfId="3940" xr:uid="{00000000-0005-0000-0000-0000600F0000}"/>
    <cellStyle name="Comma [1] 2 11" xfId="3941" xr:uid="{00000000-0005-0000-0000-0000610F0000}"/>
    <cellStyle name="Comma [1] 2 11 2" xfId="3942" xr:uid="{00000000-0005-0000-0000-0000620F0000}"/>
    <cellStyle name="Comma [1] 2 12" xfId="3943" xr:uid="{00000000-0005-0000-0000-0000630F0000}"/>
    <cellStyle name="Comma [1] 2 12 2" xfId="3944" xr:uid="{00000000-0005-0000-0000-0000640F0000}"/>
    <cellStyle name="Comma [1] 2 13" xfId="3945" xr:uid="{00000000-0005-0000-0000-0000650F0000}"/>
    <cellStyle name="Comma [1] 2 2" xfId="3946" xr:uid="{00000000-0005-0000-0000-0000660F0000}"/>
    <cellStyle name="Comma [1] 2 2 2" xfId="3947" xr:uid="{00000000-0005-0000-0000-0000670F0000}"/>
    <cellStyle name="Comma [1] 2 3" xfId="3948" xr:uid="{00000000-0005-0000-0000-0000680F0000}"/>
    <cellStyle name="Comma [1] 2 3 2" xfId="3949" xr:uid="{00000000-0005-0000-0000-0000690F0000}"/>
    <cellStyle name="Comma [1] 2 4" xfId="3950" xr:uid="{00000000-0005-0000-0000-00006A0F0000}"/>
    <cellStyle name="Comma [1] 2 4 2" xfId="3951" xr:uid="{00000000-0005-0000-0000-00006B0F0000}"/>
    <cellStyle name="Comma [1] 2 5" xfId="3952" xr:uid="{00000000-0005-0000-0000-00006C0F0000}"/>
    <cellStyle name="Comma [1] 2 5 2" xfId="3953" xr:uid="{00000000-0005-0000-0000-00006D0F0000}"/>
    <cellStyle name="Comma [1] 2 6" xfId="3954" xr:uid="{00000000-0005-0000-0000-00006E0F0000}"/>
    <cellStyle name="Comma [1] 2 6 2" xfId="3955" xr:uid="{00000000-0005-0000-0000-00006F0F0000}"/>
    <cellStyle name="Comma [1] 2 7" xfId="3956" xr:uid="{00000000-0005-0000-0000-0000700F0000}"/>
    <cellStyle name="Comma [1] 2 7 2" xfId="3957" xr:uid="{00000000-0005-0000-0000-0000710F0000}"/>
    <cellStyle name="Comma [1] 2 8" xfId="3958" xr:uid="{00000000-0005-0000-0000-0000720F0000}"/>
    <cellStyle name="Comma [1] 2 8 2" xfId="3959" xr:uid="{00000000-0005-0000-0000-0000730F0000}"/>
    <cellStyle name="Comma [1] 2 9" xfId="3960" xr:uid="{00000000-0005-0000-0000-0000740F0000}"/>
    <cellStyle name="Comma [1] 2 9 2" xfId="3961" xr:uid="{00000000-0005-0000-0000-0000750F0000}"/>
    <cellStyle name="Comma [1] 3" xfId="3962" xr:uid="{00000000-0005-0000-0000-0000760F0000}"/>
    <cellStyle name="Comma [1] 3 10" xfId="3963" xr:uid="{00000000-0005-0000-0000-0000770F0000}"/>
    <cellStyle name="Comma [1] 3 10 2" xfId="3964" xr:uid="{00000000-0005-0000-0000-0000780F0000}"/>
    <cellStyle name="Comma [1] 3 11" xfId="3965" xr:uid="{00000000-0005-0000-0000-0000790F0000}"/>
    <cellStyle name="Comma [1] 3 11 2" xfId="3966" xr:uid="{00000000-0005-0000-0000-00007A0F0000}"/>
    <cellStyle name="Comma [1] 3 12" xfId="3967" xr:uid="{00000000-0005-0000-0000-00007B0F0000}"/>
    <cellStyle name="Comma [1] 3 12 2" xfId="3968" xr:uid="{00000000-0005-0000-0000-00007C0F0000}"/>
    <cellStyle name="Comma [1] 3 13" xfId="3969" xr:uid="{00000000-0005-0000-0000-00007D0F0000}"/>
    <cellStyle name="Comma [1] 3 2" xfId="3970" xr:uid="{00000000-0005-0000-0000-00007E0F0000}"/>
    <cellStyle name="Comma [1] 3 2 2" xfId="3971" xr:uid="{00000000-0005-0000-0000-00007F0F0000}"/>
    <cellStyle name="Comma [1] 3 3" xfId="3972" xr:uid="{00000000-0005-0000-0000-0000800F0000}"/>
    <cellStyle name="Comma [1] 3 3 2" xfId="3973" xr:uid="{00000000-0005-0000-0000-0000810F0000}"/>
    <cellStyle name="Comma [1] 3 4" xfId="3974" xr:uid="{00000000-0005-0000-0000-0000820F0000}"/>
    <cellStyle name="Comma [1] 3 4 2" xfId="3975" xr:uid="{00000000-0005-0000-0000-0000830F0000}"/>
    <cellStyle name="Comma [1] 3 5" xfId="3976" xr:uid="{00000000-0005-0000-0000-0000840F0000}"/>
    <cellStyle name="Comma [1] 3 5 2" xfId="3977" xr:uid="{00000000-0005-0000-0000-0000850F0000}"/>
    <cellStyle name="Comma [1] 3 6" xfId="3978" xr:uid="{00000000-0005-0000-0000-0000860F0000}"/>
    <cellStyle name="Comma [1] 3 6 2" xfId="3979" xr:uid="{00000000-0005-0000-0000-0000870F0000}"/>
    <cellStyle name="Comma [1] 3 7" xfId="3980" xr:uid="{00000000-0005-0000-0000-0000880F0000}"/>
    <cellStyle name="Comma [1] 3 7 2" xfId="3981" xr:uid="{00000000-0005-0000-0000-0000890F0000}"/>
    <cellStyle name="Comma [1] 3 8" xfId="3982" xr:uid="{00000000-0005-0000-0000-00008A0F0000}"/>
    <cellStyle name="Comma [1] 3 8 2" xfId="3983" xr:uid="{00000000-0005-0000-0000-00008B0F0000}"/>
    <cellStyle name="Comma [1] 3 9" xfId="3984" xr:uid="{00000000-0005-0000-0000-00008C0F0000}"/>
    <cellStyle name="Comma [1] 3 9 2" xfId="3985" xr:uid="{00000000-0005-0000-0000-00008D0F0000}"/>
    <cellStyle name="Comma [1] 4" xfId="3986" xr:uid="{00000000-0005-0000-0000-00008E0F0000}"/>
    <cellStyle name="Comma [1] 4 10" xfId="3987" xr:uid="{00000000-0005-0000-0000-00008F0F0000}"/>
    <cellStyle name="Comma [1] 4 10 2" xfId="3988" xr:uid="{00000000-0005-0000-0000-0000900F0000}"/>
    <cellStyle name="Comma [1] 4 11" xfId="3989" xr:uid="{00000000-0005-0000-0000-0000910F0000}"/>
    <cellStyle name="Comma [1] 4 11 2" xfId="3990" xr:uid="{00000000-0005-0000-0000-0000920F0000}"/>
    <cellStyle name="Comma [1] 4 12" xfId="3991" xr:uid="{00000000-0005-0000-0000-0000930F0000}"/>
    <cellStyle name="Comma [1] 4 12 2" xfId="3992" xr:uid="{00000000-0005-0000-0000-0000940F0000}"/>
    <cellStyle name="Comma [1] 4 13" xfId="3993" xr:uid="{00000000-0005-0000-0000-0000950F0000}"/>
    <cellStyle name="Comma [1] 4 2" xfId="3994" xr:uid="{00000000-0005-0000-0000-0000960F0000}"/>
    <cellStyle name="Comma [1] 4 2 2" xfId="3995" xr:uid="{00000000-0005-0000-0000-0000970F0000}"/>
    <cellStyle name="Comma [1] 4 3" xfId="3996" xr:uid="{00000000-0005-0000-0000-0000980F0000}"/>
    <cellStyle name="Comma [1] 4 3 2" xfId="3997" xr:uid="{00000000-0005-0000-0000-0000990F0000}"/>
    <cellStyle name="Comma [1] 4 4" xfId="3998" xr:uid="{00000000-0005-0000-0000-00009A0F0000}"/>
    <cellStyle name="Comma [1] 4 4 2" xfId="3999" xr:uid="{00000000-0005-0000-0000-00009B0F0000}"/>
    <cellStyle name="Comma [1] 4 5" xfId="4000" xr:uid="{00000000-0005-0000-0000-00009C0F0000}"/>
    <cellStyle name="Comma [1] 4 5 2" xfId="4001" xr:uid="{00000000-0005-0000-0000-00009D0F0000}"/>
    <cellStyle name="Comma [1] 4 6" xfId="4002" xr:uid="{00000000-0005-0000-0000-00009E0F0000}"/>
    <cellStyle name="Comma [1] 4 6 2" xfId="4003" xr:uid="{00000000-0005-0000-0000-00009F0F0000}"/>
    <cellStyle name="Comma [1] 4 7" xfId="4004" xr:uid="{00000000-0005-0000-0000-0000A00F0000}"/>
    <cellStyle name="Comma [1] 4 7 2" xfId="4005" xr:uid="{00000000-0005-0000-0000-0000A10F0000}"/>
    <cellStyle name="Comma [1] 4 8" xfId="4006" xr:uid="{00000000-0005-0000-0000-0000A20F0000}"/>
    <cellStyle name="Comma [1] 4 8 2" xfId="4007" xr:uid="{00000000-0005-0000-0000-0000A30F0000}"/>
    <cellStyle name="Comma [1] 4 9" xfId="4008" xr:uid="{00000000-0005-0000-0000-0000A40F0000}"/>
    <cellStyle name="Comma [1] 4 9 2" xfId="4009" xr:uid="{00000000-0005-0000-0000-0000A50F0000}"/>
    <cellStyle name="Comma [1] 5" xfId="4010" xr:uid="{00000000-0005-0000-0000-0000A60F0000}"/>
    <cellStyle name="Comma 2" xfId="4011" xr:uid="{00000000-0005-0000-0000-0000A70F0000}"/>
    <cellStyle name="Comma 2 10" xfId="4012" xr:uid="{00000000-0005-0000-0000-0000A80F0000}"/>
    <cellStyle name="Comma 2 11" xfId="4013" xr:uid="{00000000-0005-0000-0000-0000A90F0000}"/>
    <cellStyle name="Comma 2 12" xfId="4014" xr:uid="{00000000-0005-0000-0000-0000AA0F0000}"/>
    <cellStyle name="Comma 2 2" xfId="4015" xr:uid="{00000000-0005-0000-0000-0000AB0F0000}"/>
    <cellStyle name="Comma 2 3" xfId="4016" xr:uid="{00000000-0005-0000-0000-0000AC0F0000}"/>
    <cellStyle name="Comma 2 4" xfId="4017" xr:uid="{00000000-0005-0000-0000-0000AD0F0000}"/>
    <cellStyle name="Comma 2 5" xfId="4018" xr:uid="{00000000-0005-0000-0000-0000AE0F0000}"/>
    <cellStyle name="Comma 2 6" xfId="4019" xr:uid="{00000000-0005-0000-0000-0000AF0F0000}"/>
    <cellStyle name="Comma 2 7" xfId="4020" xr:uid="{00000000-0005-0000-0000-0000B00F0000}"/>
    <cellStyle name="Comma 2 8" xfId="4021" xr:uid="{00000000-0005-0000-0000-0000B10F0000}"/>
    <cellStyle name="Comma 2 9" xfId="4022" xr:uid="{00000000-0005-0000-0000-0000B20F0000}"/>
    <cellStyle name="Comma 2_ActiFijos" xfId="4023" xr:uid="{00000000-0005-0000-0000-0000B30F0000}"/>
    <cellStyle name="Comma 3" xfId="4024" xr:uid="{00000000-0005-0000-0000-0000B40F0000}"/>
    <cellStyle name="Comma 3 10" xfId="4025" xr:uid="{00000000-0005-0000-0000-0000B50F0000}"/>
    <cellStyle name="Comma 3 11" xfId="4026" xr:uid="{00000000-0005-0000-0000-0000B60F0000}"/>
    <cellStyle name="Comma 3 12" xfId="4027" xr:uid="{00000000-0005-0000-0000-0000B70F0000}"/>
    <cellStyle name="Comma 3 2" xfId="4028" xr:uid="{00000000-0005-0000-0000-0000B80F0000}"/>
    <cellStyle name="Comma 3 3" xfId="4029" xr:uid="{00000000-0005-0000-0000-0000B90F0000}"/>
    <cellStyle name="Comma 3 4" xfId="4030" xr:uid="{00000000-0005-0000-0000-0000BA0F0000}"/>
    <cellStyle name="Comma 3 5" xfId="4031" xr:uid="{00000000-0005-0000-0000-0000BB0F0000}"/>
    <cellStyle name="Comma 3 6" xfId="4032" xr:uid="{00000000-0005-0000-0000-0000BC0F0000}"/>
    <cellStyle name="Comma 3 7" xfId="4033" xr:uid="{00000000-0005-0000-0000-0000BD0F0000}"/>
    <cellStyle name="Comma 3 8" xfId="4034" xr:uid="{00000000-0005-0000-0000-0000BE0F0000}"/>
    <cellStyle name="Comma 3 9" xfId="4035" xr:uid="{00000000-0005-0000-0000-0000BF0F0000}"/>
    <cellStyle name="Comma 3_ActiFijos" xfId="4036" xr:uid="{00000000-0005-0000-0000-0000C00F0000}"/>
    <cellStyle name="Comma 4" xfId="4037" xr:uid="{00000000-0005-0000-0000-0000C10F0000}"/>
    <cellStyle name="Comma 4 10" xfId="4038" xr:uid="{00000000-0005-0000-0000-0000C20F0000}"/>
    <cellStyle name="Comma 4 11" xfId="4039" xr:uid="{00000000-0005-0000-0000-0000C30F0000}"/>
    <cellStyle name="Comma 4 12" xfId="4040" xr:uid="{00000000-0005-0000-0000-0000C40F0000}"/>
    <cellStyle name="Comma 4 2" xfId="4041" xr:uid="{00000000-0005-0000-0000-0000C50F0000}"/>
    <cellStyle name="Comma 4 3" xfId="4042" xr:uid="{00000000-0005-0000-0000-0000C60F0000}"/>
    <cellStyle name="Comma 4 4" xfId="4043" xr:uid="{00000000-0005-0000-0000-0000C70F0000}"/>
    <cellStyle name="Comma 4 5" xfId="4044" xr:uid="{00000000-0005-0000-0000-0000C80F0000}"/>
    <cellStyle name="Comma 4 6" xfId="4045" xr:uid="{00000000-0005-0000-0000-0000C90F0000}"/>
    <cellStyle name="Comma 4 7" xfId="4046" xr:uid="{00000000-0005-0000-0000-0000CA0F0000}"/>
    <cellStyle name="Comma 4 8" xfId="4047" xr:uid="{00000000-0005-0000-0000-0000CB0F0000}"/>
    <cellStyle name="Comma 4 9" xfId="4048" xr:uid="{00000000-0005-0000-0000-0000CC0F0000}"/>
    <cellStyle name="Comma 4_ActiFijos" xfId="4049" xr:uid="{00000000-0005-0000-0000-0000CD0F0000}"/>
    <cellStyle name="Comma_12matrix" xfId="4050" xr:uid="{00000000-0005-0000-0000-0000CE0F0000}"/>
    <cellStyle name="Comma0" xfId="4051" xr:uid="{00000000-0005-0000-0000-0000CF0F0000}"/>
    <cellStyle name="Comma0 - Estilo4" xfId="4052" xr:uid="{00000000-0005-0000-0000-0000D00F0000}"/>
    <cellStyle name="Comma0 10" xfId="4053" xr:uid="{00000000-0005-0000-0000-0000D10F0000}"/>
    <cellStyle name="Comma0 10 2" xfId="4054" xr:uid="{00000000-0005-0000-0000-0000D20F0000}"/>
    <cellStyle name="Comma0 10 2 2" xfId="4055" xr:uid="{00000000-0005-0000-0000-0000D30F0000}"/>
    <cellStyle name="Comma0 10 3" xfId="4056" xr:uid="{00000000-0005-0000-0000-0000D40F0000}"/>
    <cellStyle name="Comma0 10 3 2" xfId="4057" xr:uid="{00000000-0005-0000-0000-0000D50F0000}"/>
    <cellStyle name="Comma0 10 4" xfId="4058" xr:uid="{00000000-0005-0000-0000-0000D60F0000}"/>
    <cellStyle name="Comma0 11" xfId="4059" xr:uid="{00000000-0005-0000-0000-0000D70F0000}"/>
    <cellStyle name="Comma0 11 2" xfId="4060" xr:uid="{00000000-0005-0000-0000-0000D80F0000}"/>
    <cellStyle name="Comma0 11 2 2" xfId="4061" xr:uid="{00000000-0005-0000-0000-0000D90F0000}"/>
    <cellStyle name="Comma0 11 3" xfId="4062" xr:uid="{00000000-0005-0000-0000-0000DA0F0000}"/>
    <cellStyle name="Comma0 11 3 2" xfId="4063" xr:uid="{00000000-0005-0000-0000-0000DB0F0000}"/>
    <cellStyle name="Comma0 11 4" xfId="4064" xr:uid="{00000000-0005-0000-0000-0000DC0F0000}"/>
    <cellStyle name="Comma0 12" xfId="4065" xr:uid="{00000000-0005-0000-0000-0000DD0F0000}"/>
    <cellStyle name="Comma0 12 2" xfId="4066" xr:uid="{00000000-0005-0000-0000-0000DE0F0000}"/>
    <cellStyle name="Comma0 12 2 2" xfId="4067" xr:uid="{00000000-0005-0000-0000-0000DF0F0000}"/>
    <cellStyle name="Comma0 12 3" xfId="4068" xr:uid="{00000000-0005-0000-0000-0000E00F0000}"/>
    <cellStyle name="Comma0 12 3 2" xfId="4069" xr:uid="{00000000-0005-0000-0000-0000E10F0000}"/>
    <cellStyle name="Comma0 12 4" xfId="4070" xr:uid="{00000000-0005-0000-0000-0000E20F0000}"/>
    <cellStyle name="Comma0 13" xfId="4071" xr:uid="{00000000-0005-0000-0000-0000E30F0000}"/>
    <cellStyle name="Comma0 13 2" xfId="4072" xr:uid="{00000000-0005-0000-0000-0000E40F0000}"/>
    <cellStyle name="Comma0 13 2 2" xfId="4073" xr:uid="{00000000-0005-0000-0000-0000E50F0000}"/>
    <cellStyle name="Comma0 13 3" xfId="4074" xr:uid="{00000000-0005-0000-0000-0000E60F0000}"/>
    <cellStyle name="Comma0 13 3 2" xfId="4075" xr:uid="{00000000-0005-0000-0000-0000E70F0000}"/>
    <cellStyle name="Comma0 13 4" xfId="4076" xr:uid="{00000000-0005-0000-0000-0000E80F0000}"/>
    <cellStyle name="Comma0 14" xfId="4077" xr:uid="{00000000-0005-0000-0000-0000E90F0000}"/>
    <cellStyle name="Comma0 14 2" xfId="4078" xr:uid="{00000000-0005-0000-0000-0000EA0F0000}"/>
    <cellStyle name="Comma0 14 2 2" xfId="4079" xr:uid="{00000000-0005-0000-0000-0000EB0F0000}"/>
    <cellStyle name="Comma0 14 3" xfId="4080" xr:uid="{00000000-0005-0000-0000-0000EC0F0000}"/>
    <cellStyle name="Comma0 14 3 2" xfId="4081" xr:uid="{00000000-0005-0000-0000-0000ED0F0000}"/>
    <cellStyle name="Comma0 14 4" xfId="4082" xr:uid="{00000000-0005-0000-0000-0000EE0F0000}"/>
    <cellStyle name="Comma0 15" xfId="4083" xr:uid="{00000000-0005-0000-0000-0000EF0F0000}"/>
    <cellStyle name="Comma0 15 2" xfId="4084" xr:uid="{00000000-0005-0000-0000-0000F00F0000}"/>
    <cellStyle name="Comma0 15 2 2" xfId="4085" xr:uid="{00000000-0005-0000-0000-0000F10F0000}"/>
    <cellStyle name="Comma0 15 3" xfId="4086" xr:uid="{00000000-0005-0000-0000-0000F20F0000}"/>
    <cellStyle name="Comma0 15 3 2" xfId="4087" xr:uid="{00000000-0005-0000-0000-0000F30F0000}"/>
    <cellStyle name="Comma0 15 4" xfId="4088" xr:uid="{00000000-0005-0000-0000-0000F40F0000}"/>
    <cellStyle name="Comma0 16" xfId="4089" xr:uid="{00000000-0005-0000-0000-0000F50F0000}"/>
    <cellStyle name="Comma0 16 2" xfId="4090" xr:uid="{00000000-0005-0000-0000-0000F60F0000}"/>
    <cellStyle name="Comma0 16 2 2" xfId="4091" xr:uid="{00000000-0005-0000-0000-0000F70F0000}"/>
    <cellStyle name="Comma0 16 3" xfId="4092" xr:uid="{00000000-0005-0000-0000-0000F80F0000}"/>
    <cellStyle name="Comma0 16 3 2" xfId="4093" xr:uid="{00000000-0005-0000-0000-0000F90F0000}"/>
    <cellStyle name="Comma0 16 4" xfId="4094" xr:uid="{00000000-0005-0000-0000-0000FA0F0000}"/>
    <cellStyle name="Comma0 17" xfId="4095" xr:uid="{00000000-0005-0000-0000-0000FB0F0000}"/>
    <cellStyle name="Comma0 18" xfId="4096" xr:uid="{00000000-0005-0000-0000-0000FC0F0000}"/>
    <cellStyle name="Comma0 2" xfId="4097" xr:uid="{00000000-0005-0000-0000-0000FD0F0000}"/>
    <cellStyle name="Comma0 2 10" xfId="4098" xr:uid="{00000000-0005-0000-0000-0000FE0F0000}"/>
    <cellStyle name="Comma0 2 10 2" xfId="4099" xr:uid="{00000000-0005-0000-0000-0000FF0F0000}"/>
    <cellStyle name="Comma0 2 11" xfId="4100" xr:uid="{00000000-0005-0000-0000-000000100000}"/>
    <cellStyle name="Comma0 2 11 2" xfId="4101" xr:uid="{00000000-0005-0000-0000-000001100000}"/>
    <cellStyle name="Comma0 2 12" xfId="4102" xr:uid="{00000000-0005-0000-0000-000002100000}"/>
    <cellStyle name="Comma0 2 12 2" xfId="4103" xr:uid="{00000000-0005-0000-0000-000003100000}"/>
    <cellStyle name="Comma0 2 13" xfId="4104" xr:uid="{00000000-0005-0000-0000-000004100000}"/>
    <cellStyle name="Comma0 2 2" xfId="4105" xr:uid="{00000000-0005-0000-0000-000005100000}"/>
    <cellStyle name="Comma0 2 2 2" xfId="4106" xr:uid="{00000000-0005-0000-0000-000006100000}"/>
    <cellStyle name="Comma0 2 3" xfId="4107" xr:uid="{00000000-0005-0000-0000-000007100000}"/>
    <cellStyle name="Comma0 2 3 2" xfId="4108" xr:uid="{00000000-0005-0000-0000-000008100000}"/>
    <cellStyle name="Comma0 2 4" xfId="4109" xr:uid="{00000000-0005-0000-0000-000009100000}"/>
    <cellStyle name="Comma0 2 4 2" xfId="4110" xr:uid="{00000000-0005-0000-0000-00000A100000}"/>
    <cellStyle name="Comma0 2 5" xfId="4111" xr:uid="{00000000-0005-0000-0000-00000B100000}"/>
    <cellStyle name="Comma0 2 5 2" xfId="4112" xr:uid="{00000000-0005-0000-0000-00000C100000}"/>
    <cellStyle name="Comma0 2 6" xfId="4113" xr:uid="{00000000-0005-0000-0000-00000D100000}"/>
    <cellStyle name="Comma0 2 6 2" xfId="4114" xr:uid="{00000000-0005-0000-0000-00000E100000}"/>
    <cellStyle name="Comma0 2 7" xfId="4115" xr:uid="{00000000-0005-0000-0000-00000F100000}"/>
    <cellStyle name="Comma0 2 7 2" xfId="4116" xr:uid="{00000000-0005-0000-0000-000010100000}"/>
    <cellStyle name="Comma0 2 8" xfId="4117" xr:uid="{00000000-0005-0000-0000-000011100000}"/>
    <cellStyle name="Comma0 2 8 2" xfId="4118" xr:uid="{00000000-0005-0000-0000-000012100000}"/>
    <cellStyle name="Comma0 2 9" xfId="4119" xr:uid="{00000000-0005-0000-0000-000013100000}"/>
    <cellStyle name="Comma0 2 9 2" xfId="4120" xr:uid="{00000000-0005-0000-0000-000014100000}"/>
    <cellStyle name="Comma0 3" xfId="4121" xr:uid="{00000000-0005-0000-0000-000015100000}"/>
    <cellStyle name="Comma0 3 10" xfId="4122" xr:uid="{00000000-0005-0000-0000-000016100000}"/>
    <cellStyle name="Comma0 3 10 2" xfId="4123" xr:uid="{00000000-0005-0000-0000-000017100000}"/>
    <cellStyle name="Comma0 3 11" xfId="4124" xr:uid="{00000000-0005-0000-0000-000018100000}"/>
    <cellStyle name="Comma0 3 11 2" xfId="4125" xr:uid="{00000000-0005-0000-0000-000019100000}"/>
    <cellStyle name="Comma0 3 12" xfId="4126" xr:uid="{00000000-0005-0000-0000-00001A100000}"/>
    <cellStyle name="Comma0 3 12 2" xfId="4127" xr:uid="{00000000-0005-0000-0000-00001B100000}"/>
    <cellStyle name="Comma0 3 13" xfId="4128" xr:uid="{00000000-0005-0000-0000-00001C100000}"/>
    <cellStyle name="Comma0 3 2" xfId="4129" xr:uid="{00000000-0005-0000-0000-00001D100000}"/>
    <cellStyle name="Comma0 3 2 2" xfId="4130" xr:uid="{00000000-0005-0000-0000-00001E100000}"/>
    <cellStyle name="Comma0 3 3" xfId="4131" xr:uid="{00000000-0005-0000-0000-00001F100000}"/>
    <cellStyle name="Comma0 3 3 2" xfId="4132" xr:uid="{00000000-0005-0000-0000-000020100000}"/>
    <cellStyle name="Comma0 3 4" xfId="4133" xr:uid="{00000000-0005-0000-0000-000021100000}"/>
    <cellStyle name="Comma0 3 4 2" xfId="4134" xr:uid="{00000000-0005-0000-0000-000022100000}"/>
    <cellStyle name="Comma0 3 5" xfId="4135" xr:uid="{00000000-0005-0000-0000-000023100000}"/>
    <cellStyle name="Comma0 3 5 2" xfId="4136" xr:uid="{00000000-0005-0000-0000-000024100000}"/>
    <cellStyle name="Comma0 3 6" xfId="4137" xr:uid="{00000000-0005-0000-0000-000025100000}"/>
    <cellStyle name="Comma0 3 6 2" xfId="4138" xr:uid="{00000000-0005-0000-0000-000026100000}"/>
    <cellStyle name="Comma0 3 7" xfId="4139" xr:uid="{00000000-0005-0000-0000-000027100000}"/>
    <cellStyle name="Comma0 3 7 2" xfId="4140" xr:uid="{00000000-0005-0000-0000-000028100000}"/>
    <cellStyle name="Comma0 3 8" xfId="4141" xr:uid="{00000000-0005-0000-0000-000029100000}"/>
    <cellStyle name="Comma0 3 8 2" xfId="4142" xr:uid="{00000000-0005-0000-0000-00002A100000}"/>
    <cellStyle name="Comma0 3 9" xfId="4143" xr:uid="{00000000-0005-0000-0000-00002B100000}"/>
    <cellStyle name="Comma0 3 9 2" xfId="4144" xr:uid="{00000000-0005-0000-0000-00002C100000}"/>
    <cellStyle name="Comma0 4" xfId="4145" xr:uid="{00000000-0005-0000-0000-00002D100000}"/>
    <cellStyle name="Comma0 4 10" xfId="4146" xr:uid="{00000000-0005-0000-0000-00002E100000}"/>
    <cellStyle name="Comma0 4 10 2" xfId="4147" xr:uid="{00000000-0005-0000-0000-00002F100000}"/>
    <cellStyle name="Comma0 4 11" xfId="4148" xr:uid="{00000000-0005-0000-0000-000030100000}"/>
    <cellStyle name="Comma0 4 11 2" xfId="4149" xr:uid="{00000000-0005-0000-0000-000031100000}"/>
    <cellStyle name="Comma0 4 12" xfId="4150" xr:uid="{00000000-0005-0000-0000-000032100000}"/>
    <cellStyle name="Comma0 4 12 2" xfId="4151" xr:uid="{00000000-0005-0000-0000-000033100000}"/>
    <cellStyle name="Comma0 4 13" xfId="4152" xr:uid="{00000000-0005-0000-0000-000034100000}"/>
    <cellStyle name="Comma0 4 2" xfId="4153" xr:uid="{00000000-0005-0000-0000-000035100000}"/>
    <cellStyle name="Comma0 4 2 2" xfId="4154" xr:uid="{00000000-0005-0000-0000-000036100000}"/>
    <cellStyle name="Comma0 4 3" xfId="4155" xr:uid="{00000000-0005-0000-0000-000037100000}"/>
    <cellStyle name="Comma0 4 3 2" xfId="4156" xr:uid="{00000000-0005-0000-0000-000038100000}"/>
    <cellStyle name="Comma0 4 4" xfId="4157" xr:uid="{00000000-0005-0000-0000-000039100000}"/>
    <cellStyle name="Comma0 4 4 2" xfId="4158" xr:uid="{00000000-0005-0000-0000-00003A100000}"/>
    <cellStyle name="Comma0 4 5" xfId="4159" xr:uid="{00000000-0005-0000-0000-00003B100000}"/>
    <cellStyle name="Comma0 4 5 2" xfId="4160" xr:uid="{00000000-0005-0000-0000-00003C100000}"/>
    <cellStyle name="Comma0 4 6" xfId="4161" xr:uid="{00000000-0005-0000-0000-00003D100000}"/>
    <cellStyle name="Comma0 4 6 2" xfId="4162" xr:uid="{00000000-0005-0000-0000-00003E100000}"/>
    <cellStyle name="Comma0 4 7" xfId="4163" xr:uid="{00000000-0005-0000-0000-00003F100000}"/>
    <cellStyle name="Comma0 4 7 2" xfId="4164" xr:uid="{00000000-0005-0000-0000-000040100000}"/>
    <cellStyle name="Comma0 4 8" xfId="4165" xr:uid="{00000000-0005-0000-0000-000041100000}"/>
    <cellStyle name="Comma0 4 8 2" xfId="4166" xr:uid="{00000000-0005-0000-0000-000042100000}"/>
    <cellStyle name="Comma0 4 9" xfId="4167" xr:uid="{00000000-0005-0000-0000-000043100000}"/>
    <cellStyle name="Comma0 4 9 2" xfId="4168" xr:uid="{00000000-0005-0000-0000-000044100000}"/>
    <cellStyle name="Comma0 5" xfId="4169" xr:uid="{00000000-0005-0000-0000-000045100000}"/>
    <cellStyle name="Comma0 5 2" xfId="4170" xr:uid="{00000000-0005-0000-0000-000046100000}"/>
    <cellStyle name="Comma0 5 2 2" xfId="4171" xr:uid="{00000000-0005-0000-0000-000047100000}"/>
    <cellStyle name="Comma0 5 3" xfId="4172" xr:uid="{00000000-0005-0000-0000-000048100000}"/>
    <cellStyle name="Comma0 5 3 2" xfId="4173" xr:uid="{00000000-0005-0000-0000-000049100000}"/>
    <cellStyle name="Comma0 5 4" xfId="4174" xr:uid="{00000000-0005-0000-0000-00004A100000}"/>
    <cellStyle name="Comma0 6" xfId="4175" xr:uid="{00000000-0005-0000-0000-00004B100000}"/>
    <cellStyle name="Comma0 6 2" xfId="4176" xr:uid="{00000000-0005-0000-0000-00004C100000}"/>
    <cellStyle name="Comma0 6 2 2" xfId="4177" xr:uid="{00000000-0005-0000-0000-00004D100000}"/>
    <cellStyle name="Comma0 6 3" xfId="4178" xr:uid="{00000000-0005-0000-0000-00004E100000}"/>
    <cellStyle name="Comma0 6 3 2" xfId="4179" xr:uid="{00000000-0005-0000-0000-00004F100000}"/>
    <cellStyle name="Comma0 6 4" xfId="4180" xr:uid="{00000000-0005-0000-0000-000050100000}"/>
    <cellStyle name="Comma0 7" xfId="4181" xr:uid="{00000000-0005-0000-0000-000051100000}"/>
    <cellStyle name="Comma0 7 2" xfId="4182" xr:uid="{00000000-0005-0000-0000-000052100000}"/>
    <cellStyle name="Comma0 7 2 2" xfId="4183" xr:uid="{00000000-0005-0000-0000-000053100000}"/>
    <cellStyle name="Comma0 7 3" xfId="4184" xr:uid="{00000000-0005-0000-0000-000054100000}"/>
    <cellStyle name="Comma0 7 3 2" xfId="4185" xr:uid="{00000000-0005-0000-0000-000055100000}"/>
    <cellStyle name="Comma0 7 4" xfId="4186" xr:uid="{00000000-0005-0000-0000-000056100000}"/>
    <cellStyle name="Comma0 8" xfId="4187" xr:uid="{00000000-0005-0000-0000-000057100000}"/>
    <cellStyle name="Comma0 8 2" xfId="4188" xr:uid="{00000000-0005-0000-0000-000058100000}"/>
    <cellStyle name="Comma0 8 2 2" xfId="4189" xr:uid="{00000000-0005-0000-0000-000059100000}"/>
    <cellStyle name="Comma0 8 3" xfId="4190" xr:uid="{00000000-0005-0000-0000-00005A100000}"/>
    <cellStyle name="Comma0 8 3 2" xfId="4191" xr:uid="{00000000-0005-0000-0000-00005B100000}"/>
    <cellStyle name="Comma0 8 4" xfId="4192" xr:uid="{00000000-0005-0000-0000-00005C100000}"/>
    <cellStyle name="Comma0 9" xfId="4193" xr:uid="{00000000-0005-0000-0000-00005D100000}"/>
    <cellStyle name="Comma0 9 2" xfId="4194" xr:uid="{00000000-0005-0000-0000-00005E100000}"/>
    <cellStyle name="Comma0 9 2 2" xfId="4195" xr:uid="{00000000-0005-0000-0000-00005F100000}"/>
    <cellStyle name="Comma0 9 3" xfId="4196" xr:uid="{00000000-0005-0000-0000-000060100000}"/>
    <cellStyle name="Comma0 9 3 2" xfId="4197" xr:uid="{00000000-0005-0000-0000-000061100000}"/>
    <cellStyle name="Comma0 9 4" xfId="4198" xr:uid="{00000000-0005-0000-0000-000062100000}"/>
    <cellStyle name="Comma1 - Estilo1" xfId="4199" xr:uid="{00000000-0005-0000-0000-000063100000}"/>
    <cellStyle name="Conferência" xfId="4200" xr:uid="{00000000-0005-0000-0000-000064100000}"/>
    <cellStyle name="Conferência 10" xfId="4201" xr:uid="{00000000-0005-0000-0000-000065100000}"/>
    <cellStyle name="Conferência 10 2" xfId="4202" xr:uid="{00000000-0005-0000-0000-000066100000}"/>
    <cellStyle name="Conferência 10 2 2" xfId="4203" xr:uid="{00000000-0005-0000-0000-000067100000}"/>
    <cellStyle name="Conferência 10 2 2 2" xfId="29719" xr:uid="{0D95BAED-EFDE-49A8-AAAC-21470ED5A3F4}"/>
    <cellStyle name="Conferência 10 2 3" xfId="29718" xr:uid="{5BDE0A57-D82C-42D0-9858-21BA8D1BC522}"/>
    <cellStyle name="Conferência 10 3" xfId="4204" xr:uid="{00000000-0005-0000-0000-000068100000}"/>
    <cellStyle name="Conferência 10 3 2" xfId="4205" xr:uid="{00000000-0005-0000-0000-000069100000}"/>
    <cellStyle name="Conferência 10 3 2 2" xfId="29721" xr:uid="{78377F8A-ED76-43C9-8F7F-C60941393352}"/>
    <cellStyle name="Conferência 10 3 3" xfId="29720" xr:uid="{40691A1F-6479-4C1C-B3EC-C53812867893}"/>
    <cellStyle name="Conferência 10 4" xfId="4206" xr:uid="{00000000-0005-0000-0000-00006A100000}"/>
    <cellStyle name="Conferência 10 4 2" xfId="29722" xr:uid="{6BA8344E-F3AD-4257-B16D-F6915272051B}"/>
    <cellStyle name="Conferência 10 5" xfId="29717" xr:uid="{B02FE746-D512-4C72-ACBE-28A68EE106E6}"/>
    <cellStyle name="Conferência 11" xfId="4207" xr:uid="{00000000-0005-0000-0000-00006B100000}"/>
    <cellStyle name="Conferência 11 2" xfId="29723" xr:uid="{09BC0CC7-4979-4804-A53F-1B4E6D2AC02F}"/>
    <cellStyle name="Conferência 12" xfId="29716" xr:uid="{92B80967-D946-4F5A-B182-673A0B4EAC51}"/>
    <cellStyle name="Conferência 2" xfId="4208" xr:uid="{00000000-0005-0000-0000-00006C100000}"/>
    <cellStyle name="Conferência 2 2" xfId="4209" xr:uid="{00000000-0005-0000-0000-00006D100000}"/>
    <cellStyle name="Conferência 2 2 2" xfId="4210" xr:uid="{00000000-0005-0000-0000-00006E100000}"/>
    <cellStyle name="Conferência 2 2 2 2" xfId="29726" xr:uid="{24F55AAD-2D52-471A-96E0-A0D575584DC0}"/>
    <cellStyle name="Conferência 2 2 3" xfId="29725" xr:uid="{B177AA2B-8CF2-4419-B1A7-853AE04B1882}"/>
    <cellStyle name="Conferência 2 3" xfId="4211" xr:uid="{00000000-0005-0000-0000-00006F100000}"/>
    <cellStyle name="Conferência 2 3 2" xfId="4212" xr:uid="{00000000-0005-0000-0000-000070100000}"/>
    <cellStyle name="Conferência 2 3 2 2" xfId="29728" xr:uid="{3033BE5D-DBD4-44ED-A91E-35676AF3BC7D}"/>
    <cellStyle name="Conferência 2 3 3" xfId="29727" xr:uid="{E6BAE176-99FF-4210-B5E1-082A7320F25E}"/>
    <cellStyle name="Conferência 2 4" xfId="4213" xr:uid="{00000000-0005-0000-0000-000071100000}"/>
    <cellStyle name="Conferência 2 4 2" xfId="29729" xr:uid="{9DC53117-0107-458C-86AA-59E70A1F6330}"/>
    <cellStyle name="Conferência 2 5" xfId="29724" xr:uid="{E0D75854-F0BF-4BA5-8662-6EE97A08523E}"/>
    <cellStyle name="Conferência 3" xfId="4214" xr:uid="{00000000-0005-0000-0000-000072100000}"/>
    <cellStyle name="Conferência 3 2" xfId="4215" xr:uid="{00000000-0005-0000-0000-000073100000}"/>
    <cellStyle name="Conferência 3 2 2" xfId="4216" xr:uid="{00000000-0005-0000-0000-000074100000}"/>
    <cellStyle name="Conferência 3 2 2 2" xfId="29732" xr:uid="{7CDBEA6F-A5AA-440B-844C-F0C6787CAC14}"/>
    <cellStyle name="Conferência 3 2 3" xfId="29731" xr:uid="{8F3CB0EE-9007-4264-ABEA-F54AA3521C86}"/>
    <cellStyle name="Conferência 3 3" xfId="4217" xr:uid="{00000000-0005-0000-0000-000075100000}"/>
    <cellStyle name="Conferência 3 3 2" xfId="4218" xr:uid="{00000000-0005-0000-0000-000076100000}"/>
    <cellStyle name="Conferência 3 3 2 2" xfId="29734" xr:uid="{075A51C7-1AE2-4DD4-87BC-7DE5F204F377}"/>
    <cellStyle name="Conferência 3 3 3" xfId="29733" xr:uid="{665023A7-D241-4943-8F6D-CCA8C9AF5355}"/>
    <cellStyle name="Conferência 3 4" xfId="4219" xr:uid="{00000000-0005-0000-0000-000077100000}"/>
    <cellStyle name="Conferência 3 4 2" xfId="29735" xr:uid="{4A7E2C8A-F5C3-43E6-B991-930F653F3BAA}"/>
    <cellStyle name="Conferência 3 5" xfId="29730" xr:uid="{DB6E3D53-A93F-4B50-BE30-E286859B7904}"/>
    <cellStyle name="Conferência 4" xfId="4220" xr:uid="{00000000-0005-0000-0000-000078100000}"/>
    <cellStyle name="Conferência 4 2" xfId="4221" xr:uid="{00000000-0005-0000-0000-000079100000}"/>
    <cellStyle name="Conferência 4 2 2" xfId="4222" xr:uid="{00000000-0005-0000-0000-00007A100000}"/>
    <cellStyle name="Conferência 4 2 2 2" xfId="29738" xr:uid="{A0AD8AA6-3AFB-4E9C-B1AB-EF24D067B89C}"/>
    <cellStyle name="Conferência 4 2 3" xfId="29737" xr:uid="{0BCAFC82-499D-44D0-B5CD-3C37E2B9DCDB}"/>
    <cellStyle name="Conferência 4 3" xfId="4223" xr:uid="{00000000-0005-0000-0000-00007B100000}"/>
    <cellStyle name="Conferência 4 3 2" xfId="4224" xr:uid="{00000000-0005-0000-0000-00007C100000}"/>
    <cellStyle name="Conferência 4 3 2 2" xfId="29740" xr:uid="{BE2B9002-09BC-47FB-8941-80ABB4A0E518}"/>
    <cellStyle name="Conferência 4 3 3" xfId="29739" xr:uid="{1EDE8C53-02F0-4D2F-AF9B-4271864E4D2F}"/>
    <cellStyle name="Conferência 4 4" xfId="4225" xr:uid="{00000000-0005-0000-0000-00007D100000}"/>
    <cellStyle name="Conferência 4 4 2" xfId="29741" xr:uid="{735F9E52-2E26-4C76-9650-85CBB3044E1F}"/>
    <cellStyle name="Conferência 4 5" xfId="29736" xr:uid="{76F86F0C-C7D1-4398-95CD-E1694BE6435A}"/>
    <cellStyle name="Conferência 5" xfId="4226" xr:uid="{00000000-0005-0000-0000-00007E100000}"/>
    <cellStyle name="Conferência 5 2" xfId="4227" xr:uid="{00000000-0005-0000-0000-00007F100000}"/>
    <cellStyle name="Conferência 5 2 2" xfId="4228" xr:uid="{00000000-0005-0000-0000-000080100000}"/>
    <cellStyle name="Conferência 5 2 2 2" xfId="29744" xr:uid="{4836CC4C-9B73-442B-BE3C-E0BAC0470D89}"/>
    <cellStyle name="Conferência 5 2 3" xfId="29743" xr:uid="{7EC30D23-4A84-415C-8505-4FB97B95403D}"/>
    <cellStyle name="Conferência 5 3" xfId="4229" xr:uid="{00000000-0005-0000-0000-000081100000}"/>
    <cellStyle name="Conferência 5 3 2" xfId="4230" xr:uid="{00000000-0005-0000-0000-000082100000}"/>
    <cellStyle name="Conferência 5 3 2 2" xfId="29746" xr:uid="{CEF0D54B-E6EE-47F8-8ABB-8B102A9B0AEB}"/>
    <cellStyle name="Conferência 5 3 3" xfId="29745" xr:uid="{62863B9F-F8A2-4954-8BFD-38167FF6996D}"/>
    <cellStyle name="Conferência 5 4" xfId="4231" xr:uid="{00000000-0005-0000-0000-000083100000}"/>
    <cellStyle name="Conferência 5 4 2" xfId="29747" xr:uid="{709D0CC5-1A1E-4B6D-8482-972F2A1EE7AE}"/>
    <cellStyle name="Conferência 5 5" xfId="29742" xr:uid="{211E12D9-2F13-452B-AF10-FA7F6E179ED4}"/>
    <cellStyle name="Conferência 6" xfId="4232" xr:uid="{00000000-0005-0000-0000-000084100000}"/>
    <cellStyle name="Conferência 6 2" xfId="4233" xr:uid="{00000000-0005-0000-0000-000085100000}"/>
    <cellStyle name="Conferência 6 2 2" xfId="4234" xr:uid="{00000000-0005-0000-0000-000086100000}"/>
    <cellStyle name="Conferência 6 2 2 2" xfId="29750" xr:uid="{A16D3696-7133-49DD-AB51-19759CA37289}"/>
    <cellStyle name="Conferência 6 2 3" xfId="29749" xr:uid="{CD35BCDB-8D55-4BF9-A624-7F2FBD98ABCD}"/>
    <cellStyle name="Conferência 6 3" xfId="4235" xr:uid="{00000000-0005-0000-0000-000087100000}"/>
    <cellStyle name="Conferência 6 3 2" xfId="4236" xr:uid="{00000000-0005-0000-0000-000088100000}"/>
    <cellStyle name="Conferência 6 3 2 2" xfId="29752" xr:uid="{115B7157-98CC-44E7-8D49-C696FCCAAC8E}"/>
    <cellStyle name="Conferência 6 3 3" xfId="29751" xr:uid="{A958F920-42E7-4F4E-84A1-226ACA75E8D7}"/>
    <cellStyle name="Conferência 6 4" xfId="4237" xr:uid="{00000000-0005-0000-0000-000089100000}"/>
    <cellStyle name="Conferência 6 4 2" xfId="29753" xr:uid="{34758F28-8395-4F89-9E9B-27B4B17CEDC0}"/>
    <cellStyle name="Conferência 6 5" xfId="29748" xr:uid="{3DBBF763-13E7-4FAB-BFA7-644F05A4B471}"/>
    <cellStyle name="Conferência 7" xfId="4238" xr:uid="{00000000-0005-0000-0000-00008A100000}"/>
    <cellStyle name="Conferência 7 2" xfId="4239" xr:uid="{00000000-0005-0000-0000-00008B100000}"/>
    <cellStyle name="Conferência 7 2 2" xfId="4240" xr:uid="{00000000-0005-0000-0000-00008C100000}"/>
    <cellStyle name="Conferência 7 2 2 2" xfId="29756" xr:uid="{261E005F-8731-42FE-A42A-80CBCB701E9C}"/>
    <cellStyle name="Conferência 7 2 3" xfId="29755" xr:uid="{17DEE2AC-EFD4-480E-B339-4AE2AC024F0B}"/>
    <cellStyle name="Conferência 7 3" xfId="4241" xr:uid="{00000000-0005-0000-0000-00008D100000}"/>
    <cellStyle name="Conferência 7 3 2" xfId="4242" xr:uid="{00000000-0005-0000-0000-00008E100000}"/>
    <cellStyle name="Conferência 7 3 2 2" xfId="29758" xr:uid="{E07BD3FB-353D-4D17-8239-533DC7BDC3AF}"/>
    <cellStyle name="Conferência 7 3 3" xfId="29757" xr:uid="{F55D2920-B255-4F8B-BCCF-040ED9C9E3D8}"/>
    <cellStyle name="Conferência 7 4" xfId="4243" xr:uid="{00000000-0005-0000-0000-00008F100000}"/>
    <cellStyle name="Conferência 7 4 2" xfId="29759" xr:uid="{DB2931D4-D61D-4DE3-A98B-995ED0896935}"/>
    <cellStyle name="Conferência 7 5" xfId="29754" xr:uid="{512ACDE2-8491-4731-A1CC-AFE0F8DCDB94}"/>
    <cellStyle name="Conferência 8" xfId="4244" xr:uid="{00000000-0005-0000-0000-000090100000}"/>
    <cellStyle name="Conferência 8 2" xfId="4245" xr:uid="{00000000-0005-0000-0000-000091100000}"/>
    <cellStyle name="Conferência 8 2 2" xfId="4246" xr:uid="{00000000-0005-0000-0000-000092100000}"/>
    <cellStyle name="Conferência 8 2 2 2" xfId="29762" xr:uid="{4E28410C-766C-42DC-9B12-72C66D407F18}"/>
    <cellStyle name="Conferência 8 2 3" xfId="29761" xr:uid="{39A9E085-0C65-439F-A229-A2E31564FE6E}"/>
    <cellStyle name="Conferência 8 3" xfId="4247" xr:uid="{00000000-0005-0000-0000-000093100000}"/>
    <cellStyle name="Conferência 8 3 2" xfId="4248" xr:uid="{00000000-0005-0000-0000-000094100000}"/>
    <cellStyle name="Conferência 8 3 2 2" xfId="29764" xr:uid="{EE37E007-BA7E-41F9-8D48-2B7309D0B65E}"/>
    <cellStyle name="Conferência 8 3 3" xfId="29763" xr:uid="{17CE3AEA-DBCD-457E-B542-6DF8F2497702}"/>
    <cellStyle name="Conferência 8 4" xfId="4249" xr:uid="{00000000-0005-0000-0000-000095100000}"/>
    <cellStyle name="Conferência 8 4 2" xfId="29765" xr:uid="{0FC8C510-01D4-4275-AA21-5D293938F9FB}"/>
    <cellStyle name="Conferência 8 5" xfId="29760" xr:uid="{D2549BB7-A10E-48D1-80AD-11858C3C963A}"/>
    <cellStyle name="Conferência 9" xfId="4250" xr:uid="{00000000-0005-0000-0000-000096100000}"/>
    <cellStyle name="Conferência 9 2" xfId="4251" xr:uid="{00000000-0005-0000-0000-000097100000}"/>
    <cellStyle name="Conferência 9 2 2" xfId="4252" xr:uid="{00000000-0005-0000-0000-000098100000}"/>
    <cellStyle name="Conferência 9 2 2 2" xfId="29768" xr:uid="{F59D06FA-EEE6-4F18-A786-F96BBC4BE37D}"/>
    <cellStyle name="Conferência 9 2 3" xfId="29767" xr:uid="{B3B49736-59B1-4CC2-882F-28DB21C4C4DC}"/>
    <cellStyle name="Conferência 9 3" xfId="4253" xr:uid="{00000000-0005-0000-0000-000099100000}"/>
    <cellStyle name="Conferência 9 3 2" xfId="4254" xr:uid="{00000000-0005-0000-0000-00009A100000}"/>
    <cellStyle name="Conferência 9 3 2 2" xfId="29770" xr:uid="{0976397C-9CC4-4FC7-A072-D8DFA85EFB65}"/>
    <cellStyle name="Conferência 9 3 3" xfId="29769" xr:uid="{F9C1260F-8408-4A26-9E23-49467A42731C}"/>
    <cellStyle name="Conferência 9 4" xfId="4255" xr:uid="{00000000-0005-0000-0000-00009B100000}"/>
    <cellStyle name="Conferência 9 4 2" xfId="29771" xr:uid="{7A00DC2B-902D-433C-B90A-5072278DED0A}"/>
    <cellStyle name="Conferência 9 5" xfId="29766" xr:uid="{B8A4C3BC-B7D0-4ABA-B7EF-78BF922C75E4}"/>
    <cellStyle name="Currency" xfId="4256" xr:uid="{00000000-0005-0000-0000-00009C100000}"/>
    <cellStyle name="Currency [0]" xfId="4257" xr:uid="{00000000-0005-0000-0000-00009D100000}"/>
    <cellStyle name="Currency [0] 2" xfId="29773" xr:uid="{A47EDF6C-B3CE-41AF-BF8F-93FC1C4AD7F5}"/>
    <cellStyle name="Currency 2" xfId="4258" xr:uid="{00000000-0005-0000-0000-00009E100000}"/>
    <cellStyle name="Currency 2 10" xfId="4259" xr:uid="{00000000-0005-0000-0000-00009F100000}"/>
    <cellStyle name="Currency 2 11" xfId="4260" xr:uid="{00000000-0005-0000-0000-0000A0100000}"/>
    <cellStyle name="Currency 2 12" xfId="4261" xr:uid="{00000000-0005-0000-0000-0000A1100000}"/>
    <cellStyle name="Currency 2 2" xfId="4262" xr:uid="{00000000-0005-0000-0000-0000A2100000}"/>
    <cellStyle name="Currency 2 3" xfId="4263" xr:uid="{00000000-0005-0000-0000-0000A3100000}"/>
    <cellStyle name="Currency 2 4" xfId="4264" xr:uid="{00000000-0005-0000-0000-0000A4100000}"/>
    <cellStyle name="Currency 2 5" xfId="4265" xr:uid="{00000000-0005-0000-0000-0000A5100000}"/>
    <cellStyle name="Currency 2 6" xfId="4266" xr:uid="{00000000-0005-0000-0000-0000A6100000}"/>
    <cellStyle name="Currency 2 7" xfId="4267" xr:uid="{00000000-0005-0000-0000-0000A7100000}"/>
    <cellStyle name="Currency 2 8" xfId="4268" xr:uid="{00000000-0005-0000-0000-0000A8100000}"/>
    <cellStyle name="Currency 2 9" xfId="4269" xr:uid="{00000000-0005-0000-0000-0000A9100000}"/>
    <cellStyle name="Currency 2_ActiFijos" xfId="4270" xr:uid="{00000000-0005-0000-0000-0000AA100000}"/>
    <cellStyle name="Currency 3" xfId="4271" xr:uid="{00000000-0005-0000-0000-0000AB100000}"/>
    <cellStyle name="Currency 3 10" xfId="4272" xr:uid="{00000000-0005-0000-0000-0000AC100000}"/>
    <cellStyle name="Currency 3 11" xfId="4273" xr:uid="{00000000-0005-0000-0000-0000AD100000}"/>
    <cellStyle name="Currency 3 12" xfId="4274" xr:uid="{00000000-0005-0000-0000-0000AE100000}"/>
    <cellStyle name="Currency 3 2" xfId="4275" xr:uid="{00000000-0005-0000-0000-0000AF100000}"/>
    <cellStyle name="Currency 3 3" xfId="4276" xr:uid="{00000000-0005-0000-0000-0000B0100000}"/>
    <cellStyle name="Currency 3 4" xfId="4277" xr:uid="{00000000-0005-0000-0000-0000B1100000}"/>
    <cellStyle name="Currency 3 5" xfId="4278" xr:uid="{00000000-0005-0000-0000-0000B2100000}"/>
    <cellStyle name="Currency 3 6" xfId="4279" xr:uid="{00000000-0005-0000-0000-0000B3100000}"/>
    <cellStyle name="Currency 3 7" xfId="4280" xr:uid="{00000000-0005-0000-0000-0000B4100000}"/>
    <cellStyle name="Currency 3 8" xfId="4281" xr:uid="{00000000-0005-0000-0000-0000B5100000}"/>
    <cellStyle name="Currency 3 9" xfId="4282" xr:uid="{00000000-0005-0000-0000-0000B6100000}"/>
    <cellStyle name="Currency 3_ActiFijos" xfId="4283" xr:uid="{00000000-0005-0000-0000-0000B7100000}"/>
    <cellStyle name="Currency 4" xfId="4284" xr:uid="{00000000-0005-0000-0000-0000B8100000}"/>
    <cellStyle name="Currency 4 10" xfId="4285" xr:uid="{00000000-0005-0000-0000-0000B9100000}"/>
    <cellStyle name="Currency 4 11" xfId="4286" xr:uid="{00000000-0005-0000-0000-0000BA100000}"/>
    <cellStyle name="Currency 4 12" xfId="4287" xr:uid="{00000000-0005-0000-0000-0000BB100000}"/>
    <cellStyle name="Currency 4 2" xfId="4288" xr:uid="{00000000-0005-0000-0000-0000BC100000}"/>
    <cellStyle name="Currency 4 3" xfId="4289" xr:uid="{00000000-0005-0000-0000-0000BD100000}"/>
    <cellStyle name="Currency 4 4" xfId="4290" xr:uid="{00000000-0005-0000-0000-0000BE100000}"/>
    <cellStyle name="Currency 4 5" xfId="4291" xr:uid="{00000000-0005-0000-0000-0000BF100000}"/>
    <cellStyle name="Currency 4 6" xfId="4292" xr:uid="{00000000-0005-0000-0000-0000C0100000}"/>
    <cellStyle name="Currency 4 7" xfId="4293" xr:uid="{00000000-0005-0000-0000-0000C1100000}"/>
    <cellStyle name="Currency 4 8" xfId="4294" xr:uid="{00000000-0005-0000-0000-0000C2100000}"/>
    <cellStyle name="Currency 4 9" xfId="4295" xr:uid="{00000000-0005-0000-0000-0000C3100000}"/>
    <cellStyle name="Currency 4_ActiFijos" xfId="4296" xr:uid="{00000000-0005-0000-0000-0000C4100000}"/>
    <cellStyle name="Currency_12matrix" xfId="4297" xr:uid="{00000000-0005-0000-0000-0000C5100000}"/>
    <cellStyle name="Currency0" xfId="4298" xr:uid="{00000000-0005-0000-0000-0000C6100000}"/>
    <cellStyle name="Currency0 10" xfId="4299" xr:uid="{00000000-0005-0000-0000-0000C7100000}"/>
    <cellStyle name="Currency0 10 2" xfId="4300" xr:uid="{00000000-0005-0000-0000-0000C8100000}"/>
    <cellStyle name="Currency0 100" xfId="4301" xr:uid="{00000000-0005-0000-0000-0000C9100000}"/>
    <cellStyle name="Currency0 100 2" xfId="4302" xr:uid="{00000000-0005-0000-0000-0000CA100000}"/>
    <cellStyle name="Currency0 101" xfId="4303" xr:uid="{00000000-0005-0000-0000-0000CB100000}"/>
    <cellStyle name="Currency0 101 2" xfId="4304" xr:uid="{00000000-0005-0000-0000-0000CC100000}"/>
    <cellStyle name="Currency0 102" xfId="4305" xr:uid="{00000000-0005-0000-0000-0000CD100000}"/>
    <cellStyle name="Currency0 102 2" xfId="4306" xr:uid="{00000000-0005-0000-0000-0000CE100000}"/>
    <cellStyle name="Currency0 103" xfId="4307" xr:uid="{00000000-0005-0000-0000-0000CF100000}"/>
    <cellStyle name="Currency0 103 2" xfId="4308" xr:uid="{00000000-0005-0000-0000-0000D0100000}"/>
    <cellStyle name="Currency0 104" xfId="4309" xr:uid="{00000000-0005-0000-0000-0000D1100000}"/>
    <cellStyle name="Currency0 104 2" xfId="4310" xr:uid="{00000000-0005-0000-0000-0000D2100000}"/>
    <cellStyle name="Currency0 105" xfId="4311" xr:uid="{00000000-0005-0000-0000-0000D3100000}"/>
    <cellStyle name="Currency0 105 2" xfId="4312" xr:uid="{00000000-0005-0000-0000-0000D4100000}"/>
    <cellStyle name="Currency0 106" xfId="4313" xr:uid="{00000000-0005-0000-0000-0000D5100000}"/>
    <cellStyle name="Currency0 106 2" xfId="4314" xr:uid="{00000000-0005-0000-0000-0000D6100000}"/>
    <cellStyle name="Currency0 107" xfId="4315" xr:uid="{00000000-0005-0000-0000-0000D7100000}"/>
    <cellStyle name="Currency0 107 2" xfId="4316" xr:uid="{00000000-0005-0000-0000-0000D8100000}"/>
    <cellStyle name="Currency0 108" xfId="4317" xr:uid="{00000000-0005-0000-0000-0000D9100000}"/>
    <cellStyle name="Currency0 108 2" xfId="4318" xr:uid="{00000000-0005-0000-0000-0000DA100000}"/>
    <cellStyle name="Currency0 109" xfId="4319" xr:uid="{00000000-0005-0000-0000-0000DB100000}"/>
    <cellStyle name="Currency0 109 2" xfId="4320" xr:uid="{00000000-0005-0000-0000-0000DC100000}"/>
    <cellStyle name="Currency0 11" xfId="4321" xr:uid="{00000000-0005-0000-0000-0000DD100000}"/>
    <cellStyle name="Currency0 11 2" xfId="4322" xr:uid="{00000000-0005-0000-0000-0000DE100000}"/>
    <cellStyle name="Currency0 110" xfId="4323" xr:uid="{00000000-0005-0000-0000-0000DF100000}"/>
    <cellStyle name="Currency0 110 2" xfId="4324" xr:uid="{00000000-0005-0000-0000-0000E0100000}"/>
    <cellStyle name="Currency0 111" xfId="4325" xr:uid="{00000000-0005-0000-0000-0000E1100000}"/>
    <cellStyle name="Currency0 111 2" xfId="4326" xr:uid="{00000000-0005-0000-0000-0000E2100000}"/>
    <cellStyle name="Currency0 112" xfId="4327" xr:uid="{00000000-0005-0000-0000-0000E3100000}"/>
    <cellStyle name="Currency0 112 2" xfId="4328" xr:uid="{00000000-0005-0000-0000-0000E4100000}"/>
    <cellStyle name="Currency0 113" xfId="4329" xr:uid="{00000000-0005-0000-0000-0000E5100000}"/>
    <cellStyle name="Currency0 113 2" xfId="4330" xr:uid="{00000000-0005-0000-0000-0000E6100000}"/>
    <cellStyle name="Currency0 114" xfId="4331" xr:uid="{00000000-0005-0000-0000-0000E7100000}"/>
    <cellStyle name="Currency0 114 2" xfId="4332" xr:uid="{00000000-0005-0000-0000-0000E8100000}"/>
    <cellStyle name="Currency0 115" xfId="4333" xr:uid="{00000000-0005-0000-0000-0000E9100000}"/>
    <cellStyle name="Currency0 115 2" xfId="4334" xr:uid="{00000000-0005-0000-0000-0000EA100000}"/>
    <cellStyle name="Currency0 116" xfId="4335" xr:uid="{00000000-0005-0000-0000-0000EB100000}"/>
    <cellStyle name="Currency0 12" xfId="4336" xr:uid="{00000000-0005-0000-0000-0000EC100000}"/>
    <cellStyle name="Currency0 12 2" xfId="4337" xr:uid="{00000000-0005-0000-0000-0000ED100000}"/>
    <cellStyle name="Currency0 13" xfId="4338" xr:uid="{00000000-0005-0000-0000-0000EE100000}"/>
    <cellStyle name="Currency0 13 2" xfId="4339" xr:uid="{00000000-0005-0000-0000-0000EF100000}"/>
    <cellStyle name="Currency0 14" xfId="4340" xr:uid="{00000000-0005-0000-0000-0000F0100000}"/>
    <cellStyle name="Currency0 14 2" xfId="4341" xr:uid="{00000000-0005-0000-0000-0000F1100000}"/>
    <cellStyle name="Currency0 15" xfId="4342" xr:uid="{00000000-0005-0000-0000-0000F2100000}"/>
    <cellStyle name="Currency0 15 2" xfId="4343" xr:uid="{00000000-0005-0000-0000-0000F3100000}"/>
    <cellStyle name="Currency0 16" xfId="4344" xr:uid="{00000000-0005-0000-0000-0000F4100000}"/>
    <cellStyle name="Currency0 16 2" xfId="4345" xr:uid="{00000000-0005-0000-0000-0000F5100000}"/>
    <cellStyle name="Currency0 17" xfId="4346" xr:uid="{00000000-0005-0000-0000-0000F6100000}"/>
    <cellStyle name="Currency0 17 2" xfId="4347" xr:uid="{00000000-0005-0000-0000-0000F7100000}"/>
    <cellStyle name="Currency0 18" xfId="4348" xr:uid="{00000000-0005-0000-0000-0000F8100000}"/>
    <cellStyle name="Currency0 18 2" xfId="4349" xr:uid="{00000000-0005-0000-0000-0000F9100000}"/>
    <cellStyle name="Currency0 19" xfId="4350" xr:uid="{00000000-0005-0000-0000-0000FA100000}"/>
    <cellStyle name="Currency0 19 2" xfId="4351" xr:uid="{00000000-0005-0000-0000-0000FB100000}"/>
    <cellStyle name="Currency0 2" xfId="4352" xr:uid="{00000000-0005-0000-0000-0000FC100000}"/>
    <cellStyle name="Currency0 2 10" xfId="4353" xr:uid="{00000000-0005-0000-0000-0000FD100000}"/>
    <cellStyle name="Currency0 2 10 2" xfId="4354" xr:uid="{00000000-0005-0000-0000-0000FE100000}"/>
    <cellStyle name="Currency0 2 11" xfId="4355" xr:uid="{00000000-0005-0000-0000-0000FF100000}"/>
    <cellStyle name="Currency0 2 11 2" xfId="4356" xr:uid="{00000000-0005-0000-0000-000000110000}"/>
    <cellStyle name="Currency0 2 12" xfId="4357" xr:uid="{00000000-0005-0000-0000-000001110000}"/>
    <cellStyle name="Currency0 2 12 2" xfId="4358" xr:uid="{00000000-0005-0000-0000-000002110000}"/>
    <cellStyle name="Currency0 2 13" xfId="4359" xr:uid="{00000000-0005-0000-0000-000003110000}"/>
    <cellStyle name="Currency0 2 2" xfId="4360" xr:uid="{00000000-0005-0000-0000-000004110000}"/>
    <cellStyle name="Currency0 2 2 2" xfId="4361" xr:uid="{00000000-0005-0000-0000-000005110000}"/>
    <cellStyle name="Currency0 2 3" xfId="4362" xr:uid="{00000000-0005-0000-0000-000006110000}"/>
    <cellStyle name="Currency0 2 3 2" xfId="4363" xr:uid="{00000000-0005-0000-0000-000007110000}"/>
    <cellStyle name="Currency0 2 4" xfId="4364" xr:uid="{00000000-0005-0000-0000-000008110000}"/>
    <cellStyle name="Currency0 2 4 2" xfId="4365" xr:uid="{00000000-0005-0000-0000-000009110000}"/>
    <cellStyle name="Currency0 2 5" xfId="4366" xr:uid="{00000000-0005-0000-0000-00000A110000}"/>
    <cellStyle name="Currency0 2 5 2" xfId="4367" xr:uid="{00000000-0005-0000-0000-00000B110000}"/>
    <cellStyle name="Currency0 2 6" xfId="4368" xr:uid="{00000000-0005-0000-0000-00000C110000}"/>
    <cellStyle name="Currency0 2 6 2" xfId="4369" xr:uid="{00000000-0005-0000-0000-00000D110000}"/>
    <cellStyle name="Currency0 2 7" xfId="4370" xr:uid="{00000000-0005-0000-0000-00000E110000}"/>
    <cellStyle name="Currency0 2 7 2" xfId="4371" xr:uid="{00000000-0005-0000-0000-00000F110000}"/>
    <cellStyle name="Currency0 2 8" xfId="4372" xr:uid="{00000000-0005-0000-0000-000010110000}"/>
    <cellStyle name="Currency0 2 8 2" xfId="4373" xr:uid="{00000000-0005-0000-0000-000011110000}"/>
    <cellStyle name="Currency0 2 9" xfId="4374" xr:uid="{00000000-0005-0000-0000-000012110000}"/>
    <cellStyle name="Currency0 2 9 2" xfId="4375" xr:uid="{00000000-0005-0000-0000-000013110000}"/>
    <cellStyle name="Currency0 20" xfId="4376" xr:uid="{00000000-0005-0000-0000-000014110000}"/>
    <cellStyle name="Currency0 20 2" xfId="4377" xr:uid="{00000000-0005-0000-0000-000015110000}"/>
    <cellStyle name="Currency0 21" xfId="4378" xr:uid="{00000000-0005-0000-0000-000016110000}"/>
    <cellStyle name="Currency0 21 2" xfId="4379" xr:uid="{00000000-0005-0000-0000-000017110000}"/>
    <cellStyle name="Currency0 22" xfId="4380" xr:uid="{00000000-0005-0000-0000-000018110000}"/>
    <cellStyle name="Currency0 22 2" xfId="4381" xr:uid="{00000000-0005-0000-0000-000019110000}"/>
    <cellStyle name="Currency0 23" xfId="4382" xr:uid="{00000000-0005-0000-0000-00001A110000}"/>
    <cellStyle name="Currency0 23 2" xfId="4383" xr:uid="{00000000-0005-0000-0000-00001B110000}"/>
    <cellStyle name="Currency0 24" xfId="4384" xr:uid="{00000000-0005-0000-0000-00001C110000}"/>
    <cellStyle name="Currency0 24 2" xfId="4385" xr:uid="{00000000-0005-0000-0000-00001D110000}"/>
    <cellStyle name="Currency0 25" xfId="4386" xr:uid="{00000000-0005-0000-0000-00001E110000}"/>
    <cellStyle name="Currency0 25 2" xfId="4387" xr:uid="{00000000-0005-0000-0000-00001F110000}"/>
    <cellStyle name="Currency0 26" xfId="4388" xr:uid="{00000000-0005-0000-0000-000020110000}"/>
    <cellStyle name="Currency0 26 2" xfId="4389" xr:uid="{00000000-0005-0000-0000-000021110000}"/>
    <cellStyle name="Currency0 27" xfId="4390" xr:uid="{00000000-0005-0000-0000-000022110000}"/>
    <cellStyle name="Currency0 27 2" xfId="4391" xr:uid="{00000000-0005-0000-0000-000023110000}"/>
    <cellStyle name="Currency0 28" xfId="4392" xr:uid="{00000000-0005-0000-0000-000024110000}"/>
    <cellStyle name="Currency0 28 2" xfId="4393" xr:uid="{00000000-0005-0000-0000-000025110000}"/>
    <cellStyle name="Currency0 29" xfId="4394" xr:uid="{00000000-0005-0000-0000-000026110000}"/>
    <cellStyle name="Currency0 29 2" xfId="4395" xr:uid="{00000000-0005-0000-0000-000027110000}"/>
    <cellStyle name="Currency0 3" xfId="4396" xr:uid="{00000000-0005-0000-0000-000028110000}"/>
    <cellStyle name="Currency0 3 10" xfId="4397" xr:uid="{00000000-0005-0000-0000-000029110000}"/>
    <cellStyle name="Currency0 3 10 2" xfId="4398" xr:uid="{00000000-0005-0000-0000-00002A110000}"/>
    <cellStyle name="Currency0 3 11" xfId="4399" xr:uid="{00000000-0005-0000-0000-00002B110000}"/>
    <cellStyle name="Currency0 3 11 2" xfId="4400" xr:uid="{00000000-0005-0000-0000-00002C110000}"/>
    <cellStyle name="Currency0 3 12" xfId="4401" xr:uid="{00000000-0005-0000-0000-00002D110000}"/>
    <cellStyle name="Currency0 3 12 2" xfId="4402" xr:uid="{00000000-0005-0000-0000-00002E110000}"/>
    <cellStyle name="Currency0 3 13" xfId="4403" xr:uid="{00000000-0005-0000-0000-00002F110000}"/>
    <cellStyle name="Currency0 3 2" xfId="4404" xr:uid="{00000000-0005-0000-0000-000030110000}"/>
    <cellStyle name="Currency0 3 2 2" xfId="4405" xr:uid="{00000000-0005-0000-0000-000031110000}"/>
    <cellStyle name="Currency0 3 3" xfId="4406" xr:uid="{00000000-0005-0000-0000-000032110000}"/>
    <cellStyle name="Currency0 3 3 2" xfId="4407" xr:uid="{00000000-0005-0000-0000-000033110000}"/>
    <cellStyle name="Currency0 3 4" xfId="4408" xr:uid="{00000000-0005-0000-0000-000034110000}"/>
    <cellStyle name="Currency0 3 4 2" xfId="4409" xr:uid="{00000000-0005-0000-0000-000035110000}"/>
    <cellStyle name="Currency0 3 5" xfId="4410" xr:uid="{00000000-0005-0000-0000-000036110000}"/>
    <cellStyle name="Currency0 3 5 2" xfId="4411" xr:uid="{00000000-0005-0000-0000-000037110000}"/>
    <cellStyle name="Currency0 3 6" xfId="4412" xr:uid="{00000000-0005-0000-0000-000038110000}"/>
    <cellStyle name="Currency0 3 6 2" xfId="4413" xr:uid="{00000000-0005-0000-0000-000039110000}"/>
    <cellStyle name="Currency0 3 7" xfId="4414" xr:uid="{00000000-0005-0000-0000-00003A110000}"/>
    <cellStyle name="Currency0 3 7 2" xfId="4415" xr:uid="{00000000-0005-0000-0000-00003B110000}"/>
    <cellStyle name="Currency0 3 8" xfId="4416" xr:uid="{00000000-0005-0000-0000-00003C110000}"/>
    <cellStyle name="Currency0 3 8 2" xfId="4417" xr:uid="{00000000-0005-0000-0000-00003D110000}"/>
    <cellStyle name="Currency0 3 9" xfId="4418" xr:uid="{00000000-0005-0000-0000-00003E110000}"/>
    <cellStyle name="Currency0 3 9 2" xfId="4419" xr:uid="{00000000-0005-0000-0000-00003F110000}"/>
    <cellStyle name="Currency0 30" xfId="4420" xr:uid="{00000000-0005-0000-0000-000040110000}"/>
    <cellStyle name="Currency0 30 2" xfId="4421" xr:uid="{00000000-0005-0000-0000-000041110000}"/>
    <cellStyle name="Currency0 31" xfId="4422" xr:uid="{00000000-0005-0000-0000-000042110000}"/>
    <cellStyle name="Currency0 31 2" xfId="4423" xr:uid="{00000000-0005-0000-0000-000043110000}"/>
    <cellStyle name="Currency0 32" xfId="4424" xr:uid="{00000000-0005-0000-0000-000044110000}"/>
    <cellStyle name="Currency0 32 2" xfId="4425" xr:uid="{00000000-0005-0000-0000-000045110000}"/>
    <cellStyle name="Currency0 33" xfId="4426" xr:uid="{00000000-0005-0000-0000-000046110000}"/>
    <cellStyle name="Currency0 33 2" xfId="4427" xr:uid="{00000000-0005-0000-0000-000047110000}"/>
    <cellStyle name="Currency0 34" xfId="4428" xr:uid="{00000000-0005-0000-0000-000048110000}"/>
    <cellStyle name="Currency0 34 2" xfId="4429" xr:uid="{00000000-0005-0000-0000-000049110000}"/>
    <cellStyle name="Currency0 35" xfId="4430" xr:uid="{00000000-0005-0000-0000-00004A110000}"/>
    <cellStyle name="Currency0 35 2" xfId="4431" xr:uid="{00000000-0005-0000-0000-00004B110000}"/>
    <cellStyle name="Currency0 36" xfId="4432" xr:uid="{00000000-0005-0000-0000-00004C110000}"/>
    <cellStyle name="Currency0 36 2" xfId="4433" xr:uid="{00000000-0005-0000-0000-00004D110000}"/>
    <cellStyle name="Currency0 37" xfId="4434" xr:uid="{00000000-0005-0000-0000-00004E110000}"/>
    <cellStyle name="Currency0 37 2" xfId="4435" xr:uid="{00000000-0005-0000-0000-00004F110000}"/>
    <cellStyle name="Currency0 38" xfId="4436" xr:uid="{00000000-0005-0000-0000-000050110000}"/>
    <cellStyle name="Currency0 38 2" xfId="4437" xr:uid="{00000000-0005-0000-0000-000051110000}"/>
    <cellStyle name="Currency0 39" xfId="4438" xr:uid="{00000000-0005-0000-0000-000052110000}"/>
    <cellStyle name="Currency0 39 2" xfId="4439" xr:uid="{00000000-0005-0000-0000-000053110000}"/>
    <cellStyle name="Currency0 4" xfId="4440" xr:uid="{00000000-0005-0000-0000-000054110000}"/>
    <cellStyle name="Currency0 4 10" xfId="4441" xr:uid="{00000000-0005-0000-0000-000055110000}"/>
    <cellStyle name="Currency0 4 10 2" xfId="4442" xr:uid="{00000000-0005-0000-0000-000056110000}"/>
    <cellStyle name="Currency0 4 11" xfId="4443" xr:uid="{00000000-0005-0000-0000-000057110000}"/>
    <cellStyle name="Currency0 4 11 2" xfId="4444" xr:uid="{00000000-0005-0000-0000-000058110000}"/>
    <cellStyle name="Currency0 4 12" xfId="4445" xr:uid="{00000000-0005-0000-0000-000059110000}"/>
    <cellStyle name="Currency0 4 12 2" xfId="4446" xr:uid="{00000000-0005-0000-0000-00005A110000}"/>
    <cellStyle name="Currency0 4 13" xfId="4447" xr:uid="{00000000-0005-0000-0000-00005B110000}"/>
    <cellStyle name="Currency0 4 2" xfId="4448" xr:uid="{00000000-0005-0000-0000-00005C110000}"/>
    <cellStyle name="Currency0 4 2 2" xfId="4449" xr:uid="{00000000-0005-0000-0000-00005D110000}"/>
    <cellStyle name="Currency0 4 3" xfId="4450" xr:uid="{00000000-0005-0000-0000-00005E110000}"/>
    <cellStyle name="Currency0 4 3 2" xfId="4451" xr:uid="{00000000-0005-0000-0000-00005F110000}"/>
    <cellStyle name="Currency0 4 4" xfId="4452" xr:uid="{00000000-0005-0000-0000-000060110000}"/>
    <cellStyle name="Currency0 4 4 2" xfId="4453" xr:uid="{00000000-0005-0000-0000-000061110000}"/>
    <cellStyle name="Currency0 4 5" xfId="4454" xr:uid="{00000000-0005-0000-0000-000062110000}"/>
    <cellStyle name="Currency0 4 5 2" xfId="4455" xr:uid="{00000000-0005-0000-0000-000063110000}"/>
    <cellStyle name="Currency0 4 6" xfId="4456" xr:uid="{00000000-0005-0000-0000-000064110000}"/>
    <cellStyle name="Currency0 4 6 2" xfId="4457" xr:uid="{00000000-0005-0000-0000-000065110000}"/>
    <cellStyle name="Currency0 4 7" xfId="4458" xr:uid="{00000000-0005-0000-0000-000066110000}"/>
    <cellStyle name="Currency0 4 7 2" xfId="4459" xr:uid="{00000000-0005-0000-0000-000067110000}"/>
    <cellStyle name="Currency0 4 8" xfId="4460" xr:uid="{00000000-0005-0000-0000-000068110000}"/>
    <cellStyle name="Currency0 4 8 2" xfId="4461" xr:uid="{00000000-0005-0000-0000-000069110000}"/>
    <cellStyle name="Currency0 4 9" xfId="4462" xr:uid="{00000000-0005-0000-0000-00006A110000}"/>
    <cellStyle name="Currency0 4 9 2" xfId="4463" xr:uid="{00000000-0005-0000-0000-00006B110000}"/>
    <cellStyle name="Currency0 40" xfId="4464" xr:uid="{00000000-0005-0000-0000-00006C110000}"/>
    <cellStyle name="Currency0 40 2" xfId="4465" xr:uid="{00000000-0005-0000-0000-00006D110000}"/>
    <cellStyle name="Currency0 41" xfId="4466" xr:uid="{00000000-0005-0000-0000-00006E110000}"/>
    <cellStyle name="Currency0 41 2" xfId="4467" xr:uid="{00000000-0005-0000-0000-00006F110000}"/>
    <cellStyle name="Currency0 42" xfId="4468" xr:uid="{00000000-0005-0000-0000-000070110000}"/>
    <cellStyle name="Currency0 42 2" xfId="4469" xr:uid="{00000000-0005-0000-0000-000071110000}"/>
    <cellStyle name="Currency0 43" xfId="4470" xr:uid="{00000000-0005-0000-0000-000072110000}"/>
    <cellStyle name="Currency0 43 2" xfId="4471" xr:uid="{00000000-0005-0000-0000-000073110000}"/>
    <cellStyle name="Currency0 44" xfId="4472" xr:uid="{00000000-0005-0000-0000-000074110000}"/>
    <cellStyle name="Currency0 44 2" xfId="4473" xr:uid="{00000000-0005-0000-0000-000075110000}"/>
    <cellStyle name="Currency0 45" xfId="4474" xr:uid="{00000000-0005-0000-0000-000076110000}"/>
    <cellStyle name="Currency0 45 2" xfId="4475" xr:uid="{00000000-0005-0000-0000-000077110000}"/>
    <cellStyle name="Currency0 46" xfId="4476" xr:uid="{00000000-0005-0000-0000-000078110000}"/>
    <cellStyle name="Currency0 46 2" xfId="4477" xr:uid="{00000000-0005-0000-0000-000079110000}"/>
    <cellStyle name="Currency0 47" xfId="4478" xr:uid="{00000000-0005-0000-0000-00007A110000}"/>
    <cellStyle name="Currency0 47 2" xfId="4479" xr:uid="{00000000-0005-0000-0000-00007B110000}"/>
    <cellStyle name="Currency0 48" xfId="4480" xr:uid="{00000000-0005-0000-0000-00007C110000}"/>
    <cellStyle name="Currency0 48 2" xfId="4481" xr:uid="{00000000-0005-0000-0000-00007D110000}"/>
    <cellStyle name="Currency0 49" xfId="4482" xr:uid="{00000000-0005-0000-0000-00007E110000}"/>
    <cellStyle name="Currency0 49 2" xfId="4483" xr:uid="{00000000-0005-0000-0000-00007F110000}"/>
    <cellStyle name="Currency0 5" xfId="4484" xr:uid="{00000000-0005-0000-0000-000080110000}"/>
    <cellStyle name="Currency0 5 2" xfId="4485" xr:uid="{00000000-0005-0000-0000-000081110000}"/>
    <cellStyle name="Currency0 50" xfId="4486" xr:uid="{00000000-0005-0000-0000-000082110000}"/>
    <cellStyle name="Currency0 50 2" xfId="4487" xr:uid="{00000000-0005-0000-0000-000083110000}"/>
    <cellStyle name="Currency0 51" xfId="4488" xr:uid="{00000000-0005-0000-0000-000084110000}"/>
    <cellStyle name="Currency0 51 2" xfId="4489" xr:uid="{00000000-0005-0000-0000-000085110000}"/>
    <cellStyle name="Currency0 52" xfId="4490" xr:uid="{00000000-0005-0000-0000-000086110000}"/>
    <cellStyle name="Currency0 52 2" xfId="4491" xr:uid="{00000000-0005-0000-0000-000087110000}"/>
    <cellStyle name="Currency0 53" xfId="4492" xr:uid="{00000000-0005-0000-0000-000088110000}"/>
    <cellStyle name="Currency0 53 2" xfId="4493" xr:uid="{00000000-0005-0000-0000-000089110000}"/>
    <cellStyle name="Currency0 54" xfId="4494" xr:uid="{00000000-0005-0000-0000-00008A110000}"/>
    <cellStyle name="Currency0 54 2" xfId="4495" xr:uid="{00000000-0005-0000-0000-00008B110000}"/>
    <cellStyle name="Currency0 55" xfId="4496" xr:uid="{00000000-0005-0000-0000-00008C110000}"/>
    <cellStyle name="Currency0 55 2" xfId="4497" xr:uid="{00000000-0005-0000-0000-00008D110000}"/>
    <cellStyle name="Currency0 56" xfId="4498" xr:uid="{00000000-0005-0000-0000-00008E110000}"/>
    <cellStyle name="Currency0 56 2" xfId="4499" xr:uid="{00000000-0005-0000-0000-00008F110000}"/>
    <cellStyle name="Currency0 57" xfId="4500" xr:uid="{00000000-0005-0000-0000-000090110000}"/>
    <cellStyle name="Currency0 57 2" xfId="4501" xr:uid="{00000000-0005-0000-0000-000091110000}"/>
    <cellStyle name="Currency0 58" xfId="4502" xr:uid="{00000000-0005-0000-0000-000092110000}"/>
    <cellStyle name="Currency0 58 2" xfId="4503" xr:uid="{00000000-0005-0000-0000-000093110000}"/>
    <cellStyle name="Currency0 59" xfId="4504" xr:uid="{00000000-0005-0000-0000-000094110000}"/>
    <cellStyle name="Currency0 59 2" xfId="4505" xr:uid="{00000000-0005-0000-0000-000095110000}"/>
    <cellStyle name="Currency0 6" xfId="4506" xr:uid="{00000000-0005-0000-0000-000096110000}"/>
    <cellStyle name="Currency0 6 2" xfId="4507" xr:uid="{00000000-0005-0000-0000-000097110000}"/>
    <cellStyle name="Currency0 60" xfId="4508" xr:uid="{00000000-0005-0000-0000-000098110000}"/>
    <cellStyle name="Currency0 60 2" xfId="4509" xr:uid="{00000000-0005-0000-0000-000099110000}"/>
    <cellStyle name="Currency0 61" xfId="4510" xr:uid="{00000000-0005-0000-0000-00009A110000}"/>
    <cellStyle name="Currency0 61 2" xfId="4511" xr:uid="{00000000-0005-0000-0000-00009B110000}"/>
    <cellStyle name="Currency0 62" xfId="4512" xr:uid="{00000000-0005-0000-0000-00009C110000}"/>
    <cellStyle name="Currency0 62 2" xfId="4513" xr:uid="{00000000-0005-0000-0000-00009D110000}"/>
    <cellStyle name="Currency0 63" xfId="4514" xr:uid="{00000000-0005-0000-0000-00009E110000}"/>
    <cellStyle name="Currency0 63 2" xfId="4515" xr:uid="{00000000-0005-0000-0000-00009F110000}"/>
    <cellStyle name="Currency0 64" xfId="4516" xr:uid="{00000000-0005-0000-0000-0000A0110000}"/>
    <cellStyle name="Currency0 64 2" xfId="4517" xr:uid="{00000000-0005-0000-0000-0000A1110000}"/>
    <cellStyle name="Currency0 65" xfId="4518" xr:uid="{00000000-0005-0000-0000-0000A2110000}"/>
    <cellStyle name="Currency0 65 2" xfId="4519" xr:uid="{00000000-0005-0000-0000-0000A3110000}"/>
    <cellStyle name="Currency0 66" xfId="4520" xr:uid="{00000000-0005-0000-0000-0000A4110000}"/>
    <cellStyle name="Currency0 66 2" xfId="4521" xr:uid="{00000000-0005-0000-0000-0000A5110000}"/>
    <cellStyle name="Currency0 67" xfId="4522" xr:uid="{00000000-0005-0000-0000-0000A6110000}"/>
    <cellStyle name="Currency0 67 2" xfId="4523" xr:uid="{00000000-0005-0000-0000-0000A7110000}"/>
    <cellStyle name="Currency0 68" xfId="4524" xr:uid="{00000000-0005-0000-0000-0000A8110000}"/>
    <cellStyle name="Currency0 68 2" xfId="4525" xr:uid="{00000000-0005-0000-0000-0000A9110000}"/>
    <cellStyle name="Currency0 69" xfId="4526" xr:uid="{00000000-0005-0000-0000-0000AA110000}"/>
    <cellStyle name="Currency0 69 2" xfId="4527" xr:uid="{00000000-0005-0000-0000-0000AB110000}"/>
    <cellStyle name="Currency0 7" xfId="4528" xr:uid="{00000000-0005-0000-0000-0000AC110000}"/>
    <cellStyle name="Currency0 7 2" xfId="4529" xr:uid="{00000000-0005-0000-0000-0000AD110000}"/>
    <cellStyle name="Currency0 70" xfId="4530" xr:uid="{00000000-0005-0000-0000-0000AE110000}"/>
    <cellStyle name="Currency0 70 2" xfId="4531" xr:uid="{00000000-0005-0000-0000-0000AF110000}"/>
    <cellStyle name="Currency0 71" xfId="4532" xr:uid="{00000000-0005-0000-0000-0000B0110000}"/>
    <cellStyle name="Currency0 71 2" xfId="4533" xr:uid="{00000000-0005-0000-0000-0000B1110000}"/>
    <cellStyle name="Currency0 72" xfId="4534" xr:uid="{00000000-0005-0000-0000-0000B2110000}"/>
    <cellStyle name="Currency0 72 2" xfId="4535" xr:uid="{00000000-0005-0000-0000-0000B3110000}"/>
    <cellStyle name="Currency0 73" xfId="4536" xr:uid="{00000000-0005-0000-0000-0000B4110000}"/>
    <cellStyle name="Currency0 73 2" xfId="4537" xr:uid="{00000000-0005-0000-0000-0000B5110000}"/>
    <cellStyle name="Currency0 74" xfId="4538" xr:uid="{00000000-0005-0000-0000-0000B6110000}"/>
    <cellStyle name="Currency0 74 2" xfId="4539" xr:uid="{00000000-0005-0000-0000-0000B7110000}"/>
    <cellStyle name="Currency0 75" xfId="4540" xr:uid="{00000000-0005-0000-0000-0000B8110000}"/>
    <cellStyle name="Currency0 75 2" xfId="4541" xr:uid="{00000000-0005-0000-0000-0000B9110000}"/>
    <cellStyle name="Currency0 76" xfId="4542" xr:uid="{00000000-0005-0000-0000-0000BA110000}"/>
    <cellStyle name="Currency0 76 2" xfId="4543" xr:uid="{00000000-0005-0000-0000-0000BB110000}"/>
    <cellStyle name="Currency0 77" xfId="4544" xr:uid="{00000000-0005-0000-0000-0000BC110000}"/>
    <cellStyle name="Currency0 77 2" xfId="4545" xr:uid="{00000000-0005-0000-0000-0000BD110000}"/>
    <cellStyle name="Currency0 78" xfId="4546" xr:uid="{00000000-0005-0000-0000-0000BE110000}"/>
    <cellStyle name="Currency0 78 2" xfId="4547" xr:uid="{00000000-0005-0000-0000-0000BF110000}"/>
    <cellStyle name="Currency0 79" xfId="4548" xr:uid="{00000000-0005-0000-0000-0000C0110000}"/>
    <cellStyle name="Currency0 79 2" xfId="4549" xr:uid="{00000000-0005-0000-0000-0000C1110000}"/>
    <cellStyle name="Currency0 8" xfId="4550" xr:uid="{00000000-0005-0000-0000-0000C2110000}"/>
    <cellStyle name="Currency0 8 2" xfId="4551" xr:uid="{00000000-0005-0000-0000-0000C3110000}"/>
    <cellStyle name="Currency0 80" xfId="4552" xr:uid="{00000000-0005-0000-0000-0000C4110000}"/>
    <cellStyle name="Currency0 80 2" xfId="4553" xr:uid="{00000000-0005-0000-0000-0000C5110000}"/>
    <cellStyle name="Currency0 81" xfId="4554" xr:uid="{00000000-0005-0000-0000-0000C6110000}"/>
    <cellStyle name="Currency0 81 2" xfId="4555" xr:uid="{00000000-0005-0000-0000-0000C7110000}"/>
    <cellStyle name="Currency0 82" xfId="4556" xr:uid="{00000000-0005-0000-0000-0000C8110000}"/>
    <cellStyle name="Currency0 82 2" xfId="4557" xr:uid="{00000000-0005-0000-0000-0000C9110000}"/>
    <cellStyle name="Currency0 83" xfId="4558" xr:uid="{00000000-0005-0000-0000-0000CA110000}"/>
    <cellStyle name="Currency0 83 2" xfId="4559" xr:uid="{00000000-0005-0000-0000-0000CB110000}"/>
    <cellStyle name="Currency0 84" xfId="4560" xr:uid="{00000000-0005-0000-0000-0000CC110000}"/>
    <cellStyle name="Currency0 84 2" xfId="4561" xr:uid="{00000000-0005-0000-0000-0000CD110000}"/>
    <cellStyle name="Currency0 85" xfId="4562" xr:uid="{00000000-0005-0000-0000-0000CE110000}"/>
    <cellStyle name="Currency0 85 2" xfId="4563" xr:uid="{00000000-0005-0000-0000-0000CF110000}"/>
    <cellStyle name="Currency0 86" xfId="4564" xr:uid="{00000000-0005-0000-0000-0000D0110000}"/>
    <cellStyle name="Currency0 86 2" xfId="4565" xr:uid="{00000000-0005-0000-0000-0000D1110000}"/>
    <cellStyle name="Currency0 87" xfId="4566" xr:uid="{00000000-0005-0000-0000-0000D2110000}"/>
    <cellStyle name="Currency0 87 2" xfId="4567" xr:uid="{00000000-0005-0000-0000-0000D3110000}"/>
    <cellStyle name="Currency0 88" xfId="4568" xr:uid="{00000000-0005-0000-0000-0000D4110000}"/>
    <cellStyle name="Currency0 88 2" xfId="4569" xr:uid="{00000000-0005-0000-0000-0000D5110000}"/>
    <cellStyle name="Currency0 89" xfId="4570" xr:uid="{00000000-0005-0000-0000-0000D6110000}"/>
    <cellStyle name="Currency0 89 2" xfId="4571" xr:uid="{00000000-0005-0000-0000-0000D7110000}"/>
    <cellStyle name="Currency0 9" xfId="4572" xr:uid="{00000000-0005-0000-0000-0000D8110000}"/>
    <cellStyle name="Currency0 9 2" xfId="4573" xr:uid="{00000000-0005-0000-0000-0000D9110000}"/>
    <cellStyle name="Currency0 90" xfId="4574" xr:uid="{00000000-0005-0000-0000-0000DA110000}"/>
    <cellStyle name="Currency0 90 2" xfId="4575" xr:uid="{00000000-0005-0000-0000-0000DB110000}"/>
    <cellStyle name="Currency0 91" xfId="4576" xr:uid="{00000000-0005-0000-0000-0000DC110000}"/>
    <cellStyle name="Currency0 91 2" xfId="4577" xr:uid="{00000000-0005-0000-0000-0000DD110000}"/>
    <cellStyle name="Currency0 92" xfId="4578" xr:uid="{00000000-0005-0000-0000-0000DE110000}"/>
    <cellStyle name="Currency0 92 2" xfId="4579" xr:uid="{00000000-0005-0000-0000-0000DF110000}"/>
    <cellStyle name="Currency0 93" xfId="4580" xr:uid="{00000000-0005-0000-0000-0000E0110000}"/>
    <cellStyle name="Currency0 93 2" xfId="4581" xr:uid="{00000000-0005-0000-0000-0000E1110000}"/>
    <cellStyle name="Currency0 94" xfId="4582" xr:uid="{00000000-0005-0000-0000-0000E2110000}"/>
    <cellStyle name="Currency0 94 2" xfId="4583" xr:uid="{00000000-0005-0000-0000-0000E3110000}"/>
    <cellStyle name="Currency0 95" xfId="4584" xr:uid="{00000000-0005-0000-0000-0000E4110000}"/>
    <cellStyle name="Currency0 95 2" xfId="4585" xr:uid="{00000000-0005-0000-0000-0000E5110000}"/>
    <cellStyle name="Currency0 96" xfId="4586" xr:uid="{00000000-0005-0000-0000-0000E6110000}"/>
    <cellStyle name="Currency0 96 2" xfId="4587" xr:uid="{00000000-0005-0000-0000-0000E7110000}"/>
    <cellStyle name="Currency0 97" xfId="4588" xr:uid="{00000000-0005-0000-0000-0000E8110000}"/>
    <cellStyle name="Currency0 97 2" xfId="4589" xr:uid="{00000000-0005-0000-0000-0000E9110000}"/>
    <cellStyle name="Currency0 98" xfId="4590" xr:uid="{00000000-0005-0000-0000-0000EA110000}"/>
    <cellStyle name="Currency0 98 2" xfId="4591" xr:uid="{00000000-0005-0000-0000-0000EB110000}"/>
    <cellStyle name="Currency0 99" xfId="4592" xr:uid="{00000000-0005-0000-0000-0000EC110000}"/>
    <cellStyle name="Currency0 99 2" xfId="4593" xr:uid="{00000000-0005-0000-0000-0000ED110000}"/>
    <cellStyle name="Date" xfId="4594" xr:uid="{00000000-0005-0000-0000-0000EE110000}"/>
    <cellStyle name="Date - Estilo3" xfId="4595" xr:uid="{00000000-0005-0000-0000-0000EF110000}"/>
    <cellStyle name="Date 10" xfId="4596" xr:uid="{00000000-0005-0000-0000-0000F0110000}"/>
    <cellStyle name="Date 10 2" xfId="4597" xr:uid="{00000000-0005-0000-0000-0000F1110000}"/>
    <cellStyle name="Date 100" xfId="4598" xr:uid="{00000000-0005-0000-0000-0000F2110000}"/>
    <cellStyle name="Date 100 2" xfId="4599" xr:uid="{00000000-0005-0000-0000-0000F3110000}"/>
    <cellStyle name="Date 101" xfId="4600" xr:uid="{00000000-0005-0000-0000-0000F4110000}"/>
    <cellStyle name="Date 101 2" xfId="4601" xr:uid="{00000000-0005-0000-0000-0000F5110000}"/>
    <cellStyle name="Date 102" xfId="4602" xr:uid="{00000000-0005-0000-0000-0000F6110000}"/>
    <cellStyle name="Date 102 2" xfId="4603" xr:uid="{00000000-0005-0000-0000-0000F7110000}"/>
    <cellStyle name="Date 103" xfId="4604" xr:uid="{00000000-0005-0000-0000-0000F8110000}"/>
    <cellStyle name="Date 103 2" xfId="4605" xr:uid="{00000000-0005-0000-0000-0000F9110000}"/>
    <cellStyle name="Date 104" xfId="4606" xr:uid="{00000000-0005-0000-0000-0000FA110000}"/>
    <cellStyle name="Date 104 2" xfId="4607" xr:uid="{00000000-0005-0000-0000-0000FB110000}"/>
    <cellStyle name="Date 105" xfId="4608" xr:uid="{00000000-0005-0000-0000-0000FC110000}"/>
    <cellStyle name="Date 105 2" xfId="4609" xr:uid="{00000000-0005-0000-0000-0000FD110000}"/>
    <cellStyle name="Date 106" xfId="4610" xr:uid="{00000000-0005-0000-0000-0000FE110000}"/>
    <cellStyle name="Date 106 2" xfId="4611" xr:uid="{00000000-0005-0000-0000-0000FF110000}"/>
    <cellStyle name="Date 107" xfId="4612" xr:uid="{00000000-0005-0000-0000-000000120000}"/>
    <cellStyle name="Date 107 2" xfId="4613" xr:uid="{00000000-0005-0000-0000-000001120000}"/>
    <cellStyle name="Date 108" xfId="4614" xr:uid="{00000000-0005-0000-0000-000002120000}"/>
    <cellStyle name="Date 108 2" xfId="4615" xr:uid="{00000000-0005-0000-0000-000003120000}"/>
    <cellStyle name="Date 109" xfId="4616" xr:uid="{00000000-0005-0000-0000-000004120000}"/>
    <cellStyle name="Date 109 2" xfId="4617" xr:uid="{00000000-0005-0000-0000-000005120000}"/>
    <cellStyle name="Date 11" xfId="4618" xr:uid="{00000000-0005-0000-0000-000006120000}"/>
    <cellStyle name="Date 11 2" xfId="4619" xr:uid="{00000000-0005-0000-0000-000007120000}"/>
    <cellStyle name="Date 110" xfId="4620" xr:uid="{00000000-0005-0000-0000-000008120000}"/>
    <cellStyle name="Date 110 2" xfId="4621" xr:uid="{00000000-0005-0000-0000-000009120000}"/>
    <cellStyle name="Date 111" xfId="4622" xr:uid="{00000000-0005-0000-0000-00000A120000}"/>
    <cellStyle name="Date 111 2" xfId="4623" xr:uid="{00000000-0005-0000-0000-00000B120000}"/>
    <cellStyle name="Date 112" xfId="4624" xr:uid="{00000000-0005-0000-0000-00000C120000}"/>
    <cellStyle name="Date 112 2" xfId="4625" xr:uid="{00000000-0005-0000-0000-00000D120000}"/>
    <cellStyle name="Date 113" xfId="4626" xr:uid="{00000000-0005-0000-0000-00000E120000}"/>
    <cellStyle name="Date 113 2" xfId="4627" xr:uid="{00000000-0005-0000-0000-00000F120000}"/>
    <cellStyle name="Date 114" xfId="4628" xr:uid="{00000000-0005-0000-0000-000010120000}"/>
    <cellStyle name="Date 114 2" xfId="4629" xr:uid="{00000000-0005-0000-0000-000011120000}"/>
    <cellStyle name="Date 115" xfId="4630" xr:uid="{00000000-0005-0000-0000-000012120000}"/>
    <cellStyle name="Date 115 2" xfId="4631" xr:uid="{00000000-0005-0000-0000-000013120000}"/>
    <cellStyle name="Date 116" xfId="4632" xr:uid="{00000000-0005-0000-0000-000014120000}"/>
    <cellStyle name="Date 117" xfId="4633" xr:uid="{00000000-0005-0000-0000-000015120000}"/>
    <cellStyle name="Date 12" xfId="4634" xr:uid="{00000000-0005-0000-0000-000016120000}"/>
    <cellStyle name="Date 12 2" xfId="4635" xr:uid="{00000000-0005-0000-0000-000017120000}"/>
    <cellStyle name="Date 13" xfId="4636" xr:uid="{00000000-0005-0000-0000-000018120000}"/>
    <cellStyle name="Date 13 2" xfId="4637" xr:uid="{00000000-0005-0000-0000-000019120000}"/>
    <cellStyle name="Date 14" xfId="4638" xr:uid="{00000000-0005-0000-0000-00001A120000}"/>
    <cellStyle name="Date 14 2" xfId="4639" xr:uid="{00000000-0005-0000-0000-00001B120000}"/>
    <cellStyle name="Date 15" xfId="4640" xr:uid="{00000000-0005-0000-0000-00001C120000}"/>
    <cellStyle name="Date 15 2" xfId="4641" xr:uid="{00000000-0005-0000-0000-00001D120000}"/>
    <cellStyle name="Date 16" xfId="4642" xr:uid="{00000000-0005-0000-0000-00001E120000}"/>
    <cellStyle name="Date 16 2" xfId="4643" xr:uid="{00000000-0005-0000-0000-00001F120000}"/>
    <cellStyle name="Date 17" xfId="4644" xr:uid="{00000000-0005-0000-0000-000020120000}"/>
    <cellStyle name="Date 17 2" xfId="4645" xr:uid="{00000000-0005-0000-0000-000021120000}"/>
    <cellStyle name="Date 18" xfId="4646" xr:uid="{00000000-0005-0000-0000-000022120000}"/>
    <cellStyle name="Date 18 2" xfId="4647" xr:uid="{00000000-0005-0000-0000-000023120000}"/>
    <cellStyle name="Date 19" xfId="4648" xr:uid="{00000000-0005-0000-0000-000024120000}"/>
    <cellStyle name="Date 19 2" xfId="4649" xr:uid="{00000000-0005-0000-0000-000025120000}"/>
    <cellStyle name="Date 2" xfId="4650" xr:uid="{00000000-0005-0000-0000-000026120000}"/>
    <cellStyle name="Date 2 10" xfId="4651" xr:uid="{00000000-0005-0000-0000-000027120000}"/>
    <cellStyle name="Date 2 10 2" xfId="4652" xr:uid="{00000000-0005-0000-0000-000028120000}"/>
    <cellStyle name="Date 2 11" xfId="4653" xr:uid="{00000000-0005-0000-0000-000029120000}"/>
    <cellStyle name="Date 2 11 2" xfId="4654" xr:uid="{00000000-0005-0000-0000-00002A120000}"/>
    <cellStyle name="Date 2 12" xfId="4655" xr:uid="{00000000-0005-0000-0000-00002B120000}"/>
    <cellStyle name="Date 2 12 2" xfId="4656" xr:uid="{00000000-0005-0000-0000-00002C120000}"/>
    <cellStyle name="Date 2 13" xfId="4657" xr:uid="{00000000-0005-0000-0000-00002D120000}"/>
    <cellStyle name="Date 2 2" xfId="4658" xr:uid="{00000000-0005-0000-0000-00002E120000}"/>
    <cellStyle name="Date 2 2 2" xfId="4659" xr:uid="{00000000-0005-0000-0000-00002F120000}"/>
    <cellStyle name="Date 2 3" xfId="4660" xr:uid="{00000000-0005-0000-0000-000030120000}"/>
    <cellStyle name="Date 2 3 2" xfId="4661" xr:uid="{00000000-0005-0000-0000-000031120000}"/>
    <cellStyle name="Date 2 4" xfId="4662" xr:uid="{00000000-0005-0000-0000-000032120000}"/>
    <cellStyle name="Date 2 4 2" xfId="4663" xr:uid="{00000000-0005-0000-0000-000033120000}"/>
    <cellStyle name="Date 2 5" xfId="4664" xr:uid="{00000000-0005-0000-0000-000034120000}"/>
    <cellStyle name="Date 2 5 2" xfId="4665" xr:uid="{00000000-0005-0000-0000-000035120000}"/>
    <cellStyle name="Date 2 6" xfId="4666" xr:uid="{00000000-0005-0000-0000-000036120000}"/>
    <cellStyle name="Date 2 6 2" xfId="4667" xr:uid="{00000000-0005-0000-0000-000037120000}"/>
    <cellStyle name="Date 2 7" xfId="4668" xr:uid="{00000000-0005-0000-0000-000038120000}"/>
    <cellStyle name="Date 2 7 2" xfId="4669" xr:uid="{00000000-0005-0000-0000-000039120000}"/>
    <cellStyle name="Date 2 8" xfId="4670" xr:uid="{00000000-0005-0000-0000-00003A120000}"/>
    <cellStyle name="Date 2 8 2" xfId="4671" xr:uid="{00000000-0005-0000-0000-00003B120000}"/>
    <cellStyle name="Date 2 9" xfId="4672" xr:uid="{00000000-0005-0000-0000-00003C120000}"/>
    <cellStyle name="Date 2 9 2" xfId="4673" xr:uid="{00000000-0005-0000-0000-00003D120000}"/>
    <cellStyle name="Date 20" xfId="4674" xr:uid="{00000000-0005-0000-0000-00003E120000}"/>
    <cellStyle name="Date 20 2" xfId="4675" xr:uid="{00000000-0005-0000-0000-00003F120000}"/>
    <cellStyle name="Date 21" xfId="4676" xr:uid="{00000000-0005-0000-0000-000040120000}"/>
    <cellStyle name="Date 21 2" xfId="4677" xr:uid="{00000000-0005-0000-0000-000041120000}"/>
    <cellStyle name="Date 22" xfId="4678" xr:uid="{00000000-0005-0000-0000-000042120000}"/>
    <cellStyle name="Date 22 2" xfId="4679" xr:uid="{00000000-0005-0000-0000-000043120000}"/>
    <cellStyle name="Date 23" xfId="4680" xr:uid="{00000000-0005-0000-0000-000044120000}"/>
    <cellStyle name="Date 23 2" xfId="4681" xr:uid="{00000000-0005-0000-0000-000045120000}"/>
    <cellStyle name="Date 24" xfId="4682" xr:uid="{00000000-0005-0000-0000-000046120000}"/>
    <cellStyle name="Date 24 2" xfId="4683" xr:uid="{00000000-0005-0000-0000-000047120000}"/>
    <cellStyle name="Date 25" xfId="4684" xr:uid="{00000000-0005-0000-0000-000048120000}"/>
    <cellStyle name="Date 25 2" xfId="4685" xr:uid="{00000000-0005-0000-0000-000049120000}"/>
    <cellStyle name="Date 26" xfId="4686" xr:uid="{00000000-0005-0000-0000-00004A120000}"/>
    <cellStyle name="Date 26 2" xfId="4687" xr:uid="{00000000-0005-0000-0000-00004B120000}"/>
    <cellStyle name="Date 27" xfId="4688" xr:uid="{00000000-0005-0000-0000-00004C120000}"/>
    <cellStyle name="Date 27 2" xfId="4689" xr:uid="{00000000-0005-0000-0000-00004D120000}"/>
    <cellStyle name="Date 28" xfId="4690" xr:uid="{00000000-0005-0000-0000-00004E120000}"/>
    <cellStyle name="Date 28 2" xfId="4691" xr:uid="{00000000-0005-0000-0000-00004F120000}"/>
    <cellStyle name="Date 29" xfId="4692" xr:uid="{00000000-0005-0000-0000-000050120000}"/>
    <cellStyle name="Date 29 2" xfId="4693" xr:uid="{00000000-0005-0000-0000-000051120000}"/>
    <cellStyle name="Date 3" xfId="4694" xr:uid="{00000000-0005-0000-0000-000052120000}"/>
    <cellStyle name="Date 3 10" xfId="4695" xr:uid="{00000000-0005-0000-0000-000053120000}"/>
    <cellStyle name="Date 3 10 2" xfId="4696" xr:uid="{00000000-0005-0000-0000-000054120000}"/>
    <cellStyle name="Date 3 11" xfId="4697" xr:uid="{00000000-0005-0000-0000-000055120000}"/>
    <cellStyle name="Date 3 11 2" xfId="4698" xr:uid="{00000000-0005-0000-0000-000056120000}"/>
    <cellStyle name="Date 3 12" xfId="4699" xr:uid="{00000000-0005-0000-0000-000057120000}"/>
    <cellStyle name="Date 3 12 2" xfId="4700" xr:uid="{00000000-0005-0000-0000-000058120000}"/>
    <cellStyle name="Date 3 13" xfId="4701" xr:uid="{00000000-0005-0000-0000-000059120000}"/>
    <cellStyle name="Date 3 2" xfId="4702" xr:uid="{00000000-0005-0000-0000-00005A120000}"/>
    <cellStyle name="Date 3 2 2" xfId="4703" xr:uid="{00000000-0005-0000-0000-00005B120000}"/>
    <cellStyle name="Date 3 3" xfId="4704" xr:uid="{00000000-0005-0000-0000-00005C120000}"/>
    <cellStyle name="Date 3 3 2" xfId="4705" xr:uid="{00000000-0005-0000-0000-00005D120000}"/>
    <cellStyle name="Date 3 4" xfId="4706" xr:uid="{00000000-0005-0000-0000-00005E120000}"/>
    <cellStyle name="Date 3 4 2" xfId="4707" xr:uid="{00000000-0005-0000-0000-00005F120000}"/>
    <cellStyle name="Date 3 5" xfId="4708" xr:uid="{00000000-0005-0000-0000-000060120000}"/>
    <cellStyle name="Date 3 5 2" xfId="4709" xr:uid="{00000000-0005-0000-0000-000061120000}"/>
    <cellStyle name="Date 3 6" xfId="4710" xr:uid="{00000000-0005-0000-0000-000062120000}"/>
    <cellStyle name="Date 3 6 2" xfId="4711" xr:uid="{00000000-0005-0000-0000-000063120000}"/>
    <cellStyle name="Date 3 7" xfId="4712" xr:uid="{00000000-0005-0000-0000-000064120000}"/>
    <cellStyle name="Date 3 7 2" xfId="4713" xr:uid="{00000000-0005-0000-0000-000065120000}"/>
    <cellStyle name="Date 3 8" xfId="4714" xr:uid="{00000000-0005-0000-0000-000066120000}"/>
    <cellStyle name="Date 3 8 2" xfId="4715" xr:uid="{00000000-0005-0000-0000-000067120000}"/>
    <cellStyle name="Date 3 9" xfId="4716" xr:uid="{00000000-0005-0000-0000-000068120000}"/>
    <cellStyle name="Date 3 9 2" xfId="4717" xr:uid="{00000000-0005-0000-0000-000069120000}"/>
    <cellStyle name="Date 30" xfId="4718" xr:uid="{00000000-0005-0000-0000-00006A120000}"/>
    <cellStyle name="Date 30 2" xfId="4719" xr:uid="{00000000-0005-0000-0000-00006B120000}"/>
    <cellStyle name="Date 31" xfId="4720" xr:uid="{00000000-0005-0000-0000-00006C120000}"/>
    <cellStyle name="Date 31 2" xfId="4721" xr:uid="{00000000-0005-0000-0000-00006D120000}"/>
    <cellStyle name="Date 32" xfId="4722" xr:uid="{00000000-0005-0000-0000-00006E120000}"/>
    <cellStyle name="Date 32 2" xfId="4723" xr:uid="{00000000-0005-0000-0000-00006F120000}"/>
    <cellStyle name="Date 33" xfId="4724" xr:uid="{00000000-0005-0000-0000-000070120000}"/>
    <cellStyle name="Date 33 2" xfId="4725" xr:uid="{00000000-0005-0000-0000-000071120000}"/>
    <cellStyle name="Date 34" xfId="4726" xr:uid="{00000000-0005-0000-0000-000072120000}"/>
    <cellStyle name="Date 34 2" xfId="4727" xr:uid="{00000000-0005-0000-0000-000073120000}"/>
    <cellStyle name="Date 35" xfId="4728" xr:uid="{00000000-0005-0000-0000-000074120000}"/>
    <cellStyle name="Date 35 2" xfId="4729" xr:uid="{00000000-0005-0000-0000-000075120000}"/>
    <cellStyle name="Date 36" xfId="4730" xr:uid="{00000000-0005-0000-0000-000076120000}"/>
    <cellStyle name="Date 36 2" xfId="4731" xr:uid="{00000000-0005-0000-0000-000077120000}"/>
    <cellStyle name="Date 37" xfId="4732" xr:uid="{00000000-0005-0000-0000-000078120000}"/>
    <cellStyle name="Date 37 2" xfId="4733" xr:uid="{00000000-0005-0000-0000-000079120000}"/>
    <cellStyle name="Date 38" xfId="4734" xr:uid="{00000000-0005-0000-0000-00007A120000}"/>
    <cellStyle name="Date 38 2" xfId="4735" xr:uid="{00000000-0005-0000-0000-00007B120000}"/>
    <cellStyle name="Date 39" xfId="4736" xr:uid="{00000000-0005-0000-0000-00007C120000}"/>
    <cellStyle name="Date 39 2" xfId="4737" xr:uid="{00000000-0005-0000-0000-00007D120000}"/>
    <cellStyle name="Date 4" xfId="4738" xr:uid="{00000000-0005-0000-0000-00007E120000}"/>
    <cellStyle name="Date 4 10" xfId="4739" xr:uid="{00000000-0005-0000-0000-00007F120000}"/>
    <cellStyle name="Date 4 10 2" xfId="4740" xr:uid="{00000000-0005-0000-0000-000080120000}"/>
    <cellStyle name="Date 4 11" xfId="4741" xr:uid="{00000000-0005-0000-0000-000081120000}"/>
    <cellStyle name="Date 4 11 2" xfId="4742" xr:uid="{00000000-0005-0000-0000-000082120000}"/>
    <cellStyle name="Date 4 12" xfId="4743" xr:uid="{00000000-0005-0000-0000-000083120000}"/>
    <cellStyle name="Date 4 12 2" xfId="4744" xr:uid="{00000000-0005-0000-0000-000084120000}"/>
    <cellStyle name="Date 4 13" xfId="4745" xr:uid="{00000000-0005-0000-0000-000085120000}"/>
    <cellStyle name="Date 4 2" xfId="4746" xr:uid="{00000000-0005-0000-0000-000086120000}"/>
    <cellStyle name="Date 4 2 2" xfId="4747" xr:uid="{00000000-0005-0000-0000-000087120000}"/>
    <cellStyle name="Date 4 3" xfId="4748" xr:uid="{00000000-0005-0000-0000-000088120000}"/>
    <cellStyle name="Date 4 3 2" xfId="4749" xr:uid="{00000000-0005-0000-0000-000089120000}"/>
    <cellStyle name="Date 4 4" xfId="4750" xr:uid="{00000000-0005-0000-0000-00008A120000}"/>
    <cellStyle name="Date 4 4 2" xfId="4751" xr:uid="{00000000-0005-0000-0000-00008B120000}"/>
    <cellStyle name="Date 4 5" xfId="4752" xr:uid="{00000000-0005-0000-0000-00008C120000}"/>
    <cellStyle name="Date 4 5 2" xfId="4753" xr:uid="{00000000-0005-0000-0000-00008D120000}"/>
    <cellStyle name="Date 4 6" xfId="4754" xr:uid="{00000000-0005-0000-0000-00008E120000}"/>
    <cellStyle name="Date 4 6 2" xfId="4755" xr:uid="{00000000-0005-0000-0000-00008F120000}"/>
    <cellStyle name="Date 4 7" xfId="4756" xr:uid="{00000000-0005-0000-0000-000090120000}"/>
    <cellStyle name="Date 4 7 2" xfId="4757" xr:uid="{00000000-0005-0000-0000-000091120000}"/>
    <cellStyle name="Date 4 8" xfId="4758" xr:uid="{00000000-0005-0000-0000-000092120000}"/>
    <cellStyle name="Date 4 8 2" xfId="4759" xr:uid="{00000000-0005-0000-0000-000093120000}"/>
    <cellStyle name="Date 4 9" xfId="4760" xr:uid="{00000000-0005-0000-0000-000094120000}"/>
    <cellStyle name="Date 4 9 2" xfId="4761" xr:uid="{00000000-0005-0000-0000-000095120000}"/>
    <cellStyle name="Date 40" xfId="4762" xr:uid="{00000000-0005-0000-0000-000096120000}"/>
    <cellStyle name="Date 40 2" xfId="4763" xr:uid="{00000000-0005-0000-0000-000097120000}"/>
    <cellStyle name="Date 41" xfId="4764" xr:uid="{00000000-0005-0000-0000-000098120000}"/>
    <cellStyle name="Date 41 2" xfId="4765" xr:uid="{00000000-0005-0000-0000-000099120000}"/>
    <cellStyle name="Date 42" xfId="4766" xr:uid="{00000000-0005-0000-0000-00009A120000}"/>
    <cellStyle name="Date 42 2" xfId="4767" xr:uid="{00000000-0005-0000-0000-00009B120000}"/>
    <cellStyle name="Date 43" xfId="4768" xr:uid="{00000000-0005-0000-0000-00009C120000}"/>
    <cellStyle name="Date 43 2" xfId="4769" xr:uid="{00000000-0005-0000-0000-00009D120000}"/>
    <cellStyle name="Date 44" xfId="4770" xr:uid="{00000000-0005-0000-0000-00009E120000}"/>
    <cellStyle name="Date 44 2" xfId="4771" xr:uid="{00000000-0005-0000-0000-00009F120000}"/>
    <cellStyle name="Date 45" xfId="4772" xr:uid="{00000000-0005-0000-0000-0000A0120000}"/>
    <cellStyle name="Date 45 2" xfId="4773" xr:uid="{00000000-0005-0000-0000-0000A1120000}"/>
    <cellStyle name="Date 46" xfId="4774" xr:uid="{00000000-0005-0000-0000-0000A2120000}"/>
    <cellStyle name="Date 46 2" xfId="4775" xr:uid="{00000000-0005-0000-0000-0000A3120000}"/>
    <cellStyle name="Date 47" xfId="4776" xr:uid="{00000000-0005-0000-0000-0000A4120000}"/>
    <cellStyle name="Date 47 2" xfId="4777" xr:uid="{00000000-0005-0000-0000-0000A5120000}"/>
    <cellStyle name="Date 48" xfId="4778" xr:uid="{00000000-0005-0000-0000-0000A6120000}"/>
    <cellStyle name="Date 48 2" xfId="4779" xr:uid="{00000000-0005-0000-0000-0000A7120000}"/>
    <cellStyle name="Date 49" xfId="4780" xr:uid="{00000000-0005-0000-0000-0000A8120000}"/>
    <cellStyle name="Date 49 2" xfId="4781" xr:uid="{00000000-0005-0000-0000-0000A9120000}"/>
    <cellStyle name="Date 5" xfId="4782" xr:uid="{00000000-0005-0000-0000-0000AA120000}"/>
    <cellStyle name="Date 5 2" xfId="4783" xr:uid="{00000000-0005-0000-0000-0000AB120000}"/>
    <cellStyle name="Date 50" xfId="4784" xr:uid="{00000000-0005-0000-0000-0000AC120000}"/>
    <cellStyle name="Date 50 2" xfId="4785" xr:uid="{00000000-0005-0000-0000-0000AD120000}"/>
    <cellStyle name="Date 51" xfId="4786" xr:uid="{00000000-0005-0000-0000-0000AE120000}"/>
    <cellStyle name="Date 51 2" xfId="4787" xr:uid="{00000000-0005-0000-0000-0000AF120000}"/>
    <cellStyle name="Date 52" xfId="4788" xr:uid="{00000000-0005-0000-0000-0000B0120000}"/>
    <cellStyle name="Date 52 2" xfId="4789" xr:uid="{00000000-0005-0000-0000-0000B1120000}"/>
    <cellStyle name="Date 53" xfId="4790" xr:uid="{00000000-0005-0000-0000-0000B2120000}"/>
    <cellStyle name="Date 53 2" xfId="4791" xr:uid="{00000000-0005-0000-0000-0000B3120000}"/>
    <cellStyle name="Date 54" xfId="4792" xr:uid="{00000000-0005-0000-0000-0000B4120000}"/>
    <cellStyle name="Date 54 2" xfId="4793" xr:uid="{00000000-0005-0000-0000-0000B5120000}"/>
    <cellStyle name="Date 55" xfId="4794" xr:uid="{00000000-0005-0000-0000-0000B6120000}"/>
    <cellStyle name="Date 55 2" xfId="4795" xr:uid="{00000000-0005-0000-0000-0000B7120000}"/>
    <cellStyle name="Date 56" xfId="4796" xr:uid="{00000000-0005-0000-0000-0000B8120000}"/>
    <cellStyle name="Date 56 2" xfId="4797" xr:uid="{00000000-0005-0000-0000-0000B9120000}"/>
    <cellStyle name="Date 57" xfId="4798" xr:uid="{00000000-0005-0000-0000-0000BA120000}"/>
    <cellStyle name="Date 57 2" xfId="4799" xr:uid="{00000000-0005-0000-0000-0000BB120000}"/>
    <cellStyle name="Date 58" xfId="4800" xr:uid="{00000000-0005-0000-0000-0000BC120000}"/>
    <cellStyle name="Date 58 2" xfId="4801" xr:uid="{00000000-0005-0000-0000-0000BD120000}"/>
    <cellStyle name="Date 59" xfId="4802" xr:uid="{00000000-0005-0000-0000-0000BE120000}"/>
    <cellStyle name="Date 59 2" xfId="4803" xr:uid="{00000000-0005-0000-0000-0000BF120000}"/>
    <cellStyle name="Date 6" xfId="4804" xr:uid="{00000000-0005-0000-0000-0000C0120000}"/>
    <cellStyle name="Date 6 2" xfId="4805" xr:uid="{00000000-0005-0000-0000-0000C1120000}"/>
    <cellStyle name="Date 60" xfId="4806" xr:uid="{00000000-0005-0000-0000-0000C2120000}"/>
    <cellStyle name="Date 60 2" xfId="4807" xr:uid="{00000000-0005-0000-0000-0000C3120000}"/>
    <cellStyle name="Date 61" xfId="4808" xr:uid="{00000000-0005-0000-0000-0000C4120000}"/>
    <cellStyle name="Date 61 2" xfId="4809" xr:uid="{00000000-0005-0000-0000-0000C5120000}"/>
    <cellStyle name="Date 62" xfId="4810" xr:uid="{00000000-0005-0000-0000-0000C6120000}"/>
    <cellStyle name="Date 62 2" xfId="4811" xr:uid="{00000000-0005-0000-0000-0000C7120000}"/>
    <cellStyle name="Date 63" xfId="4812" xr:uid="{00000000-0005-0000-0000-0000C8120000}"/>
    <cellStyle name="Date 63 2" xfId="4813" xr:uid="{00000000-0005-0000-0000-0000C9120000}"/>
    <cellStyle name="Date 64" xfId="4814" xr:uid="{00000000-0005-0000-0000-0000CA120000}"/>
    <cellStyle name="Date 64 2" xfId="4815" xr:uid="{00000000-0005-0000-0000-0000CB120000}"/>
    <cellStyle name="Date 65" xfId="4816" xr:uid="{00000000-0005-0000-0000-0000CC120000}"/>
    <cellStyle name="Date 65 2" xfId="4817" xr:uid="{00000000-0005-0000-0000-0000CD120000}"/>
    <cellStyle name="Date 66" xfId="4818" xr:uid="{00000000-0005-0000-0000-0000CE120000}"/>
    <cellStyle name="Date 66 2" xfId="4819" xr:uid="{00000000-0005-0000-0000-0000CF120000}"/>
    <cellStyle name="Date 67" xfId="4820" xr:uid="{00000000-0005-0000-0000-0000D0120000}"/>
    <cellStyle name="Date 67 2" xfId="4821" xr:uid="{00000000-0005-0000-0000-0000D1120000}"/>
    <cellStyle name="Date 68" xfId="4822" xr:uid="{00000000-0005-0000-0000-0000D2120000}"/>
    <cellStyle name="Date 68 2" xfId="4823" xr:uid="{00000000-0005-0000-0000-0000D3120000}"/>
    <cellStyle name="Date 69" xfId="4824" xr:uid="{00000000-0005-0000-0000-0000D4120000}"/>
    <cellStyle name="Date 69 2" xfId="4825" xr:uid="{00000000-0005-0000-0000-0000D5120000}"/>
    <cellStyle name="Date 7" xfId="4826" xr:uid="{00000000-0005-0000-0000-0000D6120000}"/>
    <cellStyle name="Date 7 2" xfId="4827" xr:uid="{00000000-0005-0000-0000-0000D7120000}"/>
    <cellStyle name="Date 70" xfId="4828" xr:uid="{00000000-0005-0000-0000-0000D8120000}"/>
    <cellStyle name="Date 70 2" xfId="4829" xr:uid="{00000000-0005-0000-0000-0000D9120000}"/>
    <cellStyle name="Date 71" xfId="4830" xr:uid="{00000000-0005-0000-0000-0000DA120000}"/>
    <cellStyle name="Date 71 2" xfId="4831" xr:uid="{00000000-0005-0000-0000-0000DB120000}"/>
    <cellStyle name="Date 72" xfId="4832" xr:uid="{00000000-0005-0000-0000-0000DC120000}"/>
    <cellStyle name="Date 72 2" xfId="4833" xr:uid="{00000000-0005-0000-0000-0000DD120000}"/>
    <cellStyle name="Date 73" xfId="4834" xr:uid="{00000000-0005-0000-0000-0000DE120000}"/>
    <cellStyle name="Date 73 2" xfId="4835" xr:uid="{00000000-0005-0000-0000-0000DF120000}"/>
    <cellStyle name="Date 74" xfId="4836" xr:uid="{00000000-0005-0000-0000-0000E0120000}"/>
    <cellStyle name="Date 74 2" xfId="4837" xr:uid="{00000000-0005-0000-0000-0000E1120000}"/>
    <cellStyle name="Date 75" xfId="4838" xr:uid="{00000000-0005-0000-0000-0000E2120000}"/>
    <cellStyle name="Date 75 2" xfId="4839" xr:uid="{00000000-0005-0000-0000-0000E3120000}"/>
    <cellStyle name="Date 76" xfId="4840" xr:uid="{00000000-0005-0000-0000-0000E4120000}"/>
    <cellStyle name="Date 76 2" xfId="4841" xr:uid="{00000000-0005-0000-0000-0000E5120000}"/>
    <cellStyle name="Date 77" xfId="4842" xr:uid="{00000000-0005-0000-0000-0000E6120000}"/>
    <cellStyle name="Date 77 2" xfId="4843" xr:uid="{00000000-0005-0000-0000-0000E7120000}"/>
    <cellStyle name="Date 78" xfId="4844" xr:uid="{00000000-0005-0000-0000-0000E8120000}"/>
    <cellStyle name="Date 78 2" xfId="4845" xr:uid="{00000000-0005-0000-0000-0000E9120000}"/>
    <cellStyle name="Date 79" xfId="4846" xr:uid="{00000000-0005-0000-0000-0000EA120000}"/>
    <cellStyle name="Date 79 2" xfId="4847" xr:uid="{00000000-0005-0000-0000-0000EB120000}"/>
    <cellStyle name="Date 8" xfId="4848" xr:uid="{00000000-0005-0000-0000-0000EC120000}"/>
    <cellStyle name="Date 8 2" xfId="4849" xr:uid="{00000000-0005-0000-0000-0000ED120000}"/>
    <cellStyle name="Date 80" xfId="4850" xr:uid="{00000000-0005-0000-0000-0000EE120000}"/>
    <cellStyle name="Date 80 2" xfId="4851" xr:uid="{00000000-0005-0000-0000-0000EF120000}"/>
    <cellStyle name="Date 81" xfId="4852" xr:uid="{00000000-0005-0000-0000-0000F0120000}"/>
    <cellStyle name="Date 81 2" xfId="4853" xr:uid="{00000000-0005-0000-0000-0000F1120000}"/>
    <cellStyle name="Date 82" xfId="4854" xr:uid="{00000000-0005-0000-0000-0000F2120000}"/>
    <cellStyle name="Date 82 2" xfId="4855" xr:uid="{00000000-0005-0000-0000-0000F3120000}"/>
    <cellStyle name="Date 83" xfId="4856" xr:uid="{00000000-0005-0000-0000-0000F4120000}"/>
    <cellStyle name="Date 83 2" xfId="4857" xr:uid="{00000000-0005-0000-0000-0000F5120000}"/>
    <cellStyle name="Date 84" xfId="4858" xr:uid="{00000000-0005-0000-0000-0000F6120000}"/>
    <cellStyle name="Date 84 2" xfId="4859" xr:uid="{00000000-0005-0000-0000-0000F7120000}"/>
    <cellStyle name="Date 85" xfId="4860" xr:uid="{00000000-0005-0000-0000-0000F8120000}"/>
    <cellStyle name="Date 85 2" xfId="4861" xr:uid="{00000000-0005-0000-0000-0000F9120000}"/>
    <cellStyle name="Date 86" xfId="4862" xr:uid="{00000000-0005-0000-0000-0000FA120000}"/>
    <cellStyle name="Date 86 2" xfId="4863" xr:uid="{00000000-0005-0000-0000-0000FB120000}"/>
    <cellStyle name="Date 87" xfId="4864" xr:uid="{00000000-0005-0000-0000-0000FC120000}"/>
    <cellStyle name="Date 87 2" xfId="4865" xr:uid="{00000000-0005-0000-0000-0000FD120000}"/>
    <cellStyle name="Date 88" xfId="4866" xr:uid="{00000000-0005-0000-0000-0000FE120000}"/>
    <cellStyle name="Date 88 2" xfId="4867" xr:uid="{00000000-0005-0000-0000-0000FF120000}"/>
    <cellStyle name="Date 89" xfId="4868" xr:uid="{00000000-0005-0000-0000-000000130000}"/>
    <cellStyle name="Date 89 2" xfId="4869" xr:uid="{00000000-0005-0000-0000-000001130000}"/>
    <cellStyle name="Date 9" xfId="4870" xr:uid="{00000000-0005-0000-0000-000002130000}"/>
    <cellStyle name="Date 9 2" xfId="4871" xr:uid="{00000000-0005-0000-0000-000003130000}"/>
    <cellStyle name="Date 90" xfId="4872" xr:uid="{00000000-0005-0000-0000-000004130000}"/>
    <cellStyle name="Date 90 2" xfId="4873" xr:uid="{00000000-0005-0000-0000-000005130000}"/>
    <cellStyle name="Date 91" xfId="4874" xr:uid="{00000000-0005-0000-0000-000006130000}"/>
    <cellStyle name="Date 91 2" xfId="4875" xr:uid="{00000000-0005-0000-0000-000007130000}"/>
    <cellStyle name="Date 92" xfId="4876" xr:uid="{00000000-0005-0000-0000-000008130000}"/>
    <cellStyle name="Date 92 2" xfId="4877" xr:uid="{00000000-0005-0000-0000-000009130000}"/>
    <cellStyle name="Date 93" xfId="4878" xr:uid="{00000000-0005-0000-0000-00000A130000}"/>
    <cellStyle name="Date 93 2" xfId="4879" xr:uid="{00000000-0005-0000-0000-00000B130000}"/>
    <cellStyle name="Date 94" xfId="4880" xr:uid="{00000000-0005-0000-0000-00000C130000}"/>
    <cellStyle name="Date 94 2" xfId="4881" xr:uid="{00000000-0005-0000-0000-00000D130000}"/>
    <cellStyle name="Date 95" xfId="4882" xr:uid="{00000000-0005-0000-0000-00000E130000}"/>
    <cellStyle name="Date 95 2" xfId="4883" xr:uid="{00000000-0005-0000-0000-00000F130000}"/>
    <cellStyle name="Date 96" xfId="4884" xr:uid="{00000000-0005-0000-0000-000010130000}"/>
    <cellStyle name="Date 96 2" xfId="4885" xr:uid="{00000000-0005-0000-0000-000011130000}"/>
    <cellStyle name="Date 97" xfId="4886" xr:uid="{00000000-0005-0000-0000-000012130000}"/>
    <cellStyle name="Date 97 2" xfId="4887" xr:uid="{00000000-0005-0000-0000-000013130000}"/>
    <cellStyle name="Date 98" xfId="4888" xr:uid="{00000000-0005-0000-0000-000014130000}"/>
    <cellStyle name="Date 98 2" xfId="4889" xr:uid="{00000000-0005-0000-0000-000015130000}"/>
    <cellStyle name="Date 99" xfId="4890" xr:uid="{00000000-0005-0000-0000-000016130000}"/>
    <cellStyle name="Date 99 2" xfId="4891" xr:uid="{00000000-0005-0000-0000-000017130000}"/>
    <cellStyle name="Design" xfId="4892" xr:uid="{00000000-0005-0000-0000-000018130000}"/>
    <cellStyle name="Design 2" xfId="4893" xr:uid="{00000000-0005-0000-0000-000019130000}"/>
    <cellStyle name="Design 3" xfId="4894" xr:uid="{00000000-0005-0000-0000-00001A130000}"/>
    <cellStyle name="Design 4" xfId="4895" xr:uid="{00000000-0005-0000-0000-00001B130000}"/>
    <cellStyle name="Design 5" xfId="4896" xr:uid="{00000000-0005-0000-0000-00001C130000}"/>
    <cellStyle name="Design 6" xfId="4897" xr:uid="{00000000-0005-0000-0000-00001D130000}"/>
    <cellStyle name="Design 7" xfId="4898" xr:uid="{00000000-0005-0000-0000-00001E130000}"/>
    <cellStyle name="Design 8" xfId="4899" xr:uid="{00000000-0005-0000-0000-00001F130000}"/>
    <cellStyle name="Emphasis 1" xfId="4900" xr:uid="{00000000-0005-0000-0000-000020130000}"/>
    <cellStyle name="Emphasis 2" xfId="4901" xr:uid="{00000000-0005-0000-0000-000021130000}"/>
    <cellStyle name="Emphasis 3" xfId="4902" xr:uid="{00000000-0005-0000-0000-000022130000}"/>
    <cellStyle name="Ênfase1 10" xfId="4903" xr:uid="{00000000-0005-0000-0000-000023130000}"/>
    <cellStyle name="Ênfase1 11" xfId="4904" xr:uid="{00000000-0005-0000-0000-000024130000}"/>
    <cellStyle name="Ênfase1 12" xfId="4905" xr:uid="{00000000-0005-0000-0000-000025130000}"/>
    <cellStyle name="Ênfase1 13" xfId="4906" xr:uid="{00000000-0005-0000-0000-000026130000}"/>
    <cellStyle name="Ênfase1 14" xfId="4907" xr:uid="{00000000-0005-0000-0000-000027130000}"/>
    <cellStyle name="Ênfase1 15" xfId="4908" xr:uid="{00000000-0005-0000-0000-000028130000}"/>
    <cellStyle name="Ênfase1 16" xfId="4909" xr:uid="{00000000-0005-0000-0000-000029130000}"/>
    <cellStyle name="Ênfase1 17" xfId="4910" xr:uid="{00000000-0005-0000-0000-00002A130000}"/>
    <cellStyle name="Ênfase1 18" xfId="4911" xr:uid="{00000000-0005-0000-0000-00002B130000}"/>
    <cellStyle name="Ênfase1 19" xfId="4912" xr:uid="{00000000-0005-0000-0000-00002C130000}"/>
    <cellStyle name="Ênfase1 2" xfId="4913" xr:uid="{00000000-0005-0000-0000-00002D130000}"/>
    <cellStyle name="Ênfase1 20" xfId="4914" xr:uid="{00000000-0005-0000-0000-00002E130000}"/>
    <cellStyle name="Ênfase1 21" xfId="4915" xr:uid="{00000000-0005-0000-0000-00002F130000}"/>
    <cellStyle name="Ênfase1 22" xfId="4916" xr:uid="{00000000-0005-0000-0000-000030130000}"/>
    <cellStyle name="Ênfase1 23" xfId="4917" xr:uid="{00000000-0005-0000-0000-000031130000}"/>
    <cellStyle name="Ênfase1 24" xfId="4918" xr:uid="{00000000-0005-0000-0000-000032130000}"/>
    <cellStyle name="Ênfase1 25" xfId="4919" xr:uid="{00000000-0005-0000-0000-000033130000}"/>
    <cellStyle name="Ênfase1 26" xfId="4920" xr:uid="{00000000-0005-0000-0000-000034130000}"/>
    <cellStyle name="Ênfase1 27" xfId="4921" xr:uid="{00000000-0005-0000-0000-000035130000}"/>
    <cellStyle name="Ênfase1 28" xfId="4922" xr:uid="{00000000-0005-0000-0000-000036130000}"/>
    <cellStyle name="Ênfase1 29" xfId="4923" xr:uid="{00000000-0005-0000-0000-000037130000}"/>
    <cellStyle name="Ênfase1 3" xfId="4924" xr:uid="{00000000-0005-0000-0000-000038130000}"/>
    <cellStyle name="Ênfase1 30" xfId="4925" xr:uid="{00000000-0005-0000-0000-000039130000}"/>
    <cellStyle name="Ênfase1 31" xfId="4926" xr:uid="{00000000-0005-0000-0000-00003A130000}"/>
    <cellStyle name="Ênfase1 32" xfId="4927" xr:uid="{00000000-0005-0000-0000-00003B130000}"/>
    <cellStyle name="Ênfase1 33" xfId="4928" xr:uid="{00000000-0005-0000-0000-00003C130000}"/>
    <cellStyle name="Ênfase1 34" xfId="4929" xr:uid="{00000000-0005-0000-0000-00003D130000}"/>
    <cellStyle name="Ênfase1 35" xfId="4930" xr:uid="{00000000-0005-0000-0000-00003E130000}"/>
    <cellStyle name="Ênfase1 36" xfId="4931" xr:uid="{00000000-0005-0000-0000-00003F130000}"/>
    <cellStyle name="Ênfase1 37" xfId="4932" xr:uid="{00000000-0005-0000-0000-000040130000}"/>
    <cellStyle name="Ênfase1 38" xfId="4933" xr:uid="{00000000-0005-0000-0000-000041130000}"/>
    <cellStyle name="Ênfase1 39" xfId="4934" xr:uid="{00000000-0005-0000-0000-000042130000}"/>
    <cellStyle name="Ênfase1 4" xfId="4935" xr:uid="{00000000-0005-0000-0000-000043130000}"/>
    <cellStyle name="Ênfase1 4 2" xfId="4936" xr:uid="{00000000-0005-0000-0000-000044130000}"/>
    <cellStyle name="Ênfase1 4 3" xfId="4937" xr:uid="{00000000-0005-0000-0000-000045130000}"/>
    <cellStyle name="Ênfase1 4 4" xfId="4938" xr:uid="{00000000-0005-0000-0000-000046130000}"/>
    <cellStyle name="Ênfase1 40" xfId="4939" xr:uid="{00000000-0005-0000-0000-000047130000}"/>
    <cellStyle name="Ênfase1 41" xfId="4940" xr:uid="{00000000-0005-0000-0000-000048130000}"/>
    <cellStyle name="Ênfase1 5" xfId="4941" xr:uid="{00000000-0005-0000-0000-000049130000}"/>
    <cellStyle name="Ênfase1 6" xfId="4942" xr:uid="{00000000-0005-0000-0000-00004A130000}"/>
    <cellStyle name="Ênfase1 7" xfId="4943" xr:uid="{00000000-0005-0000-0000-00004B130000}"/>
    <cellStyle name="Ênfase1 8" xfId="4944" xr:uid="{00000000-0005-0000-0000-00004C130000}"/>
    <cellStyle name="Ênfase1 9" xfId="4945" xr:uid="{00000000-0005-0000-0000-00004D130000}"/>
    <cellStyle name="Ênfase2 10" xfId="4946" xr:uid="{00000000-0005-0000-0000-00004E130000}"/>
    <cellStyle name="Ênfase2 11" xfId="4947" xr:uid="{00000000-0005-0000-0000-00004F130000}"/>
    <cellStyle name="Ênfase2 12" xfId="4948" xr:uid="{00000000-0005-0000-0000-000050130000}"/>
    <cellStyle name="Ênfase2 13" xfId="4949" xr:uid="{00000000-0005-0000-0000-000051130000}"/>
    <cellStyle name="Ênfase2 14" xfId="4950" xr:uid="{00000000-0005-0000-0000-000052130000}"/>
    <cellStyle name="Ênfase2 15" xfId="4951" xr:uid="{00000000-0005-0000-0000-000053130000}"/>
    <cellStyle name="Ênfase2 16" xfId="4952" xr:uid="{00000000-0005-0000-0000-000054130000}"/>
    <cellStyle name="Ênfase2 17" xfId="4953" xr:uid="{00000000-0005-0000-0000-000055130000}"/>
    <cellStyle name="Ênfase2 18" xfId="4954" xr:uid="{00000000-0005-0000-0000-000056130000}"/>
    <cellStyle name="Ênfase2 19" xfId="4955" xr:uid="{00000000-0005-0000-0000-000057130000}"/>
    <cellStyle name="Ênfase2 2" xfId="4956" xr:uid="{00000000-0005-0000-0000-000058130000}"/>
    <cellStyle name="Ênfase2 20" xfId="4957" xr:uid="{00000000-0005-0000-0000-000059130000}"/>
    <cellStyle name="Ênfase2 21" xfId="4958" xr:uid="{00000000-0005-0000-0000-00005A130000}"/>
    <cellStyle name="Ênfase2 22" xfId="4959" xr:uid="{00000000-0005-0000-0000-00005B130000}"/>
    <cellStyle name="Ênfase2 23" xfId="4960" xr:uid="{00000000-0005-0000-0000-00005C130000}"/>
    <cellStyle name="Ênfase2 24" xfId="4961" xr:uid="{00000000-0005-0000-0000-00005D130000}"/>
    <cellStyle name="Ênfase2 25" xfId="4962" xr:uid="{00000000-0005-0000-0000-00005E130000}"/>
    <cellStyle name="Ênfase2 26" xfId="4963" xr:uid="{00000000-0005-0000-0000-00005F130000}"/>
    <cellStyle name="Ênfase2 27" xfId="4964" xr:uid="{00000000-0005-0000-0000-000060130000}"/>
    <cellStyle name="Ênfase2 28" xfId="4965" xr:uid="{00000000-0005-0000-0000-000061130000}"/>
    <cellStyle name="Ênfase2 29" xfId="4966" xr:uid="{00000000-0005-0000-0000-000062130000}"/>
    <cellStyle name="Ênfase2 3" xfId="4967" xr:uid="{00000000-0005-0000-0000-000063130000}"/>
    <cellStyle name="Ênfase2 30" xfId="4968" xr:uid="{00000000-0005-0000-0000-000064130000}"/>
    <cellStyle name="Ênfase2 31" xfId="4969" xr:uid="{00000000-0005-0000-0000-000065130000}"/>
    <cellStyle name="Ênfase2 32" xfId="4970" xr:uid="{00000000-0005-0000-0000-000066130000}"/>
    <cellStyle name="Ênfase2 33" xfId="4971" xr:uid="{00000000-0005-0000-0000-000067130000}"/>
    <cellStyle name="Ênfase2 34" xfId="4972" xr:uid="{00000000-0005-0000-0000-000068130000}"/>
    <cellStyle name="Ênfase2 35" xfId="4973" xr:uid="{00000000-0005-0000-0000-000069130000}"/>
    <cellStyle name="Ênfase2 4" xfId="4974" xr:uid="{00000000-0005-0000-0000-00006A130000}"/>
    <cellStyle name="Ênfase2 4 2" xfId="4975" xr:uid="{00000000-0005-0000-0000-00006B130000}"/>
    <cellStyle name="Ênfase2 4 3" xfId="4976" xr:uid="{00000000-0005-0000-0000-00006C130000}"/>
    <cellStyle name="Ênfase2 4 4" xfId="4977" xr:uid="{00000000-0005-0000-0000-00006D130000}"/>
    <cellStyle name="Ênfase2 5" xfId="4978" xr:uid="{00000000-0005-0000-0000-00006E130000}"/>
    <cellStyle name="Ênfase2 6" xfId="4979" xr:uid="{00000000-0005-0000-0000-00006F130000}"/>
    <cellStyle name="Ênfase2 7" xfId="4980" xr:uid="{00000000-0005-0000-0000-000070130000}"/>
    <cellStyle name="Ênfase2 8" xfId="4981" xr:uid="{00000000-0005-0000-0000-000071130000}"/>
    <cellStyle name="Ênfase2 9" xfId="4982" xr:uid="{00000000-0005-0000-0000-000072130000}"/>
    <cellStyle name="Ênfase3 10" xfId="4983" xr:uid="{00000000-0005-0000-0000-000073130000}"/>
    <cellStyle name="Ênfase3 11" xfId="4984" xr:uid="{00000000-0005-0000-0000-000074130000}"/>
    <cellStyle name="Ênfase3 12" xfId="4985" xr:uid="{00000000-0005-0000-0000-000075130000}"/>
    <cellStyle name="Ênfase3 13" xfId="4986" xr:uid="{00000000-0005-0000-0000-000076130000}"/>
    <cellStyle name="Ênfase3 14" xfId="4987" xr:uid="{00000000-0005-0000-0000-000077130000}"/>
    <cellStyle name="Ênfase3 15" xfId="4988" xr:uid="{00000000-0005-0000-0000-000078130000}"/>
    <cellStyle name="Ênfase3 16" xfId="4989" xr:uid="{00000000-0005-0000-0000-000079130000}"/>
    <cellStyle name="Ênfase3 17" xfId="4990" xr:uid="{00000000-0005-0000-0000-00007A130000}"/>
    <cellStyle name="Ênfase3 18" xfId="4991" xr:uid="{00000000-0005-0000-0000-00007B130000}"/>
    <cellStyle name="Ênfase3 19" xfId="4992" xr:uid="{00000000-0005-0000-0000-00007C130000}"/>
    <cellStyle name="Ênfase3 2" xfId="4993" xr:uid="{00000000-0005-0000-0000-00007D130000}"/>
    <cellStyle name="Ênfase3 20" xfId="4994" xr:uid="{00000000-0005-0000-0000-00007E130000}"/>
    <cellStyle name="Ênfase3 21" xfId="4995" xr:uid="{00000000-0005-0000-0000-00007F130000}"/>
    <cellStyle name="Ênfase3 22" xfId="4996" xr:uid="{00000000-0005-0000-0000-000080130000}"/>
    <cellStyle name="Ênfase3 23" xfId="4997" xr:uid="{00000000-0005-0000-0000-000081130000}"/>
    <cellStyle name="Ênfase3 24" xfId="4998" xr:uid="{00000000-0005-0000-0000-000082130000}"/>
    <cellStyle name="Ênfase3 25" xfId="4999" xr:uid="{00000000-0005-0000-0000-000083130000}"/>
    <cellStyle name="Ênfase3 26" xfId="5000" xr:uid="{00000000-0005-0000-0000-000084130000}"/>
    <cellStyle name="Ênfase3 27" xfId="5001" xr:uid="{00000000-0005-0000-0000-000085130000}"/>
    <cellStyle name="Ênfase3 28" xfId="5002" xr:uid="{00000000-0005-0000-0000-000086130000}"/>
    <cellStyle name="Ênfase3 29" xfId="5003" xr:uid="{00000000-0005-0000-0000-000087130000}"/>
    <cellStyle name="Ênfase3 3" xfId="5004" xr:uid="{00000000-0005-0000-0000-000088130000}"/>
    <cellStyle name="Ênfase3 30" xfId="5005" xr:uid="{00000000-0005-0000-0000-000089130000}"/>
    <cellStyle name="Ênfase3 31" xfId="5006" xr:uid="{00000000-0005-0000-0000-00008A130000}"/>
    <cellStyle name="Ênfase3 32" xfId="5007" xr:uid="{00000000-0005-0000-0000-00008B130000}"/>
    <cellStyle name="Ênfase3 33" xfId="5008" xr:uid="{00000000-0005-0000-0000-00008C130000}"/>
    <cellStyle name="Ênfase3 34" xfId="5009" xr:uid="{00000000-0005-0000-0000-00008D130000}"/>
    <cellStyle name="Ênfase3 35" xfId="5010" xr:uid="{00000000-0005-0000-0000-00008E130000}"/>
    <cellStyle name="Ênfase3 36" xfId="5011" xr:uid="{00000000-0005-0000-0000-00008F130000}"/>
    <cellStyle name="Ênfase3 37" xfId="5012" xr:uid="{00000000-0005-0000-0000-000090130000}"/>
    <cellStyle name="Ênfase3 38" xfId="5013" xr:uid="{00000000-0005-0000-0000-000091130000}"/>
    <cellStyle name="Ênfase3 39" xfId="5014" xr:uid="{00000000-0005-0000-0000-000092130000}"/>
    <cellStyle name="Ênfase3 4" xfId="5015" xr:uid="{00000000-0005-0000-0000-000093130000}"/>
    <cellStyle name="Ênfase3 4 2" xfId="5016" xr:uid="{00000000-0005-0000-0000-000094130000}"/>
    <cellStyle name="Ênfase3 4 3" xfId="5017" xr:uid="{00000000-0005-0000-0000-000095130000}"/>
    <cellStyle name="Ênfase3 4 4" xfId="5018" xr:uid="{00000000-0005-0000-0000-000096130000}"/>
    <cellStyle name="Ênfase3 40" xfId="5019" xr:uid="{00000000-0005-0000-0000-000097130000}"/>
    <cellStyle name="Ênfase3 41" xfId="5020" xr:uid="{00000000-0005-0000-0000-000098130000}"/>
    <cellStyle name="Ênfase3 5" xfId="5021" xr:uid="{00000000-0005-0000-0000-000099130000}"/>
    <cellStyle name="Ênfase3 6" xfId="5022" xr:uid="{00000000-0005-0000-0000-00009A130000}"/>
    <cellStyle name="Ênfase3 7" xfId="5023" xr:uid="{00000000-0005-0000-0000-00009B130000}"/>
    <cellStyle name="Ênfase3 8" xfId="5024" xr:uid="{00000000-0005-0000-0000-00009C130000}"/>
    <cellStyle name="Ênfase3 9" xfId="5025" xr:uid="{00000000-0005-0000-0000-00009D130000}"/>
    <cellStyle name="Ênfase4 10" xfId="5026" xr:uid="{00000000-0005-0000-0000-00009E130000}"/>
    <cellStyle name="Ênfase4 11" xfId="5027" xr:uid="{00000000-0005-0000-0000-00009F130000}"/>
    <cellStyle name="Ênfase4 12" xfId="5028" xr:uid="{00000000-0005-0000-0000-0000A0130000}"/>
    <cellStyle name="Ênfase4 13" xfId="5029" xr:uid="{00000000-0005-0000-0000-0000A1130000}"/>
    <cellStyle name="Ênfase4 14" xfId="5030" xr:uid="{00000000-0005-0000-0000-0000A2130000}"/>
    <cellStyle name="Ênfase4 15" xfId="5031" xr:uid="{00000000-0005-0000-0000-0000A3130000}"/>
    <cellStyle name="Ênfase4 16" xfId="5032" xr:uid="{00000000-0005-0000-0000-0000A4130000}"/>
    <cellStyle name="Ênfase4 17" xfId="5033" xr:uid="{00000000-0005-0000-0000-0000A5130000}"/>
    <cellStyle name="Ênfase4 18" xfId="5034" xr:uid="{00000000-0005-0000-0000-0000A6130000}"/>
    <cellStyle name="Ênfase4 19" xfId="5035" xr:uid="{00000000-0005-0000-0000-0000A7130000}"/>
    <cellStyle name="Ênfase4 2" xfId="5036" xr:uid="{00000000-0005-0000-0000-0000A8130000}"/>
    <cellStyle name="Ênfase4 20" xfId="5037" xr:uid="{00000000-0005-0000-0000-0000A9130000}"/>
    <cellStyle name="Ênfase4 21" xfId="5038" xr:uid="{00000000-0005-0000-0000-0000AA130000}"/>
    <cellStyle name="Ênfase4 22" xfId="5039" xr:uid="{00000000-0005-0000-0000-0000AB130000}"/>
    <cellStyle name="Ênfase4 23" xfId="5040" xr:uid="{00000000-0005-0000-0000-0000AC130000}"/>
    <cellStyle name="Ênfase4 24" xfId="5041" xr:uid="{00000000-0005-0000-0000-0000AD130000}"/>
    <cellStyle name="Ênfase4 25" xfId="5042" xr:uid="{00000000-0005-0000-0000-0000AE130000}"/>
    <cellStyle name="Ênfase4 26" xfId="5043" xr:uid="{00000000-0005-0000-0000-0000AF130000}"/>
    <cellStyle name="Ênfase4 27" xfId="5044" xr:uid="{00000000-0005-0000-0000-0000B0130000}"/>
    <cellStyle name="Ênfase4 28" xfId="5045" xr:uid="{00000000-0005-0000-0000-0000B1130000}"/>
    <cellStyle name="Ênfase4 29" xfId="5046" xr:uid="{00000000-0005-0000-0000-0000B2130000}"/>
    <cellStyle name="Ênfase4 3" xfId="5047" xr:uid="{00000000-0005-0000-0000-0000B3130000}"/>
    <cellStyle name="Ênfase4 30" xfId="5048" xr:uid="{00000000-0005-0000-0000-0000B4130000}"/>
    <cellStyle name="Ênfase4 31" xfId="5049" xr:uid="{00000000-0005-0000-0000-0000B5130000}"/>
    <cellStyle name="Ênfase4 32" xfId="5050" xr:uid="{00000000-0005-0000-0000-0000B6130000}"/>
    <cellStyle name="Ênfase4 33" xfId="5051" xr:uid="{00000000-0005-0000-0000-0000B7130000}"/>
    <cellStyle name="Ênfase4 34" xfId="5052" xr:uid="{00000000-0005-0000-0000-0000B8130000}"/>
    <cellStyle name="Ênfase4 35" xfId="5053" xr:uid="{00000000-0005-0000-0000-0000B9130000}"/>
    <cellStyle name="Ênfase4 4" xfId="5054" xr:uid="{00000000-0005-0000-0000-0000BA130000}"/>
    <cellStyle name="Ênfase4 4 2" xfId="5055" xr:uid="{00000000-0005-0000-0000-0000BB130000}"/>
    <cellStyle name="Ênfase4 4 3" xfId="5056" xr:uid="{00000000-0005-0000-0000-0000BC130000}"/>
    <cellStyle name="Ênfase4 4 4" xfId="5057" xr:uid="{00000000-0005-0000-0000-0000BD130000}"/>
    <cellStyle name="Ênfase4 5" xfId="5058" xr:uid="{00000000-0005-0000-0000-0000BE130000}"/>
    <cellStyle name="Ênfase4 6" xfId="5059" xr:uid="{00000000-0005-0000-0000-0000BF130000}"/>
    <cellStyle name="Ênfase4 7" xfId="5060" xr:uid="{00000000-0005-0000-0000-0000C0130000}"/>
    <cellStyle name="Ênfase4 8" xfId="5061" xr:uid="{00000000-0005-0000-0000-0000C1130000}"/>
    <cellStyle name="Ênfase4 9" xfId="5062" xr:uid="{00000000-0005-0000-0000-0000C2130000}"/>
    <cellStyle name="Ênfase5 10" xfId="5063" xr:uid="{00000000-0005-0000-0000-0000C3130000}"/>
    <cellStyle name="Ênfase5 11" xfId="5064" xr:uid="{00000000-0005-0000-0000-0000C4130000}"/>
    <cellStyle name="Ênfase5 12" xfId="5065" xr:uid="{00000000-0005-0000-0000-0000C5130000}"/>
    <cellStyle name="Ênfase5 13" xfId="5066" xr:uid="{00000000-0005-0000-0000-0000C6130000}"/>
    <cellStyle name="Ênfase5 14" xfId="5067" xr:uid="{00000000-0005-0000-0000-0000C7130000}"/>
    <cellStyle name="Ênfase5 15" xfId="5068" xr:uid="{00000000-0005-0000-0000-0000C8130000}"/>
    <cellStyle name="Ênfase5 16" xfId="5069" xr:uid="{00000000-0005-0000-0000-0000C9130000}"/>
    <cellStyle name="Ênfase5 17" xfId="5070" xr:uid="{00000000-0005-0000-0000-0000CA130000}"/>
    <cellStyle name="Ênfase5 18" xfId="5071" xr:uid="{00000000-0005-0000-0000-0000CB130000}"/>
    <cellStyle name="Ênfase5 19" xfId="5072" xr:uid="{00000000-0005-0000-0000-0000CC130000}"/>
    <cellStyle name="Ênfase5 2" xfId="5073" xr:uid="{00000000-0005-0000-0000-0000CD130000}"/>
    <cellStyle name="Ênfase5 20" xfId="5074" xr:uid="{00000000-0005-0000-0000-0000CE130000}"/>
    <cellStyle name="Ênfase5 21" xfId="5075" xr:uid="{00000000-0005-0000-0000-0000CF130000}"/>
    <cellStyle name="Ênfase5 22" xfId="5076" xr:uid="{00000000-0005-0000-0000-0000D0130000}"/>
    <cellStyle name="Ênfase5 23" xfId="5077" xr:uid="{00000000-0005-0000-0000-0000D1130000}"/>
    <cellStyle name="Ênfase5 24" xfId="5078" xr:uid="{00000000-0005-0000-0000-0000D2130000}"/>
    <cellStyle name="Ênfase5 25" xfId="5079" xr:uid="{00000000-0005-0000-0000-0000D3130000}"/>
    <cellStyle name="Ênfase5 26" xfId="5080" xr:uid="{00000000-0005-0000-0000-0000D4130000}"/>
    <cellStyle name="Ênfase5 27" xfId="5081" xr:uid="{00000000-0005-0000-0000-0000D5130000}"/>
    <cellStyle name="Ênfase5 28" xfId="5082" xr:uid="{00000000-0005-0000-0000-0000D6130000}"/>
    <cellStyle name="Ênfase5 29" xfId="5083" xr:uid="{00000000-0005-0000-0000-0000D7130000}"/>
    <cellStyle name="Ênfase5 3" xfId="5084" xr:uid="{00000000-0005-0000-0000-0000D8130000}"/>
    <cellStyle name="Ênfase5 30" xfId="5085" xr:uid="{00000000-0005-0000-0000-0000D9130000}"/>
    <cellStyle name="Ênfase5 31" xfId="5086" xr:uid="{00000000-0005-0000-0000-0000DA130000}"/>
    <cellStyle name="Ênfase5 32" xfId="5087" xr:uid="{00000000-0005-0000-0000-0000DB130000}"/>
    <cellStyle name="Ênfase5 33" xfId="5088" xr:uid="{00000000-0005-0000-0000-0000DC130000}"/>
    <cellStyle name="Ênfase5 34" xfId="5089" xr:uid="{00000000-0005-0000-0000-0000DD130000}"/>
    <cellStyle name="Ênfase5 35" xfId="5090" xr:uid="{00000000-0005-0000-0000-0000DE130000}"/>
    <cellStyle name="Ênfase5 36" xfId="5091" xr:uid="{00000000-0005-0000-0000-0000DF130000}"/>
    <cellStyle name="Ênfase5 37" xfId="5092" xr:uid="{00000000-0005-0000-0000-0000E0130000}"/>
    <cellStyle name="Ênfase5 38" xfId="5093" xr:uid="{00000000-0005-0000-0000-0000E1130000}"/>
    <cellStyle name="Ênfase5 39" xfId="5094" xr:uid="{00000000-0005-0000-0000-0000E2130000}"/>
    <cellStyle name="Ênfase5 4" xfId="5095" xr:uid="{00000000-0005-0000-0000-0000E3130000}"/>
    <cellStyle name="Ênfase5 4 2" xfId="5096" xr:uid="{00000000-0005-0000-0000-0000E4130000}"/>
    <cellStyle name="Ênfase5 4 3" xfId="5097" xr:uid="{00000000-0005-0000-0000-0000E5130000}"/>
    <cellStyle name="Ênfase5 4 4" xfId="5098" xr:uid="{00000000-0005-0000-0000-0000E6130000}"/>
    <cellStyle name="Ênfase5 40" xfId="5099" xr:uid="{00000000-0005-0000-0000-0000E7130000}"/>
    <cellStyle name="Ênfase5 41" xfId="5100" xr:uid="{00000000-0005-0000-0000-0000E8130000}"/>
    <cellStyle name="Ênfase5 5" xfId="5101" xr:uid="{00000000-0005-0000-0000-0000E9130000}"/>
    <cellStyle name="Ênfase5 6" xfId="5102" xr:uid="{00000000-0005-0000-0000-0000EA130000}"/>
    <cellStyle name="Ênfase5 7" xfId="5103" xr:uid="{00000000-0005-0000-0000-0000EB130000}"/>
    <cellStyle name="Ênfase5 8" xfId="5104" xr:uid="{00000000-0005-0000-0000-0000EC130000}"/>
    <cellStyle name="Ênfase5 9" xfId="5105" xr:uid="{00000000-0005-0000-0000-0000ED130000}"/>
    <cellStyle name="Ênfase6 10" xfId="5106" xr:uid="{00000000-0005-0000-0000-0000EE130000}"/>
    <cellStyle name="Ênfase6 11" xfId="5107" xr:uid="{00000000-0005-0000-0000-0000EF130000}"/>
    <cellStyle name="Ênfase6 12" xfId="5108" xr:uid="{00000000-0005-0000-0000-0000F0130000}"/>
    <cellStyle name="Ênfase6 13" xfId="5109" xr:uid="{00000000-0005-0000-0000-0000F1130000}"/>
    <cellStyle name="Ênfase6 14" xfId="5110" xr:uid="{00000000-0005-0000-0000-0000F2130000}"/>
    <cellStyle name="Ênfase6 15" xfId="5111" xr:uid="{00000000-0005-0000-0000-0000F3130000}"/>
    <cellStyle name="Ênfase6 16" xfId="5112" xr:uid="{00000000-0005-0000-0000-0000F4130000}"/>
    <cellStyle name="Ênfase6 17" xfId="5113" xr:uid="{00000000-0005-0000-0000-0000F5130000}"/>
    <cellStyle name="Ênfase6 18" xfId="5114" xr:uid="{00000000-0005-0000-0000-0000F6130000}"/>
    <cellStyle name="Ênfase6 19" xfId="5115" xr:uid="{00000000-0005-0000-0000-0000F7130000}"/>
    <cellStyle name="Ênfase6 2" xfId="5116" xr:uid="{00000000-0005-0000-0000-0000F8130000}"/>
    <cellStyle name="Ênfase6 20" xfId="5117" xr:uid="{00000000-0005-0000-0000-0000F9130000}"/>
    <cellStyle name="Ênfase6 21" xfId="5118" xr:uid="{00000000-0005-0000-0000-0000FA130000}"/>
    <cellStyle name="Ênfase6 22" xfId="5119" xr:uid="{00000000-0005-0000-0000-0000FB130000}"/>
    <cellStyle name="Ênfase6 23" xfId="5120" xr:uid="{00000000-0005-0000-0000-0000FC130000}"/>
    <cellStyle name="Ênfase6 24" xfId="5121" xr:uid="{00000000-0005-0000-0000-0000FD130000}"/>
    <cellStyle name="Ênfase6 25" xfId="5122" xr:uid="{00000000-0005-0000-0000-0000FE130000}"/>
    <cellStyle name="Ênfase6 26" xfId="5123" xr:uid="{00000000-0005-0000-0000-0000FF130000}"/>
    <cellStyle name="Ênfase6 27" xfId="5124" xr:uid="{00000000-0005-0000-0000-000000140000}"/>
    <cellStyle name="Ênfase6 28" xfId="5125" xr:uid="{00000000-0005-0000-0000-000001140000}"/>
    <cellStyle name="Ênfase6 29" xfId="5126" xr:uid="{00000000-0005-0000-0000-000002140000}"/>
    <cellStyle name="Ênfase6 3" xfId="5127" xr:uid="{00000000-0005-0000-0000-000003140000}"/>
    <cellStyle name="Ênfase6 30" xfId="5128" xr:uid="{00000000-0005-0000-0000-000004140000}"/>
    <cellStyle name="Ênfase6 31" xfId="5129" xr:uid="{00000000-0005-0000-0000-000005140000}"/>
    <cellStyle name="Ênfase6 32" xfId="5130" xr:uid="{00000000-0005-0000-0000-000006140000}"/>
    <cellStyle name="Ênfase6 33" xfId="5131" xr:uid="{00000000-0005-0000-0000-000007140000}"/>
    <cellStyle name="Ênfase6 34" xfId="5132" xr:uid="{00000000-0005-0000-0000-000008140000}"/>
    <cellStyle name="Ênfase6 35" xfId="5133" xr:uid="{00000000-0005-0000-0000-000009140000}"/>
    <cellStyle name="Ênfase6 4" xfId="5134" xr:uid="{00000000-0005-0000-0000-00000A140000}"/>
    <cellStyle name="Ênfase6 4 2" xfId="5135" xr:uid="{00000000-0005-0000-0000-00000B140000}"/>
    <cellStyle name="Ênfase6 4 3" xfId="5136" xr:uid="{00000000-0005-0000-0000-00000C140000}"/>
    <cellStyle name="Ênfase6 4 4" xfId="5137" xr:uid="{00000000-0005-0000-0000-00000D140000}"/>
    <cellStyle name="Ênfase6 5" xfId="5138" xr:uid="{00000000-0005-0000-0000-00000E140000}"/>
    <cellStyle name="Ênfase6 6" xfId="5139" xr:uid="{00000000-0005-0000-0000-00000F140000}"/>
    <cellStyle name="Ênfase6 7" xfId="5140" xr:uid="{00000000-0005-0000-0000-000010140000}"/>
    <cellStyle name="Ênfase6 8" xfId="5141" xr:uid="{00000000-0005-0000-0000-000011140000}"/>
    <cellStyle name="Ênfase6 9" xfId="5142" xr:uid="{00000000-0005-0000-0000-000012140000}"/>
    <cellStyle name="Énfasis1 2" xfId="5143" xr:uid="{00000000-0005-0000-0000-000013140000}"/>
    <cellStyle name="Énfasis1 2 2" xfId="5144" xr:uid="{00000000-0005-0000-0000-000014140000}"/>
    <cellStyle name="Énfasis3 2" xfId="5145" xr:uid="{00000000-0005-0000-0000-000015140000}"/>
    <cellStyle name="Énfasis5 2" xfId="5146" xr:uid="{00000000-0005-0000-0000-000016140000}"/>
    <cellStyle name="Entrada 10" xfId="5147" xr:uid="{00000000-0005-0000-0000-000017140000}"/>
    <cellStyle name="Entrada 10 2" xfId="5148" xr:uid="{00000000-0005-0000-0000-000018140000}"/>
    <cellStyle name="Entrada 10 2 2" xfId="27663" xr:uid="{531E5C27-0396-4C98-AD4F-68C8DC6964E6}"/>
    <cellStyle name="Entrada 10 3" xfId="5149" xr:uid="{00000000-0005-0000-0000-000019140000}"/>
    <cellStyle name="Entrada 10 3 2" xfId="27664" xr:uid="{62673377-C1FA-4B4C-AAB0-ADD620002093}"/>
    <cellStyle name="Entrada 10 4" xfId="27662" xr:uid="{924287CD-2C66-497B-BC46-94D36A08CAD8}"/>
    <cellStyle name="Entrada 10_Bases_Generales" xfId="5150" xr:uid="{00000000-0005-0000-0000-00001A140000}"/>
    <cellStyle name="Entrada 100" xfId="5151" xr:uid="{00000000-0005-0000-0000-00001B140000}"/>
    <cellStyle name="Entrada 100 2" xfId="5152" xr:uid="{00000000-0005-0000-0000-00001C140000}"/>
    <cellStyle name="Entrada 100 2 2" xfId="27666" xr:uid="{354F7722-ABD6-47A2-88CD-9BD908E77D38}"/>
    <cellStyle name="Entrada 100 3" xfId="5153" xr:uid="{00000000-0005-0000-0000-00001D140000}"/>
    <cellStyle name="Entrada 100 3 2" xfId="27667" xr:uid="{4F3E1702-0918-40F1-8021-BF8C7CED10F1}"/>
    <cellStyle name="Entrada 100 4" xfId="27665" xr:uid="{80F3CC20-C6E3-47AC-8596-E04A5CC93E82}"/>
    <cellStyle name="Entrada 101" xfId="5154" xr:uid="{00000000-0005-0000-0000-00001E140000}"/>
    <cellStyle name="Entrada 101 2" xfId="5155" xr:uid="{00000000-0005-0000-0000-00001F140000}"/>
    <cellStyle name="Entrada 101 2 2" xfId="27669" xr:uid="{782314FE-E8EA-4259-9FDD-5DB1A7C2B5E0}"/>
    <cellStyle name="Entrada 101 3" xfId="5156" xr:uid="{00000000-0005-0000-0000-000020140000}"/>
    <cellStyle name="Entrada 101 3 2" xfId="27670" xr:uid="{B7F2F830-350C-4D47-A1DC-DFB9BB2CADD9}"/>
    <cellStyle name="Entrada 101 4" xfId="27668" xr:uid="{01A3430B-510E-4DE2-90E3-50111F096EE4}"/>
    <cellStyle name="Entrada 11" xfId="5157" xr:uid="{00000000-0005-0000-0000-000021140000}"/>
    <cellStyle name="Entrada 11 2" xfId="5158" xr:uid="{00000000-0005-0000-0000-000022140000}"/>
    <cellStyle name="Entrada 11 2 2" xfId="27672" xr:uid="{E48DB1C0-4F23-4A59-A306-23DB2207A381}"/>
    <cellStyle name="Entrada 11 3" xfId="5159" xr:uid="{00000000-0005-0000-0000-000023140000}"/>
    <cellStyle name="Entrada 11 3 2" xfId="27673" xr:uid="{29DB7774-AE5C-4DCC-B993-52808066DA1B}"/>
    <cellStyle name="Entrada 11 4" xfId="27671" xr:uid="{69CC1D59-D250-4BEA-B083-8395CB3B9406}"/>
    <cellStyle name="Entrada 11_Bases_Generales" xfId="5160" xr:uid="{00000000-0005-0000-0000-000024140000}"/>
    <cellStyle name="Entrada 12" xfId="5161" xr:uid="{00000000-0005-0000-0000-000025140000}"/>
    <cellStyle name="Entrada 12 2" xfId="5162" xr:uid="{00000000-0005-0000-0000-000026140000}"/>
    <cellStyle name="Entrada 12 2 2" xfId="27675" xr:uid="{7E45EEC6-CFAE-492F-A727-CD55C14D2E42}"/>
    <cellStyle name="Entrada 12 3" xfId="5163" xr:uid="{00000000-0005-0000-0000-000027140000}"/>
    <cellStyle name="Entrada 12 3 2" xfId="27676" xr:uid="{8576581D-23FC-41D2-B59B-E313EBEF83F1}"/>
    <cellStyle name="Entrada 12 4" xfId="27674" xr:uid="{6AE05110-21C2-46D4-B662-47082CCBA4FF}"/>
    <cellStyle name="Entrada 12_Bases_Generales" xfId="5164" xr:uid="{00000000-0005-0000-0000-000028140000}"/>
    <cellStyle name="Entrada 13" xfId="5165" xr:uid="{00000000-0005-0000-0000-000029140000}"/>
    <cellStyle name="Entrada 13 2" xfId="5166" xr:uid="{00000000-0005-0000-0000-00002A140000}"/>
    <cellStyle name="Entrada 13 2 2" xfId="27678" xr:uid="{C27FEAB7-BD09-42BE-B989-27BA309543DE}"/>
    <cellStyle name="Entrada 13 3" xfId="5167" xr:uid="{00000000-0005-0000-0000-00002B140000}"/>
    <cellStyle name="Entrada 13 3 2" xfId="27679" xr:uid="{C422E5B4-775C-48AF-951D-62EB699B4C4A}"/>
    <cellStyle name="Entrada 13 4" xfId="27677" xr:uid="{B28E1C73-81AC-44BD-9895-3F37DF2D35D4}"/>
    <cellStyle name="Entrada 13_Bases_Generales" xfId="5168" xr:uid="{00000000-0005-0000-0000-00002C140000}"/>
    <cellStyle name="Entrada 14" xfId="5169" xr:uid="{00000000-0005-0000-0000-00002D140000}"/>
    <cellStyle name="Entrada 14 2" xfId="5170" xr:uid="{00000000-0005-0000-0000-00002E140000}"/>
    <cellStyle name="Entrada 14 2 2" xfId="27681" xr:uid="{F8AD0BB9-4F6C-48DA-B2C9-5466E3D350D9}"/>
    <cellStyle name="Entrada 14 3" xfId="5171" xr:uid="{00000000-0005-0000-0000-00002F140000}"/>
    <cellStyle name="Entrada 14 3 2" xfId="27682" xr:uid="{221474EA-9DCC-4185-97E8-7A8B2D2381A2}"/>
    <cellStyle name="Entrada 14 4" xfId="27680" xr:uid="{A44FB51F-6E3C-4C9F-93C9-9EEA73B3685C}"/>
    <cellStyle name="Entrada 14_Bases_Generales" xfId="5172" xr:uid="{00000000-0005-0000-0000-000030140000}"/>
    <cellStyle name="Entrada 15" xfId="5173" xr:uid="{00000000-0005-0000-0000-000031140000}"/>
    <cellStyle name="Entrada 15 2" xfId="5174" xr:uid="{00000000-0005-0000-0000-000032140000}"/>
    <cellStyle name="Entrada 15 2 2" xfId="27684" xr:uid="{59D156CE-71C2-4A03-9058-D2E04EB5A4D0}"/>
    <cellStyle name="Entrada 15 3" xfId="5175" xr:uid="{00000000-0005-0000-0000-000033140000}"/>
    <cellStyle name="Entrada 15 3 2" xfId="27685" xr:uid="{E9B433EF-6926-42C0-AA3C-765D36151547}"/>
    <cellStyle name="Entrada 15 4" xfId="27683" xr:uid="{49813A98-C0B9-4CF9-927A-18E797776721}"/>
    <cellStyle name="Entrada 15_Bases_Generales" xfId="5176" xr:uid="{00000000-0005-0000-0000-000034140000}"/>
    <cellStyle name="Entrada 16" xfId="5177" xr:uid="{00000000-0005-0000-0000-000035140000}"/>
    <cellStyle name="Entrada 16 2" xfId="5178" xr:uid="{00000000-0005-0000-0000-000036140000}"/>
    <cellStyle name="Entrada 16 2 2" xfId="27687" xr:uid="{8562266A-177D-4BDC-A1EB-E3136F018056}"/>
    <cellStyle name="Entrada 16 3" xfId="5179" xr:uid="{00000000-0005-0000-0000-000037140000}"/>
    <cellStyle name="Entrada 16 3 2" xfId="27688" xr:uid="{B4CA0B17-E00E-4218-BA42-D9F38707C7A9}"/>
    <cellStyle name="Entrada 16 4" xfId="27686" xr:uid="{108F25E3-A4C0-45D4-80E9-FE740BDC9BF5}"/>
    <cellStyle name="Entrada 16_Bases_Generales" xfId="5180" xr:uid="{00000000-0005-0000-0000-000038140000}"/>
    <cellStyle name="Entrada 17" xfId="5181" xr:uid="{00000000-0005-0000-0000-000039140000}"/>
    <cellStyle name="Entrada 17 2" xfId="5182" xr:uid="{00000000-0005-0000-0000-00003A140000}"/>
    <cellStyle name="Entrada 17 2 2" xfId="27690" xr:uid="{124489AC-A8DA-4D69-8202-B17842800833}"/>
    <cellStyle name="Entrada 17 3" xfId="5183" xr:uid="{00000000-0005-0000-0000-00003B140000}"/>
    <cellStyle name="Entrada 17 3 2" xfId="27691" xr:uid="{E7ACFD4F-F841-4CAF-8256-DFF4CD0117F3}"/>
    <cellStyle name="Entrada 17 4" xfId="27689" xr:uid="{5B3D9925-E50A-402D-8376-CEC3436D9247}"/>
    <cellStyle name="Entrada 17_Bases_Generales" xfId="5184" xr:uid="{00000000-0005-0000-0000-00003C140000}"/>
    <cellStyle name="Entrada 18" xfId="5185" xr:uid="{00000000-0005-0000-0000-00003D140000}"/>
    <cellStyle name="Entrada 18 2" xfId="5186" xr:uid="{00000000-0005-0000-0000-00003E140000}"/>
    <cellStyle name="Entrada 18 2 2" xfId="27693" xr:uid="{9A072C6F-B7E9-42FD-8301-E546C0AC9916}"/>
    <cellStyle name="Entrada 18 3" xfId="5187" xr:uid="{00000000-0005-0000-0000-00003F140000}"/>
    <cellStyle name="Entrada 18 3 2" xfId="27694" xr:uid="{AC7A9992-4BC5-48A3-9828-636E69FBC76E}"/>
    <cellStyle name="Entrada 18 4" xfId="27692" xr:uid="{916DD619-0DD9-4180-B0A5-5B3A45E9361C}"/>
    <cellStyle name="Entrada 18_Bases_Generales" xfId="5188" xr:uid="{00000000-0005-0000-0000-000040140000}"/>
    <cellStyle name="Entrada 19" xfId="5189" xr:uid="{00000000-0005-0000-0000-000041140000}"/>
    <cellStyle name="Entrada 19 2" xfId="5190" xr:uid="{00000000-0005-0000-0000-000042140000}"/>
    <cellStyle name="Entrada 19 2 2" xfId="27696" xr:uid="{C770A60F-5E8E-4498-BA0A-D43032C7921C}"/>
    <cellStyle name="Entrada 19 3" xfId="5191" xr:uid="{00000000-0005-0000-0000-000043140000}"/>
    <cellStyle name="Entrada 19 3 2" xfId="27697" xr:uid="{F10106A9-F3DC-4E90-A827-7E9AEBA5FAD9}"/>
    <cellStyle name="Entrada 19 4" xfId="27695" xr:uid="{2EB92081-6069-4A3D-AC83-C182448DDC30}"/>
    <cellStyle name="Entrada 19_Bases_Generales" xfId="5192" xr:uid="{00000000-0005-0000-0000-000044140000}"/>
    <cellStyle name="Entrada 2" xfId="5193" xr:uid="{00000000-0005-0000-0000-000045140000}"/>
    <cellStyle name="Entrada 2 2" xfId="5194" xr:uid="{00000000-0005-0000-0000-000046140000}"/>
    <cellStyle name="Entrada 2 2 2" xfId="27699" xr:uid="{9D3C704E-B53E-4B1A-B71A-7FEDEE7E0E7F}"/>
    <cellStyle name="Entrada 2 3" xfId="5195" xr:uid="{00000000-0005-0000-0000-000047140000}"/>
    <cellStyle name="Entrada 2 3 2" xfId="27700" xr:uid="{CCA4258C-DEB0-4081-8742-427A67269798}"/>
    <cellStyle name="Entrada 2 4" xfId="27698" xr:uid="{73B8DC0C-2612-4318-9543-5D99FCDF023B}"/>
    <cellStyle name="Entrada 2_Bases_Generales" xfId="5196" xr:uid="{00000000-0005-0000-0000-000048140000}"/>
    <cellStyle name="Entrada 20" xfId="5197" xr:uid="{00000000-0005-0000-0000-000049140000}"/>
    <cellStyle name="Entrada 20 2" xfId="5198" xr:uid="{00000000-0005-0000-0000-00004A140000}"/>
    <cellStyle name="Entrada 20 2 2" xfId="27702" xr:uid="{B12F791F-CE02-46FA-864C-0E653BC36BD5}"/>
    <cellStyle name="Entrada 20 3" xfId="5199" xr:uid="{00000000-0005-0000-0000-00004B140000}"/>
    <cellStyle name="Entrada 20 3 2" xfId="27703" xr:uid="{29E2C49B-F313-4B9C-A451-D837ACCA7E70}"/>
    <cellStyle name="Entrada 20 4" xfId="27701" xr:uid="{D71AD4C5-FB1E-4BB5-A576-DA516B3462FC}"/>
    <cellStyle name="Entrada 20_Bases_Generales" xfId="5200" xr:uid="{00000000-0005-0000-0000-00004C140000}"/>
    <cellStyle name="Entrada 21" xfId="5201" xr:uid="{00000000-0005-0000-0000-00004D140000}"/>
    <cellStyle name="Entrada 21 2" xfId="5202" xr:uid="{00000000-0005-0000-0000-00004E140000}"/>
    <cellStyle name="Entrada 21 2 2" xfId="27705" xr:uid="{3A5E52CA-C1B6-45D3-B9AF-D322B871CF23}"/>
    <cellStyle name="Entrada 21 3" xfId="5203" xr:uid="{00000000-0005-0000-0000-00004F140000}"/>
    <cellStyle name="Entrada 21 3 2" xfId="27706" xr:uid="{50428227-0892-4F64-9248-69A83E2FF166}"/>
    <cellStyle name="Entrada 21 4" xfId="27704" xr:uid="{4B53F25A-6237-4519-80F1-9341E3AA2B02}"/>
    <cellStyle name="Entrada 21_Bases_Generales" xfId="5204" xr:uid="{00000000-0005-0000-0000-000050140000}"/>
    <cellStyle name="Entrada 22" xfId="5205" xr:uid="{00000000-0005-0000-0000-000051140000}"/>
    <cellStyle name="Entrada 22 2" xfId="5206" xr:uid="{00000000-0005-0000-0000-000052140000}"/>
    <cellStyle name="Entrada 22 2 2" xfId="27708" xr:uid="{3B8E1B49-A980-4C17-AD55-2120A359ECA1}"/>
    <cellStyle name="Entrada 22 3" xfId="5207" xr:uid="{00000000-0005-0000-0000-000053140000}"/>
    <cellStyle name="Entrada 22 3 2" xfId="27709" xr:uid="{E4CD415A-6EBF-45D8-88CE-A57E7B0BDD8E}"/>
    <cellStyle name="Entrada 22 4" xfId="27707" xr:uid="{46CEEDD8-E99C-457D-9F10-4DB64DCE6704}"/>
    <cellStyle name="Entrada 22_Bases_Generales" xfId="5208" xr:uid="{00000000-0005-0000-0000-000054140000}"/>
    <cellStyle name="Entrada 23" xfId="5209" xr:uid="{00000000-0005-0000-0000-000055140000}"/>
    <cellStyle name="Entrada 23 2" xfId="5210" xr:uid="{00000000-0005-0000-0000-000056140000}"/>
    <cellStyle name="Entrada 23 2 2" xfId="27711" xr:uid="{3371F20F-BA12-4EC2-A5C9-97033E710451}"/>
    <cellStyle name="Entrada 23 3" xfId="5211" xr:uid="{00000000-0005-0000-0000-000057140000}"/>
    <cellStyle name="Entrada 23 3 2" xfId="27712" xr:uid="{09C8EF52-52BD-4C41-9653-197512FAAC4E}"/>
    <cellStyle name="Entrada 23 4" xfId="27710" xr:uid="{113D1688-5387-446A-88FA-ED9CA70059A1}"/>
    <cellStyle name="Entrada 23_Bases_Generales" xfId="5212" xr:uid="{00000000-0005-0000-0000-000058140000}"/>
    <cellStyle name="Entrada 24" xfId="5213" xr:uid="{00000000-0005-0000-0000-000059140000}"/>
    <cellStyle name="Entrada 24 2" xfId="5214" xr:uid="{00000000-0005-0000-0000-00005A140000}"/>
    <cellStyle name="Entrada 24 2 2" xfId="27714" xr:uid="{9D32E5CB-E0CB-4466-B0BE-4CE2877460C9}"/>
    <cellStyle name="Entrada 24 3" xfId="5215" xr:uid="{00000000-0005-0000-0000-00005B140000}"/>
    <cellStyle name="Entrada 24 3 2" xfId="27715" xr:uid="{70BE9281-D2CD-44A0-A5FD-1C47A128D83B}"/>
    <cellStyle name="Entrada 24 4" xfId="27713" xr:uid="{F5811F4B-703D-4384-8FE5-C282F0E4CF12}"/>
    <cellStyle name="Entrada 24_Bases_Generales" xfId="5216" xr:uid="{00000000-0005-0000-0000-00005C140000}"/>
    <cellStyle name="Entrada 25" xfId="5217" xr:uid="{00000000-0005-0000-0000-00005D140000}"/>
    <cellStyle name="Entrada 25 2" xfId="5218" xr:uid="{00000000-0005-0000-0000-00005E140000}"/>
    <cellStyle name="Entrada 25 2 2" xfId="27717" xr:uid="{ACB4874D-E7F5-41E6-947D-33B77A9CD99D}"/>
    <cellStyle name="Entrada 25 3" xfId="5219" xr:uid="{00000000-0005-0000-0000-00005F140000}"/>
    <cellStyle name="Entrada 25 3 2" xfId="27718" xr:uid="{43471564-9F44-4B5B-90CC-10FED914C241}"/>
    <cellStyle name="Entrada 25 4" xfId="27716" xr:uid="{E1D50E68-4DC6-44B5-8A43-847552E11C46}"/>
    <cellStyle name="Entrada 25_Bases_Generales" xfId="5220" xr:uid="{00000000-0005-0000-0000-000060140000}"/>
    <cellStyle name="Entrada 26" xfId="5221" xr:uid="{00000000-0005-0000-0000-000061140000}"/>
    <cellStyle name="Entrada 26 2" xfId="5222" xr:uid="{00000000-0005-0000-0000-000062140000}"/>
    <cellStyle name="Entrada 26 2 2" xfId="27720" xr:uid="{C0F9392D-D5D5-4116-8281-444D519D3376}"/>
    <cellStyle name="Entrada 26 3" xfId="5223" xr:uid="{00000000-0005-0000-0000-000063140000}"/>
    <cellStyle name="Entrada 26 3 2" xfId="27721" xr:uid="{283241E0-5DDF-49D3-9CE3-A1927C3324D4}"/>
    <cellStyle name="Entrada 26 4" xfId="27719" xr:uid="{566138BB-5888-4396-9308-AF53ADA082AD}"/>
    <cellStyle name="Entrada 26_Bases_Generales" xfId="5224" xr:uid="{00000000-0005-0000-0000-000064140000}"/>
    <cellStyle name="Entrada 27" xfId="5225" xr:uid="{00000000-0005-0000-0000-000065140000}"/>
    <cellStyle name="Entrada 27 2" xfId="5226" xr:uid="{00000000-0005-0000-0000-000066140000}"/>
    <cellStyle name="Entrada 27 2 2" xfId="27723" xr:uid="{C399FCCE-12BC-43F6-90E3-49AA7D0898D2}"/>
    <cellStyle name="Entrada 27 3" xfId="5227" xr:uid="{00000000-0005-0000-0000-000067140000}"/>
    <cellStyle name="Entrada 27 3 2" xfId="27724" xr:uid="{570A267A-2F9E-4055-A4A8-93ECB5FA42B2}"/>
    <cellStyle name="Entrada 27 4" xfId="27722" xr:uid="{4AF1BA0C-EB52-4DF9-ADAD-FFD92CA697B6}"/>
    <cellStyle name="Entrada 27_Bases_Generales" xfId="5228" xr:uid="{00000000-0005-0000-0000-000068140000}"/>
    <cellStyle name="Entrada 28" xfId="5229" xr:uid="{00000000-0005-0000-0000-000069140000}"/>
    <cellStyle name="Entrada 28 2" xfId="5230" xr:uid="{00000000-0005-0000-0000-00006A140000}"/>
    <cellStyle name="Entrada 28 2 2" xfId="27726" xr:uid="{BB7B363E-DD03-420B-BFE4-2E700ABFE57D}"/>
    <cellStyle name="Entrada 28 3" xfId="5231" xr:uid="{00000000-0005-0000-0000-00006B140000}"/>
    <cellStyle name="Entrada 28 3 2" xfId="27727" xr:uid="{D9C9D015-B523-4164-A4F5-763A4C3AFF40}"/>
    <cellStyle name="Entrada 28 4" xfId="27725" xr:uid="{0F48CBFE-15A2-4CE1-933A-92EC34190095}"/>
    <cellStyle name="Entrada 28_Bases_Generales" xfId="5232" xr:uid="{00000000-0005-0000-0000-00006C140000}"/>
    <cellStyle name="Entrada 29" xfId="5233" xr:uid="{00000000-0005-0000-0000-00006D140000}"/>
    <cellStyle name="Entrada 29 2" xfId="5234" xr:uid="{00000000-0005-0000-0000-00006E140000}"/>
    <cellStyle name="Entrada 29 2 2" xfId="27729" xr:uid="{56AEDA92-F992-4372-89A1-92571CF45F61}"/>
    <cellStyle name="Entrada 29 3" xfId="5235" xr:uid="{00000000-0005-0000-0000-00006F140000}"/>
    <cellStyle name="Entrada 29 3 2" xfId="27730" xr:uid="{84C9A964-1C8E-4B66-AF02-4E166AB4C86D}"/>
    <cellStyle name="Entrada 29 4" xfId="27728" xr:uid="{892B833C-A277-48C4-A4A1-189D3552BAD2}"/>
    <cellStyle name="Entrada 29_Bases_Generales" xfId="5236" xr:uid="{00000000-0005-0000-0000-000070140000}"/>
    <cellStyle name="Entrada 3" xfId="5237" xr:uid="{00000000-0005-0000-0000-000071140000}"/>
    <cellStyle name="Entrada 3 2" xfId="5238" xr:uid="{00000000-0005-0000-0000-000072140000}"/>
    <cellStyle name="Entrada 3 2 2" xfId="27732" xr:uid="{6C7D3A5C-5372-40AE-87ED-E384E11AA954}"/>
    <cellStyle name="Entrada 3 3" xfId="5239" xr:uid="{00000000-0005-0000-0000-000073140000}"/>
    <cellStyle name="Entrada 3 3 2" xfId="27733" xr:uid="{0C7A09D0-A958-4621-B0CD-609248D0186A}"/>
    <cellStyle name="Entrada 3 4" xfId="27731" xr:uid="{48CB9887-9827-43A4-8F57-40E98DCBE523}"/>
    <cellStyle name="Entrada 3_Bases_Generales" xfId="5240" xr:uid="{00000000-0005-0000-0000-000074140000}"/>
    <cellStyle name="Entrada 30" xfId="5241" xr:uid="{00000000-0005-0000-0000-000075140000}"/>
    <cellStyle name="Entrada 30 2" xfId="5242" xr:uid="{00000000-0005-0000-0000-000076140000}"/>
    <cellStyle name="Entrada 30 2 2" xfId="27735" xr:uid="{F4EFA844-565A-48B4-853C-1375C0019C30}"/>
    <cellStyle name="Entrada 30 3" xfId="5243" xr:uid="{00000000-0005-0000-0000-000077140000}"/>
    <cellStyle name="Entrada 30 3 2" xfId="27736" xr:uid="{9F9AF483-EF55-4F40-A59A-93DACCC257B8}"/>
    <cellStyle name="Entrada 30 4" xfId="27734" xr:uid="{5130894D-F960-4749-BDD3-8EEDE14BDFB3}"/>
    <cellStyle name="Entrada 30_Bases_Generales" xfId="5244" xr:uid="{00000000-0005-0000-0000-000078140000}"/>
    <cellStyle name="Entrada 31" xfId="5245" xr:uid="{00000000-0005-0000-0000-000079140000}"/>
    <cellStyle name="Entrada 31 2" xfId="5246" xr:uid="{00000000-0005-0000-0000-00007A140000}"/>
    <cellStyle name="Entrada 31 2 2" xfId="27738" xr:uid="{0BC5EB39-980B-4AC8-8408-C1DA1528B27C}"/>
    <cellStyle name="Entrada 31 3" xfId="5247" xr:uid="{00000000-0005-0000-0000-00007B140000}"/>
    <cellStyle name="Entrada 31 3 2" xfId="27739" xr:uid="{9EA92EEA-B148-420E-B15D-A64A898650B7}"/>
    <cellStyle name="Entrada 31 4" xfId="27737" xr:uid="{5F6014C0-5CEB-4FF7-BDFD-D0A43CD47F88}"/>
    <cellStyle name="Entrada 31_Bases_Generales" xfId="5248" xr:uid="{00000000-0005-0000-0000-00007C140000}"/>
    <cellStyle name="Entrada 32" xfId="5249" xr:uid="{00000000-0005-0000-0000-00007D140000}"/>
    <cellStyle name="Entrada 32 2" xfId="5250" xr:uid="{00000000-0005-0000-0000-00007E140000}"/>
    <cellStyle name="Entrada 32 2 2" xfId="27741" xr:uid="{77B9C755-0DA4-4EA6-8499-3D4B2A89BDDE}"/>
    <cellStyle name="Entrada 32 3" xfId="5251" xr:uid="{00000000-0005-0000-0000-00007F140000}"/>
    <cellStyle name="Entrada 32 3 2" xfId="27742" xr:uid="{5D678E23-B5A3-47CD-B275-23D1CF0F5121}"/>
    <cellStyle name="Entrada 32 4" xfId="27740" xr:uid="{DEDCE5CF-83E7-4E2E-8B07-D6ABA288E0C8}"/>
    <cellStyle name="Entrada 32_Bases_Generales" xfId="5252" xr:uid="{00000000-0005-0000-0000-000080140000}"/>
    <cellStyle name="Entrada 33" xfId="5253" xr:uid="{00000000-0005-0000-0000-000081140000}"/>
    <cellStyle name="Entrada 33 2" xfId="5254" xr:uid="{00000000-0005-0000-0000-000082140000}"/>
    <cellStyle name="Entrada 33 2 2" xfId="27744" xr:uid="{58542B05-CAAF-4FA6-BECB-BB39802A01D9}"/>
    <cellStyle name="Entrada 33 3" xfId="5255" xr:uid="{00000000-0005-0000-0000-000083140000}"/>
    <cellStyle name="Entrada 33 3 2" xfId="27745" xr:uid="{F7B2A052-2F1D-4760-8DF9-01EB8A848DE7}"/>
    <cellStyle name="Entrada 33 4" xfId="27743" xr:uid="{59911FBC-B766-42BE-8A2A-A995BFD297E0}"/>
    <cellStyle name="Entrada 33_Bases_Generales" xfId="5256" xr:uid="{00000000-0005-0000-0000-000084140000}"/>
    <cellStyle name="Entrada 34" xfId="5257" xr:uid="{00000000-0005-0000-0000-000085140000}"/>
    <cellStyle name="Entrada 34 2" xfId="5258" xr:uid="{00000000-0005-0000-0000-000086140000}"/>
    <cellStyle name="Entrada 34 2 2" xfId="27747" xr:uid="{8170A7DC-118D-4246-BFE1-F9DDD40AF01E}"/>
    <cellStyle name="Entrada 34 3" xfId="5259" xr:uid="{00000000-0005-0000-0000-000087140000}"/>
    <cellStyle name="Entrada 34 3 2" xfId="27748" xr:uid="{A8D394E2-918A-4A04-9921-AD1417E65D65}"/>
    <cellStyle name="Entrada 34 4" xfId="27746" xr:uid="{A10FB040-4D8C-4B80-BA93-74B247021739}"/>
    <cellStyle name="Entrada 34_Bases_Generales" xfId="5260" xr:uid="{00000000-0005-0000-0000-000088140000}"/>
    <cellStyle name="Entrada 35" xfId="5261" xr:uid="{00000000-0005-0000-0000-000089140000}"/>
    <cellStyle name="Entrada 35 2" xfId="5262" xr:uid="{00000000-0005-0000-0000-00008A140000}"/>
    <cellStyle name="Entrada 35 2 2" xfId="27750" xr:uid="{32661A85-00D9-4D63-81AA-219CBC52FCB6}"/>
    <cellStyle name="Entrada 35 3" xfId="5263" xr:uid="{00000000-0005-0000-0000-00008B140000}"/>
    <cellStyle name="Entrada 35 3 2" xfId="27751" xr:uid="{3A6E3D5F-6BB0-476C-9FCC-05E95D7D4EA5}"/>
    <cellStyle name="Entrada 35 4" xfId="27749" xr:uid="{40D161A4-B1EE-4271-BE97-4E49C58150F0}"/>
    <cellStyle name="Entrada 35_Bases_Generales" xfId="5264" xr:uid="{00000000-0005-0000-0000-00008C140000}"/>
    <cellStyle name="Entrada 36" xfId="5265" xr:uid="{00000000-0005-0000-0000-00008D140000}"/>
    <cellStyle name="Entrada 36 2" xfId="5266" xr:uid="{00000000-0005-0000-0000-00008E140000}"/>
    <cellStyle name="Entrada 36 2 2" xfId="27753" xr:uid="{CC65865E-8FCD-4F3E-947F-4C2CB03B29B5}"/>
    <cellStyle name="Entrada 36 3" xfId="5267" xr:uid="{00000000-0005-0000-0000-00008F140000}"/>
    <cellStyle name="Entrada 36 3 2" xfId="27754" xr:uid="{66CA8D52-7A37-454C-97EE-1F6354532731}"/>
    <cellStyle name="Entrada 36 4" xfId="27752" xr:uid="{1C32D09A-B53E-46D9-868E-031E625FC5F0}"/>
    <cellStyle name="Entrada 37" xfId="5268" xr:uid="{00000000-0005-0000-0000-000090140000}"/>
    <cellStyle name="Entrada 37 2" xfId="5269" xr:uid="{00000000-0005-0000-0000-000091140000}"/>
    <cellStyle name="Entrada 37 2 2" xfId="27756" xr:uid="{E870CBA8-3C18-4700-98CB-4D5865356D73}"/>
    <cellStyle name="Entrada 37 3" xfId="5270" xr:uid="{00000000-0005-0000-0000-000092140000}"/>
    <cellStyle name="Entrada 37 3 2" xfId="27757" xr:uid="{49BE8D43-6722-4450-90C0-E75DF57ADA49}"/>
    <cellStyle name="Entrada 37 4" xfId="27755" xr:uid="{C340BDC0-F078-4584-B8FC-B0D56C787E12}"/>
    <cellStyle name="Entrada 38" xfId="5271" xr:uid="{00000000-0005-0000-0000-000093140000}"/>
    <cellStyle name="Entrada 38 2" xfId="5272" xr:uid="{00000000-0005-0000-0000-000094140000}"/>
    <cellStyle name="Entrada 38 2 2" xfId="27759" xr:uid="{74ADFB41-96D4-4392-80C8-EDCD55E11BE6}"/>
    <cellStyle name="Entrada 38 3" xfId="5273" xr:uid="{00000000-0005-0000-0000-000095140000}"/>
    <cellStyle name="Entrada 38 3 2" xfId="27760" xr:uid="{E5A45582-03EA-43F8-A571-917A6D9E02C6}"/>
    <cellStyle name="Entrada 38 4" xfId="27758" xr:uid="{D526C5F9-94DE-4004-9165-A7CD43AC0AA5}"/>
    <cellStyle name="Entrada 39" xfId="5274" xr:uid="{00000000-0005-0000-0000-000096140000}"/>
    <cellStyle name="Entrada 39 2" xfId="5275" xr:uid="{00000000-0005-0000-0000-000097140000}"/>
    <cellStyle name="Entrada 39 2 2" xfId="27762" xr:uid="{070AB802-B42A-4C51-9D61-1059C2E11B65}"/>
    <cellStyle name="Entrada 39 3" xfId="5276" xr:uid="{00000000-0005-0000-0000-000098140000}"/>
    <cellStyle name="Entrada 39 3 2" xfId="27763" xr:uid="{88614FE5-A3C5-4633-8A71-803B052EC30D}"/>
    <cellStyle name="Entrada 39 4" xfId="27761" xr:uid="{C13E88C5-52D0-419D-8B8F-996C3D4B16F9}"/>
    <cellStyle name="Entrada 4" xfId="5277" xr:uid="{00000000-0005-0000-0000-000099140000}"/>
    <cellStyle name="Entrada 4 2" xfId="5278" xr:uid="{00000000-0005-0000-0000-00009A140000}"/>
    <cellStyle name="Entrada 4 2 2" xfId="27765" xr:uid="{D264C7AE-CBFE-48C2-A258-3030F0A14930}"/>
    <cellStyle name="Entrada 4 3" xfId="5279" xr:uid="{00000000-0005-0000-0000-00009B140000}"/>
    <cellStyle name="Entrada 4 3 2" xfId="27766" xr:uid="{B9E31EFA-447C-412E-BAC3-DE2321F11168}"/>
    <cellStyle name="Entrada 4 4" xfId="5280" xr:uid="{00000000-0005-0000-0000-00009C140000}"/>
    <cellStyle name="Entrada 4 5" xfId="27764" xr:uid="{34E76C70-C255-49E3-BDF7-691823E7B881}"/>
    <cellStyle name="Entrada 4_Bases_Generales" xfId="5281" xr:uid="{00000000-0005-0000-0000-00009D140000}"/>
    <cellStyle name="Entrada 40" xfId="5282" xr:uid="{00000000-0005-0000-0000-00009E140000}"/>
    <cellStyle name="Entrada 40 2" xfId="5283" xr:uid="{00000000-0005-0000-0000-00009F140000}"/>
    <cellStyle name="Entrada 40 2 2" xfId="27768" xr:uid="{BF1E3E66-C4AD-42EF-A466-66C713F780AB}"/>
    <cellStyle name="Entrada 40 3" xfId="5284" xr:uid="{00000000-0005-0000-0000-0000A0140000}"/>
    <cellStyle name="Entrada 40 3 2" xfId="27769" xr:uid="{4A44F348-C10E-407C-BCC1-ABCB9CC118EC}"/>
    <cellStyle name="Entrada 40 4" xfId="27767" xr:uid="{49FB6598-4795-4FC4-84EF-E6F6518B3FD3}"/>
    <cellStyle name="Entrada 41" xfId="5285" xr:uid="{00000000-0005-0000-0000-0000A1140000}"/>
    <cellStyle name="Entrada 41 2" xfId="5286" xr:uid="{00000000-0005-0000-0000-0000A2140000}"/>
    <cellStyle name="Entrada 41 2 2" xfId="27771" xr:uid="{111940DC-5E1A-4383-87E3-46D9763017AA}"/>
    <cellStyle name="Entrada 41 3" xfId="5287" xr:uid="{00000000-0005-0000-0000-0000A3140000}"/>
    <cellStyle name="Entrada 41 3 2" xfId="27772" xr:uid="{4612AEF3-270D-44D2-9AD6-DDF6BB2FDAF6}"/>
    <cellStyle name="Entrada 41 4" xfId="27770" xr:uid="{3118436C-D86A-430B-8313-E68D5B43638E}"/>
    <cellStyle name="Entrada 42" xfId="5288" xr:uid="{00000000-0005-0000-0000-0000A4140000}"/>
    <cellStyle name="Entrada 42 2" xfId="5289" xr:uid="{00000000-0005-0000-0000-0000A5140000}"/>
    <cellStyle name="Entrada 42 2 2" xfId="27774" xr:uid="{64EA2EBA-1894-4B5E-A0E0-CBB1CF9EA84F}"/>
    <cellStyle name="Entrada 42 3" xfId="5290" xr:uid="{00000000-0005-0000-0000-0000A6140000}"/>
    <cellStyle name="Entrada 42 3 2" xfId="27775" xr:uid="{8529BE02-694F-4CBB-A788-68376EE14E9C}"/>
    <cellStyle name="Entrada 42 4" xfId="27773" xr:uid="{503D604C-1DB2-48F9-8D25-E666B82D4246}"/>
    <cellStyle name="Entrada 43" xfId="5291" xr:uid="{00000000-0005-0000-0000-0000A7140000}"/>
    <cellStyle name="Entrada 43 2" xfId="5292" xr:uid="{00000000-0005-0000-0000-0000A8140000}"/>
    <cellStyle name="Entrada 43 2 2" xfId="27777" xr:uid="{AF6CE2BB-1FDA-4AE5-A175-E991D538878F}"/>
    <cellStyle name="Entrada 43 3" xfId="5293" xr:uid="{00000000-0005-0000-0000-0000A9140000}"/>
    <cellStyle name="Entrada 43 3 2" xfId="27778" xr:uid="{B9C85702-55C0-4AE4-9773-5FEAF25CA7E2}"/>
    <cellStyle name="Entrada 43 4" xfId="27776" xr:uid="{6F38520B-AD2B-45FE-9195-8F84BCC6F3A5}"/>
    <cellStyle name="Entrada 44" xfId="5294" xr:uid="{00000000-0005-0000-0000-0000AA140000}"/>
    <cellStyle name="Entrada 44 2" xfId="5295" xr:uid="{00000000-0005-0000-0000-0000AB140000}"/>
    <cellStyle name="Entrada 44 2 2" xfId="27780" xr:uid="{7065BF50-D281-44C2-B17F-9943A285F7C7}"/>
    <cellStyle name="Entrada 44 3" xfId="5296" xr:uid="{00000000-0005-0000-0000-0000AC140000}"/>
    <cellStyle name="Entrada 44 3 2" xfId="27781" xr:uid="{3ED23D94-E5B9-4C4C-9792-42C48A4B46AF}"/>
    <cellStyle name="Entrada 44 4" xfId="27779" xr:uid="{3EF9015C-BB3A-45FE-8417-F333390A816D}"/>
    <cellStyle name="Entrada 45" xfId="5297" xr:uid="{00000000-0005-0000-0000-0000AD140000}"/>
    <cellStyle name="Entrada 45 2" xfId="5298" xr:uid="{00000000-0005-0000-0000-0000AE140000}"/>
    <cellStyle name="Entrada 45 2 2" xfId="27783" xr:uid="{20BD266D-357D-484A-9A1D-AC01BF84AACD}"/>
    <cellStyle name="Entrada 45 3" xfId="5299" xr:uid="{00000000-0005-0000-0000-0000AF140000}"/>
    <cellStyle name="Entrada 45 3 2" xfId="27784" xr:uid="{3A59C845-FFF6-479B-A868-6CD463C40BCF}"/>
    <cellStyle name="Entrada 45 4" xfId="27782" xr:uid="{D23CA300-D4C6-441A-9EC3-322859AFC165}"/>
    <cellStyle name="Entrada 46" xfId="5300" xr:uid="{00000000-0005-0000-0000-0000B0140000}"/>
    <cellStyle name="Entrada 46 2" xfId="5301" xr:uid="{00000000-0005-0000-0000-0000B1140000}"/>
    <cellStyle name="Entrada 46 2 2" xfId="27786" xr:uid="{5D02E1D2-FA29-4B82-9085-D15591123955}"/>
    <cellStyle name="Entrada 46 3" xfId="5302" xr:uid="{00000000-0005-0000-0000-0000B2140000}"/>
    <cellStyle name="Entrada 46 3 2" xfId="27787" xr:uid="{AC772780-2616-4D03-BC3E-121B9FAB80E4}"/>
    <cellStyle name="Entrada 46 4" xfId="27785" xr:uid="{05502F68-D3B8-48D2-85FD-339F61A81C20}"/>
    <cellStyle name="Entrada 47" xfId="5303" xr:uid="{00000000-0005-0000-0000-0000B3140000}"/>
    <cellStyle name="Entrada 47 2" xfId="5304" xr:uid="{00000000-0005-0000-0000-0000B4140000}"/>
    <cellStyle name="Entrada 47 2 2" xfId="27789" xr:uid="{6869B726-39F6-43A1-B6C4-032345015CBD}"/>
    <cellStyle name="Entrada 47 3" xfId="5305" xr:uid="{00000000-0005-0000-0000-0000B5140000}"/>
    <cellStyle name="Entrada 47 3 2" xfId="27790" xr:uid="{05B3E446-6BFA-466E-A2E8-8EEF3F2BAFA3}"/>
    <cellStyle name="Entrada 47 4" xfId="27788" xr:uid="{44CED43B-D240-488D-BD3E-04D5E1B1059F}"/>
    <cellStyle name="Entrada 48" xfId="5306" xr:uid="{00000000-0005-0000-0000-0000B6140000}"/>
    <cellStyle name="Entrada 48 2" xfId="5307" xr:uid="{00000000-0005-0000-0000-0000B7140000}"/>
    <cellStyle name="Entrada 48 2 2" xfId="27792" xr:uid="{D16FC45D-4BBF-47CF-9744-A104D8B4AE60}"/>
    <cellStyle name="Entrada 48 3" xfId="5308" xr:uid="{00000000-0005-0000-0000-0000B8140000}"/>
    <cellStyle name="Entrada 48 3 2" xfId="27793" xr:uid="{D4D37CCF-A0B2-4E2D-B346-D0A96D0BB875}"/>
    <cellStyle name="Entrada 48 4" xfId="27791" xr:uid="{5D677FF5-835B-4D6E-9CDA-0607D28B160D}"/>
    <cellStyle name="Entrada 49" xfId="5309" xr:uid="{00000000-0005-0000-0000-0000B9140000}"/>
    <cellStyle name="Entrada 49 2" xfId="5310" xr:uid="{00000000-0005-0000-0000-0000BA140000}"/>
    <cellStyle name="Entrada 49 2 2" xfId="27795" xr:uid="{D5F448E0-BCF7-49E7-BB83-DEB23122BA7B}"/>
    <cellStyle name="Entrada 49 3" xfId="5311" xr:uid="{00000000-0005-0000-0000-0000BB140000}"/>
    <cellStyle name="Entrada 49 3 2" xfId="27796" xr:uid="{E10739AC-A98B-4F7E-995D-2041DF3C64A0}"/>
    <cellStyle name="Entrada 49 4" xfId="27794" xr:uid="{265B7E5B-D2F4-4D13-89A4-296557534757}"/>
    <cellStyle name="Entrada 5" xfId="5312" xr:uid="{00000000-0005-0000-0000-0000BC140000}"/>
    <cellStyle name="Entrada 5 2" xfId="5313" xr:uid="{00000000-0005-0000-0000-0000BD140000}"/>
    <cellStyle name="Entrada 5 2 2" xfId="27798" xr:uid="{46A6AA87-6BC9-4C7B-80D9-3BC51D0F32E7}"/>
    <cellStyle name="Entrada 5 3" xfId="5314" xr:uid="{00000000-0005-0000-0000-0000BE140000}"/>
    <cellStyle name="Entrada 5 3 2" xfId="27799" xr:uid="{0C41D2C5-DD35-4525-8CF3-3A7221199D22}"/>
    <cellStyle name="Entrada 5 4" xfId="27797" xr:uid="{115AB24A-7459-482F-A104-0B7789D065CC}"/>
    <cellStyle name="Entrada 5_Bases_Generales" xfId="5315" xr:uid="{00000000-0005-0000-0000-0000BF140000}"/>
    <cellStyle name="Entrada 50" xfId="5316" xr:uid="{00000000-0005-0000-0000-0000C0140000}"/>
    <cellStyle name="Entrada 50 2" xfId="5317" xr:uid="{00000000-0005-0000-0000-0000C1140000}"/>
    <cellStyle name="Entrada 50 2 2" xfId="27801" xr:uid="{AF619C27-09EC-415D-B012-59C86CBB020E}"/>
    <cellStyle name="Entrada 50 3" xfId="5318" xr:uid="{00000000-0005-0000-0000-0000C2140000}"/>
    <cellStyle name="Entrada 50 3 2" xfId="27802" xr:uid="{B6D493E7-3E76-45DA-8018-F91A106D150F}"/>
    <cellStyle name="Entrada 50 4" xfId="27800" xr:uid="{80091974-32B8-4716-8ABB-72F4C5CC4B31}"/>
    <cellStyle name="Entrada 51" xfId="5319" xr:uid="{00000000-0005-0000-0000-0000C3140000}"/>
    <cellStyle name="Entrada 51 2" xfId="5320" xr:uid="{00000000-0005-0000-0000-0000C4140000}"/>
    <cellStyle name="Entrada 51 2 2" xfId="27804" xr:uid="{6344CAC6-2D09-4849-A4CD-59E7570F2C03}"/>
    <cellStyle name="Entrada 51 3" xfId="5321" xr:uid="{00000000-0005-0000-0000-0000C5140000}"/>
    <cellStyle name="Entrada 51 3 2" xfId="27805" xr:uid="{A7D8C2C0-1621-45DA-848D-0921F7B4C28A}"/>
    <cellStyle name="Entrada 51 4" xfId="27803" xr:uid="{FCDBC5DF-A80C-42BE-9782-161E0D58C9F9}"/>
    <cellStyle name="Entrada 52" xfId="5322" xr:uid="{00000000-0005-0000-0000-0000C6140000}"/>
    <cellStyle name="Entrada 52 2" xfId="5323" xr:uid="{00000000-0005-0000-0000-0000C7140000}"/>
    <cellStyle name="Entrada 52 2 2" xfId="27807" xr:uid="{392A66AA-CC3C-41E9-A372-7DA5344FB8BE}"/>
    <cellStyle name="Entrada 52 3" xfId="5324" xr:uid="{00000000-0005-0000-0000-0000C8140000}"/>
    <cellStyle name="Entrada 52 3 2" xfId="27808" xr:uid="{D363CCA0-6E9E-49BE-B8C8-98CFC03BB2BD}"/>
    <cellStyle name="Entrada 52 4" xfId="27806" xr:uid="{790010CF-987F-45F4-838D-10BFE1D6EA00}"/>
    <cellStyle name="Entrada 53" xfId="5325" xr:uid="{00000000-0005-0000-0000-0000C9140000}"/>
    <cellStyle name="Entrada 53 2" xfId="5326" xr:uid="{00000000-0005-0000-0000-0000CA140000}"/>
    <cellStyle name="Entrada 53 2 2" xfId="27810" xr:uid="{1C75127B-BEAA-4479-9894-89434557B0FA}"/>
    <cellStyle name="Entrada 53 3" xfId="5327" xr:uid="{00000000-0005-0000-0000-0000CB140000}"/>
    <cellStyle name="Entrada 53 3 2" xfId="27811" xr:uid="{5963A26F-8934-4889-AA7C-AE9D4B1B96A7}"/>
    <cellStyle name="Entrada 53 4" xfId="27809" xr:uid="{D337EB29-D25D-4779-95F4-2A6C37580C70}"/>
    <cellStyle name="Entrada 54" xfId="5328" xr:uid="{00000000-0005-0000-0000-0000CC140000}"/>
    <cellStyle name="Entrada 54 2" xfId="5329" xr:uid="{00000000-0005-0000-0000-0000CD140000}"/>
    <cellStyle name="Entrada 54 2 2" xfId="27813" xr:uid="{14002164-756E-4243-9FAC-1911161A0F8F}"/>
    <cellStyle name="Entrada 54 3" xfId="5330" xr:uid="{00000000-0005-0000-0000-0000CE140000}"/>
    <cellStyle name="Entrada 54 3 2" xfId="27814" xr:uid="{87B7A2E8-35E5-44DA-AEE7-96FCEE019489}"/>
    <cellStyle name="Entrada 54 4" xfId="27812" xr:uid="{FF864E02-6678-436F-9C44-FB01982A7D96}"/>
    <cellStyle name="Entrada 55" xfId="5331" xr:uid="{00000000-0005-0000-0000-0000CF140000}"/>
    <cellStyle name="Entrada 55 2" xfId="5332" xr:uid="{00000000-0005-0000-0000-0000D0140000}"/>
    <cellStyle name="Entrada 55 2 2" xfId="27816" xr:uid="{D66A0D63-7E7D-4FC9-B4F4-522EA45751BD}"/>
    <cellStyle name="Entrada 55 3" xfId="5333" xr:uid="{00000000-0005-0000-0000-0000D1140000}"/>
    <cellStyle name="Entrada 55 3 2" xfId="27817" xr:uid="{F021FBA2-E330-4523-9DF9-14DBEFC66EC3}"/>
    <cellStyle name="Entrada 55 4" xfId="27815" xr:uid="{030FB3A9-0D0C-4B05-BED4-D75AEA61D820}"/>
    <cellStyle name="Entrada 56" xfId="5334" xr:uid="{00000000-0005-0000-0000-0000D2140000}"/>
    <cellStyle name="Entrada 56 2" xfId="5335" xr:uid="{00000000-0005-0000-0000-0000D3140000}"/>
    <cellStyle name="Entrada 56 2 2" xfId="27819" xr:uid="{F7C2680D-9827-48C0-8C49-3D756ACD4FFD}"/>
    <cellStyle name="Entrada 56 3" xfId="5336" xr:uid="{00000000-0005-0000-0000-0000D4140000}"/>
    <cellStyle name="Entrada 56 3 2" xfId="27820" xr:uid="{B3A84864-17B6-49A1-A236-55AF3A232D36}"/>
    <cellStyle name="Entrada 56 4" xfId="27818" xr:uid="{5C7B4731-25DF-47D0-AB2D-672B456378C3}"/>
    <cellStyle name="Entrada 57" xfId="5337" xr:uid="{00000000-0005-0000-0000-0000D5140000}"/>
    <cellStyle name="Entrada 57 2" xfId="5338" xr:uid="{00000000-0005-0000-0000-0000D6140000}"/>
    <cellStyle name="Entrada 57 2 2" xfId="27822" xr:uid="{0A786D79-E1F1-41AA-BB08-9532BFC61DD5}"/>
    <cellStyle name="Entrada 57 3" xfId="5339" xr:uid="{00000000-0005-0000-0000-0000D7140000}"/>
    <cellStyle name="Entrada 57 3 2" xfId="27823" xr:uid="{E1E33689-72C8-44AF-8328-37F94944CAEA}"/>
    <cellStyle name="Entrada 57 4" xfId="27821" xr:uid="{24B1E7A3-B4C2-409F-B5C1-90FD680D2B83}"/>
    <cellStyle name="Entrada 58" xfId="5340" xr:uid="{00000000-0005-0000-0000-0000D8140000}"/>
    <cellStyle name="Entrada 58 2" xfId="5341" xr:uid="{00000000-0005-0000-0000-0000D9140000}"/>
    <cellStyle name="Entrada 58 2 2" xfId="27825" xr:uid="{C04446D8-5686-418B-A5EF-263BF0E36A3A}"/>
    <cellStyle name="Entrada 58 3" xfId="5342" xr:uid="{00000000-0005-0000-0000-0000DA140000}"/>
    <cellStyle name="Entrada 58 3 2" xfId="27826" xr:uid="{45601D76-3507-4FCB-AEC9-E7979EF86F7E}"/>
    <cellStyle name="Entrada 58 4" xfId="27824" xr:uid="{F4A9E94A-BCE8-402E-9741-6640C4B5EC5E}"/>
    <cellStyle name="Entrada 59" xfId="5343" xr:uid="{00000000-0005-0000-0000-0000DB140000}"/>
    <cellStyle name="Entrada 59 2" xfId="5344" xr:uid="{00000000-0005-0000-0000-0000DC140000}"/>
    <cellStyle name="Entrada 59 2 2" xfId="27828" xr:uid="{2810D11E-9E8D-47C7-ACBF-73FF85E02264}"/>
    <cellStyle name="Entrada 59 3" xfId="5345" xr:uid="{00000000-0005-0000-0000-0000DD140000}"/>
    <cellStyle name="Entrada 59 3 2" xfId="27829" xr:uid="{18D6E600-AE44-44F7-A882-817ED3A87771}"/>
    <cellStyle name="Entrada 59 4" xfId="27827" xr:uid="{A40F9E6B-F193-4B83-8DEC-C12136225FF0}"/>
    <cellStyle name="Entrada 6" xfId="5346" xr:uid="{00000000-0005-0000-0000-0000DE140000}"/>
    <cellStyle name="Entrada 6 2" xfId="5347" xr:uid="{00000000-0005-0000-0000-0000DF140000}"/>
    <cellStyle name="Entrada 6 2 2" xfId="27831" xr:uid="{97177934-258B-45CA-9C16-0C62E4D72B2B}"/>
    <cellStyle name="Entrada 6 3" xfId="5348" xr:uid="{00000000-0005-0000-0000-0000E0140000}"/>
    <cellStyle name="Entrada 6 3 2" xfId="27832" xr:uid="{DE0575CF-99BF-4FAC-BD8F-2055A83DF912}"/>
    <cellStyle name="Entrada 6 4" xfId="27830" xr:uid="{BEEB2BE3-0D93-464F-9D0C-E154E494E3BB}"/>
    <cellStyle name="Entrada 6_Bases_Generales" xfId="5349" xr:uid="{00000000-0005-0000-0000-0000E1140000}"/>
    <cellStyle name="Entrada 60" xfId="5350" xr:uid="{00000000-0005-0000-0000-0000E2140000}"/>
    <cellStyle name="Entrada 60 2" xfId="5351" xr:uid="{00000000-0005-0000-0000-0000E3140000}"/>
    <cellStyle name="Entrada 60 2 2" xfId="27834" xr:uid="{32C84792-2842-46E5-8194-2508009761DB}"/>
    <cellStyle name="Entrada 60 3" xfId="5352" xr:uid="{00000000-0005-0000-0000-0000E4140000}"/>
    <cellStyle name="Entrada 60 3 2" xfId="27835" xr:uid="{99B75186-E468-4BEB-8762-CBCC8233E1C0}"/>
    <cellStyle name="Entrada 60 4" xfId="27833" xr:uid="{8EB323AF-9E0C-4AF9-96E8-0F8AE9D12D04}"/>
    <cellStyle name="Entrada 61" xfId="5353" xr:uid="{00000000-0005-0000-0000-0000E5140000}"/>
    <cellStyle name="Entrada 61 2" xfId="5354" xr:uid="{00000000-0005-0000-0000-0000E6140000}"/>
    <cellStyle name="Entrada 61 2 2" xfId="27837" xr:uid="{DA23D508-D42D-4CEA-89D2-FB12D1BB8A14}"/>
    <cellStyle name="Entrada 61 3" xfId="5355" xr:uid="{00000000-0005-0000-0000-0000E7140000}"/>
    <cellStyle name="Entrada 61 3 2" xfId="27838" xr:uid="{77CBAD81-7623-4B1A-9328-843B0DB4330C}"/>
    <cellStyle name="Entrada 61 4" xfId="27836" xr:uid="{8C740580-9A25-47D9-815F-9D9F50CC020E}"/>
    <cellStyle name="Entrada 62" xfId="5356" xr:uid="{00000000-0005-0000-0000-0000E8140000}"/>
    <cellStyle name="Entrada 62 2" xfId="5357" xr:uid="{00000000-0005-0000-0000-0000E9140000}"/>
    <cellStyle name="Entrada 62 2 2" xfId="27840" xr:uid="{4C717CDC-D085-43D1-8A02-CA893B47BC16}"/>
    <cellStyle name="Entrada 62 3" xfId="5358" xr:uid="{00000000-0005-0000-0000-0000EA140000}"/>
    <cellStyle name="Entrada 62 3 2" xfId="27841" xr:uid="{BBB0BE19-AA13-454A-BA4D-752021105065}"/>
    <cellStyle name="Entrada 62 4" xfId="27839" xr:uid="{FBFB7CC7-F39B-4F60-99C3-85EB030146FA}"/>
    <cellStyle name="Entrada 63" xfId="5359" xr:uid="{00000000-0005-0000-0000-0000EB140000}"/>
    <cellStyle name="Entrada 63 2" xfId="5360" xr:uid="{00000000-0005-0000-0000-0000EC140000}"/>
    <cellStyle name="Entrada 63 2 2" xfId="27843" xr:uid="{107B18D7-6E16-4E0C-8872-812C14C7CA72}"/>
    <cellStyle name="Entrada 63 3" xfId="5361" xr:uid="{00000000-0005-0000-0000-0000ED140000}"/>
    <cellStyle name="Entrada 63 3 2" xfId="27844" xr:uid="{050C476F-C475-4E3A-B321-F2E5F942FA29}"/>
    <cellStyle name="Entrada 63 4" xfId="27842" xr:uid="{65A76109-18E7-447D-B225-A5F1D50766B0}"/>
    <cellStyle name="Entrada 64" xfId="5362" xr:uid="{00000000-0005-0000-0000-0000EE140000}"/>
    <cellStyle name="Entrada 64 2" xfId="5363" xr:uid="{00000000-0005-0000-0000-0000EF140000}"/>
    <cellStyle name="Entrada 64 2 2" xfId="27846" xr:uid="{D1EB1BDD-776C-47F9-A546-791102467BD7}"/>
    <cellStyle name="Entrada 64 3" xfId="5364" xr:uid="{00000000-0005-0000-0000-0000F0140000}"/>
    <cellStyle name="Entrada 64 3 2" xfId="27847" xr:uid="{E655C3C8-7886-41A8-A848-E61251E793FE}"/>
    <cellStyle name="Entrada 64 4" xfId="27845" xr:uid="{3DACA8F1-8F49-464C-9D4E-460525FB7D12}"/>
    <cellStyle name="Entrada 65" xfId="5365" xr:uid="{00000000-0005-0000-0000-0000F1140000}"/>
    <cellStyle name="Entrada 65 2" xfId="5366" xr:uid="{00000000-0005-0000-0000-0000F2140000}"/>
    <cellStyle name="Entrada 65 2 2" xfId="27849" xr:uid="{C4779E8C-63BF-4BB5-A988-0600CC904BC0}"/>
    <cellStyle name="Entrada 65 3" xfId="5367" xr:uid="{00000000-0005-0000-0000-0000F3140000}"/>
    <cellStyle name="Entrada 65 3 2" xfId="27850" xr:uid="{1E3C3480-6C77-4CCA-AFAF-8C025DC75264}"/>
    <cellStyle name="Entrada 65 4" xfId="27848" xr:uid="{19E59E0E-ED7F-4041-808B-D3D458A572B3}"/>
    <cellStyle name="Entrada 66" xfId="5368" xr:uid="{00000000-0005-0000-0000-0000F4140000}"/>
    <cellStyle name="Entrada 66 2" xfId="5369" xr:uid="{00000000-0005-0000-0000-0000F5140000}"/>
    <cellStyle name="Entrada 66 2 2" xfId="27852" xr:uid="{663C6197-77C9-44DC-B3EB-6A68E6A4DC51}"/>
    <cellStyle name="Entrada 66 3" xfId="5370" xr:uid="{00000000-0005-0000-0000-0000F6140000}"/>
    <cellStyle name="Entrada 66 3 2" xfId="27853" xr:uid="{29483A64-BE5E-4E53-A4F7-E7A7FD418618}"/>
    <cellStyle name="Entrada 66 4" xfId="27851" xr:uid="{6951B13F-3A4F-4440-BB49-870DF55D7378}"/>
    <cellStyle name="Entrada 67" xfId="5371" xr:uid="{00000000-0005-0000-0000-0000F7140000}"/>
    <cellStyle name="Entrada 67 2" xfId="5372" xr:uid="{00000000-0005-0000-0000-0000F8140000}"/>
    <cellStyle name="Entrada 67 2 2" xfId="27855" xr:uid="{A6257CA8-46AC-4751-8FE8-4B6565E6049B}"/>
    <cellStyle name="Entrada 67 3" xfId="5373" xr:uid="{00000000-0005-0000-0000-0000F9140000}"/>
    <cellStyle name="Entrada 67 3 2" xfId="27856" xr:uid="{5C3C80D6-C144-4FA6-BE8E-D68A79B85930}"/>
    <cellStyle name="Entrada 67 4" xfId="27854" xr:uid="{E17E8CBF-76CA-4D66-8139-47A1CFE9301C}"/>
    <cellStyle name="Entrada 68" xfId="5374" xr:uid="{00000000-0005-0000-0000-0000FA140000}"/>
    <cellStyle name="Entrada 68 2" xfId="5375" xr:uid="{00000000-0005-0000-0000-0000FB140000}"/>
    <cellStyle name="Entrada 68 2 2" xfId="27858" xr:uid="{BC0B99C1-607E-45F7-9042-14DA8AA49BE9}"/>
    <cellStyle name="Entrada 68 3" xfId="5376" xr:uid="{00000000-0005-0000-0000-0000FC140000}"/>
    <cellStyle name="Entrada 68 3 2" xfId="27859" xr:uid="{807840FC-F705-450A-9C0B-239B7B0632BD}"/>
    <cellStyle name="Entrada 68 4" xfId="27857" xr:uid="{592D69F1-173B-49F6-9E6A-726B267945FD}"/>
    <cellStyle name="Entrada 69" xfId="5377" xr:uid="{00000000-0005-0000-0000-0000FD140000}"/>
    <cellStyle name="Entrada 69 2" xfId="5378" xr:uid="{00000000-0005-0000-0000-0000FE140000}"/>
    <cellStyle name="Entrada 69 2 2" xfId="27861" xr:uid="{B4D7E4D3-0578-416E-A8D1-1F2BD1F1ECF3}"/>
    <cellStyle name="Entrada 69 3" xfId="5379" xr:uid="{00000000-0005-0000-0000-0000FF140000}"/>
    <cellStyle name="Entrada 69 3 2" xfId="27862" xr:uid="{458D3802-76E4-4D25-8183-C6FD28A08292}"/>
    <cellStyle name="Entrada 69 4" xfId="27860" xr:uid="{679144A4-B119-457B-B226-5D1A98D87B91}"/>
    <cellStyle name="Entrada 7" xfId="5380" xr:uid="{00000000-0005-0000-0000-000000150000}"/>
    <cellStyle name="Entrada 7 2" xfId="5381" xr:uid="{00000000-0005-0000-0000-000001150000}"/>
    <cellStyle name="Entrada 7 2 2" xfId="27864" xr:uid="{01E359F6-300A-4567-9C4B-EBD965674554}"/>
    <cellStyle name="Entrada 7 3" xfId="5382" xr:uid="{00000000-0005-0000-0000-000002150000}"/>
    <cellStyle name="Entrada 7 3 2" xfId="27865" xr:uid="{297313C7-CF86-40FD-8473-EEDB0DB700ED}"/>
    <cellStyle name="Entrada 7 4" xfId="27863" xr:uid="{0417F912-0A3D-4970-90DC-B5765EA096CB}"/>
    <cellStyle name="Entrada 7_Bases_Generales" xfId="5383" xr:uid="{00000000-0005-0000-0000-000003150000}"/>
    <cellStyle name="Entrada 70" xfId="5384" xr:uid="{00000000-0005-0000-0000-000004150000}"/>
    <cellStyle name="Entrada 70 2" xfId="5385" xr:uid="{00000000-0005-0000-0000-000005150000}"/>
    <cellStyle name="Entrada 70 2 2" xfId="27867" xr:uid="{1F9838C5-37B8-4788-AB28-CE02DC28E1E3}"/>
    <cellStyle name="Entrada 70 3" xfId="5386" xr:uid="{00000000-0005-0000-0000-000006150000}"/>
    <cellStyle name="Entrada 70 3 2" xfId="27868" xr:uid="{AAA5D621-F528-44E7-8E5B-59E1FDE71158}"/>
    <cellStyle name="Entrada 70 4" xfId="27866" xr:uid="{748898AA-AB5B-4904-A31D-171592757969}"/>
    <cellStyle name="Entrada 71" xfId="5387" xr:uid="{00000000-0005-0000-0000-000007150000}"/>
    <cellStyle name="Entrada 71 2" xfId="5388" xr:uid="{00000000-0005-0000-0000-000008150000}"/>
    <cellStyle name="Entrada 71 2 2" xfId="27870" xr:uid="{EEF791BB-D032-45C8-8913-3207F8DE57C5}"/>
    <cellStyle name="Entrada 71 3" xfId="5389" xr:uid="{00000000-0005-0000-0000-000009150000}"/>
    <cellStyle name="Entrada 71 3 2" xfId="27871" xr:uid="{75848AB3-4608-4FC4-B60F-DABED83E9DD9}"/>
    <cellStyle name="Entrada 71 4" xfId="27869" xr:uid="{7E7C3998-720F-41B7-BA7A-E7B8B8E9B67D}"/>
    <cellStyle name="Entrada 72" xfId="5390" xr:uid="{00000000-0005-0000-0000-00000A150000}"/>
    <cellStyle name="Entrada 72 2" xfId="5391" xr:uid="{00000000-0005-0000-0000-00000B150000}"/>
    <cellStyle name="Entrada 72 2 2" xfId="27873" xr:uid="{4160A696-B2F0-49CB-86C0-60F111C05D2E}"/>
    <cellStyle name="Entrada 72 3" xfId="5392" xr:uid="{00000000-0005-0000-0000-00000C150000}"/>
    <cellStyle name="Entrada 72 3 2" xfId="27874" xr:uid="{54DD6ABC-FD74-4F35-BE35-C540F034A83B}"/>
    <cellStyle name="Entrada 72 4" xfId="27872" xr:uid="{EA437ED0-40DA-4964-AEE4-9269EA6FC958}"/>
    <cellStyle name="Entrada 73" xfId="5393" xr:uid="{00000000-0005-0000-0000-00000D150000}"/>
    <cellStyle name="Entrada 73 2" xfId="5394" xr:uid="{00000000-0005-0000-0000-00000E150000}"/>
    <cellStyle name="Entrada 73 2 2" xfId="27876" xr:uid="{29BD9687-09FB-4CF1-B3F5-313796159BCA}"/>
    <cellStyle name="Entrada 73 3" xfId="5395" xr:uid="{00000000-0005-0000-0000-00000F150000}"/>
    <cellStyle name="Entrada 73 3 2" xfId="27877" xr:uid="{C34E11AE-866E-47C6-AB7F-651C0EA21D66}"/>
    <cellStyle name="Entrada 73 4" xfId="27875" xr:uid="{0590DDA0-E5FB-4B4F-A522-4AF556BD36BA}"/>
    <cellStyle name="Entrada 74" xfId="5396" xr:uid="{00000000-0005-0000-0000-000010150000}"/>
    <cellStyle name="Entrada 74 2" xfId="5397" xr:uid="{00000000-0005-0000-0000-000011150000}"/>
    <cellStyle name="Entrada 74 2 2" xfId="27879" xr:uid="{1F22AA74-59FE-4270-B676-F6A9E371A600}"/>
    <cellStyle name="Entrada 74 3" xfId="5398" xr:uid="{00000000-0005-0000-0000-000012150000}"/>
    <cellStyle name="Entrada 74 3 2" xfId="27880" xr:uid="{36298874-05E0-481C-BC7C-2A7D35F9260A}"/>
    <cellStyle name="Entrada 74 4" xfId="27878" xr:uid="{67F59A51-B8D1-49AF-8BD3-15F78DD6C8D3}"/>
    <cellStyle name="Entrada 75" xfId="5399" xr:uid="{00000000-0005-0000-0000-000013150000}"/>
    <cellStyle name="Entrada 75 2" xfId="5400" xr:uid="{00000000-0005-0000-0000-000014150000}"/>
    <cellStyle name="Entrada 75 2 2" xfId="27882" xr:uid="{19DEF568-9F70-43AD-AD00-10D7551E7D59}"/>
    <cellStyle name="Entrada 75 3" xfId="5401" xr:uid="{00000000-0005-0000-0000-000015150000}"/>
    <cellStyle name="Entrada 75 3 2" xfId="27883" xr:uid="{4EB880E2-B0F6-409D-B1F3-474A0F07C48C}"/>
    <cellStyle name="Entrada 75 4" xfId="27881" xr:uid="{E69502E7-9162-46E2-B55D-CB96781970EC}"/>
    <cellStyle name="Entrada 76" xfId="5402" xr:uid="{00000000-0005-0000-0000-000016150000}"/>
    <cellStyle name="Entrada 76 2" xfId="5403" xr:uid="{00000000-0005-0000-0000-000017150000}"/>
    <cellStyle name="Entrada 76 2 2" xfId="27885" xr:uid="{03C555F5-33A8-4B16-B232-5083AAF28B95}"/>
    <cellStyle name="Entrada 76 3" xfId="5404" xr:uid="{00000000-0005-0000-0000-000018150000}"/>
    <cellStyle name="Entrada 76 3 2" xfId="27886" xr:uid="{B41B8E08-D191-4CFE-8B3E-DCA1C207C777}"/>
    <cellStyle name="Entrada 76 4" xfId="27884" xr:uid="{9C1CC6FC-A10C-4C02-8754-6AEE57501ACE}"/>
    <cellStyle name="Entrada 77" xfId="5405" xr:uid="{00000000-0005-0000-0000-000019150000}"/>
    <cellStyle name="Entrada 77 2" xfId="5406" xr:uid="{00000000-0005-0000-0000-00001A150000}"/>
    <cellStyle name="Entrada 77 2 2" xfId="27888" xr:uid="{9F1662C0-75CC-4F61-9737-E523A09DBB17}"/>
    <cellStyle name="Entrada 77 3" xfId="5407" xr:uid="{00000000-0005-0000-0000-00001B150000}"/>
    <cellStyle name="Entrada 77 3 2" xfId="27889" xr:uid="{DDA2F989-A9AC-4E2A-9C82-0F6751C44038}"/>
    <cellStyle name="Entrada 77 4" xfId="27887" xr:uid="{B7FFB525-D562-43FE-8629-1FDD05983C3D}"/>
    <cellStyle name="Entrada 78" xfId="5408" xr:uid="{00000000-0005-0000-0000-00001C150000}"/>
    <cellStyle name="Entrada 78 2" xfId="5409" xr:uid="{00000000-0005-0000-0000-00001D150000}"/>
    <cellStyle name="Entrada 78 2 2" xfId="27891" xr:uid="{C95B5BB6-16F1-41B0-ABAE-B151BCE07568}"/>
    <cellStyle name="Entrada 78 3" xfId="5410" xr:uid="{00000000-0005-0000-0000-00001E150000}"/>
    <cellStyle name="Entrada 78 3 2" xfId="27892" xr:uid="{09E31279-3878-4668-93E4-F4CEB4B2ECE2}"/>
    <cellStyle name="Entrada 78 4" xfId="27890" xr:uid="{B625C7FD-A5BA-4ABF-A9AC-B30037E98C9E}"/>
    <cellStyle name="Entrada 79" xfId="5411" xr:uid="{00000000-0005-0000-0000-00001F150000}"/>
    <cellStyle name="Entrada 79 2" xfId="5412" xr:uid="{00000000-0005-0000-0000-000020150000}"/>
    <cellStyle name="Entrada 79 2 2" xfId="27894" xr:uid="{46286B96-FE3C-410C-B9F3-D23BBCA58073}"/>
    <cellStyle name="Entrada 79 3" xfId="5413" xr:uid="{00000000-0005-0000-0000-000021150000}"/>
    <cellStyle name="Entrada 79 3 2" xfId="27895" xr:uid="{F0D0766E-5424-476A-9631-19EA4BD51045}"/>
    <cellStyle name="Entrada 79 4" xfId="27893" xr:uid="{E928F458-3AFD-4E41-A72D-13FECD07846E}"/>
    <cellStyle name="Entrada 8" xfId="5414" xr:uid="{00000000-0005-0000-0000-000022150000}"/>
    <cellStyle name="Entrada 8 2" xfId="5415" xr:uid="{00000000-0005-0000-0000-000023150000}"/>
    <cellStyle name="Entrada 8 2 2" xfId="27897" xr:uid="{21D56785-0FEC-48CA-88F0-3BB7C0EB8287}"/>
    <cellStyle name="Entrada 8 3" xfId="5416" xr:uid="{00000000-0005-0000-0000-000024150000}"/>
    <cellStyle name="Entrada 8 3 2" xfId="27898" xr:uid="{B2461D3F-5130-4FAD-A96C-3BB34074E851}"/>
    <cellStyle name="Entrada 8 4" xfId="27896" xr:uid="{0ACB95A4-26CD-4769-ADDC-88B528AA8155}"/>
    <cellStyle name="Entrada 8_Bases_Generales" xfId="5417" xr:uid="{00000000-0005-0000-0000-000025150000}"/>
    <cellStyle name="Entrada 80" xfId="5418" xr:uid="{00000000-0005-0000-0000-000026150000}"/>
    <cellStyle name="Entrada 80 2" xfId="5419" xr:uid="{00000000-0005-0000-0000-000027150000}"/>
    <cellStyle name="Entrada 80 2 2" xfId="27900" xr:uid="{063F605C-2BB7-407E-B713-2F663C3A6977}"/>
    <cellStyle name="Entrada 80 3" xfId="5420" xr:uid="{00000000-0005-0000-0000-000028150000}"/>
    <cellStyle name="Entrada 80 3 2" xfId="27901" xr:uid="{6A4C0748-2F5C-43B2-8A8D-901C106EF732}"/>
    <cellStyle name="Entrada 80 4" xfId="27899" xr:uid="{507F630D-33D4-433B-AC1F-448BA0ED2C94}"/>
    <cellStyle name="Entrada 81" xfId="5421" xr:uid="{00000000-0005-0000-0000-000029150000}"/>
    <cellStyle name="Entrada 81 2" xfId="5422" xr:uid="{00000000-0005-0000-0000-00002A150000}"/>
    <cellStyle name="Entrada 81 2 2" xfId="27903" xr:uid="{17C337F7-56F7-498B-96E1-0861149C717E}"/>
    <cellStyle name="Entrada 81 3" xfId="5423" xr:uid="{00000000-0005-0000-0000-00002B150000}"/>
    <cellStyle name="Entrada 81 3 2" xfId="27904" xr:uid="{14B73159-3E4A-44CA-A97D-E87A35117864}"/>
    <cellStyle name="Entrada 81 4" xfId="27902" xr:uid="{A4A6E753-02D3-449F-9C43-E022B9AA7D7E}"/>
    <cellStyle name="Entrada 82" xfId="5424" xr:uid="{00000000-0005-0000-0000-00002C150000}"/>
    <cellStyle name="Entrada 82 2" xfId="5425" xr:uid="{00000000-0005-0000-0000-00002D150000}"/>
    <cellStyle name="Entrada 82 2 2" xfId="27906" xr:uid="{81F6A46E-B027-4D80-9462-8FAE08019852}"/>
    <cellStyle name="Entrada 82 3" xfId="5426" xr:uid="{00000000-0005-0000-0000-00002E150000}"/>
    <cellStyle name="Entrada 82 3 2" xfId="27907" xr:uid="{E9A290B2-487C-4823-B6C8-1DD71AE52691}"/>
    <cellStyle name="Entrada 82 4" xfId="27905" xr:uid="{3ED4AFEA-2BE7-4069-B60A-010D8AB86DC2}"/>
    <cellStyle name="Entrada 83" xfId="5427" xr:uid="{00000000-0005-0000-0000-00002F150000}"/>
    <cellStyle name="Entrada 83 2" xfId="5428" xr:uid="{00000000-0005-0000-0000-000030150000}"/>
    <cellStyle name="Entrada 83 2 2" xfId="27909" xr:uid="{78EE07BE-FB82-4E59-9C19-68104857A262}"/>
    <cellStyle name="Entrada 83 3" xfId="5429" xr:uid="{00000000-0005-0000-0000-000031150000}"/>
    <cellStyle name="Entrada 83 3 2" xfId="27910" xr:uid="{CA40F64A-138E-4671-972B-154BA42747DF}"/>
    <cellStyle name="Entrada 83 4" xfId="27908" xr:uid="{FC54B59B-C8E1-47D8-9B11-E5CF7447CDBB}"/>
    <cellStyle name="Entrada 84" xfId="5430" xr:uid="{00000000-0005-0000-0000-000032150000}"/>
    <cellStyle name="Entrada 84 2" xfId="5431" xr:uid="{00000000-0005-0000-0000-000033150000}"/>
    <cellStyle name="Entrada 84 2 2" xfId="27912" xr:uid="{CE31499B-7842-44B3-9D24-2C4265B46AB2}"/>
    <cellStyle name="Entrada 84 3" xfId="5432" xr:uid="{00000000-0005-0000-0000-000034150000}"/>
    <cellStyle name="Entrada 84 3 2" xfId="27913" xr:uid="{189C1198-61E8-4179-8388-5D9171F9CB95}"/>
    <cellStyle name="Entrada 84 4" xfId="27911" xr:uid="{3C860843-F56E-4A4A-9A79-5F5D602BE20A}"/>
    <cellStyle name="Entrada 85" xfId="5433" xr:uid="{00000000-0005-0000-0000-000035150000}"/>
    <cellStyle name="Entrada 85 2" xfId="5434" xr:uid="{00000000-0005-0000-0000-000036150000}"/>
    <cellStyle name="Entrada 85 2 2" xfId="27915" xr:uid="{25FD7CFF-775F-49B7-B60A-D7F56201508E}"/>
    <cellStyle name="Entrada 85 3" xfId="5435" xr:uid="{00000000-0005-0000-0000-000037150000}"/>
    <cellStyle name="Entrada 85 3 2" xfId="27916" xr:uid="{00378330-374C-4BC6-8511-B12F5A0C1533}"/>
    <cellStyle name="Entrada 85 4" xfId="27914" xr:uid="{C3A707B3-015C-433F-A656-91CEE44B2FE8}"/>
    <cellStyle name="Entrada 86" xfId="5436" xr:uid="{00000000-0005-0000-0000-000038150000}"/>
    <cellStyle name="Entrada 86 2" xfId="5437" xr:uid="{00000000-0005-0000-0000-000039150000}"/>
    <cellStyle name="Entrada 86 2 2" xfId="27918" xr:uid="{05EE1002-27AE-4101-BE1F-C581D0793C73}"/>
    <cellStyle name="Entrada 86 3" xfId="5438" xr:uid="{00000000-0005-0000-0000-00003A150000}"/>
    <cellStyle name="Entrada 86 3 2" xfId="27919" xr:uid="{2B90E13F-74D4-4293-AC79-EAE170A3ACD1}"/>
    <cellStyle name="Entrada 86 4" xfId="27917" xr:uid="{2A7C90C7-7026-48C8-8DDD-3C012646354E}"/>
    <cellStyle name="Entrada 87" xfId="5439" xr:uid="{00000000-0005-0000-0000-00003B150000}"/>
    <cellStyle name="Entrada 87 2" xfId="5440" xr:uid="{00000000-0005-0000-0000-00003C150000}"/>
    <cellStyle name="Entrada 87 2 2" xfId="27921" xr:uid="{0369AE00-87CC-41DD-AA66-83313E63EB6E}"/>
    <cellStyle name="Entrada 87 3" xfId="5441" xr:uid="{00000000-0005-0000-0000-00003D150000}"/>
    <cellStyle name="Entrada 87 3 2" xfId="27922" xr:uid="{B2AE174F-92D9-4077-9B15-3A3EA476199D}"/>
    <cellStyle name="Entrada 87 4" xfId="27920" xr:uid="{5632B161-3298-46E2-BABC-99864F230A35}"/>
    <cellStyle name="Entrada 88" xfId="5442" xr:uid="{00000000-0005-0000-0000-00003E150000}"/>
    <cellStyle name="Entrada 88 2" xfId="5443" xr:uid="{00000000-0005-0000-0000-00003F150000}"/>
    <cellStyle name="Entrada 88 2 2" xfId="27924" xr:uid="{868C7D66-073D-43DD-A491-42641A631114}"/>
    <cellStyle name="Entrada 88 3" xfId="5444" xr:uid="{00000000-0005-0000-0000-000040150000}"/>
    <cellStyle name="Entrada 88 3 2" xfId="27925" xr:uid="{112B1EBB-CAA9-4DBA-A254-5767F35AAC6F}"/>
    <cellStyle name="Entrada 88 4" xfId="27923" xr:uid="{86289F29-C12B-44AB-8AE9-3F764CE776FE}"/>
    <cellStyle name="Entrada 89" xfId="5445" xr:uid="{00000000-0005-0000-0000-000041150000}"/>
    <cellStyle name="Entrada 89 2" xfId="5446" xr:uid="{00000000-0005-0000-0000-000042150000}"/>
    <cellStyle name="Entrada 89 2 2" xfId="27927" xr:uid="{EA3C82A0-981F-4CB7-94E0-C3CF30CD4F3C}"/>
    <cellStyle name="Entrada 89 3" xfId="5447" xr:uid="{00000000-0005-0000-0000-000043150000}"/>
    <cellStyle name="Entrada 89 3 2" xfId="27928" xr:uid="{F0A2E82D-076B-4C0A-AA34-F089B5BB17ED}"/>
    <cellStyle name="Entrada 89 4" xfId="27926" xr:uid="{20FD37D4-69D4-491A-8E96-2147FFB3D881}"/>
    <cellStyle name="Entrada 9" xfId="5448" xr:uid="{00000000-0005-0000-0000-000044150000}"/>
    <cellStyle name="Entrada 9 2" xfId="5449" xr:uid="{00000000-0005-0000-0000-000045150000}"/>
    <cellStyle name="Entrada 9 2 2" xfId="27930" xr:uid="{507C9BE0-AD5B-4082-8D4B-E2A9270A4E2E}"/>
    <cellStyle name="Entrada 9 3" xfId="5450" xr:uid="{00000000-0005-0000-0000-000046150000}"/>
    <cellStyle name="Entrada 9 3 2" xfId="27931" xr:uid="{79EFB8CC-E6FC-4FEA-A032-28B305338583}"/>
    <cellStyle name="Entrada 9 4" xfId="27929" xr:uid="{63670DED-7885-42E7-8A26-ECBB453395EF}"/>
    <cellStyle name="Entrada 9_Bases_Generales" xfId="5451" xr:uid="{00000000-0005-0000-0000-000047150000}"/>
    <cellStyle name="Entrada 90" xfId="5452" xr:uid="{00000000-0005-0000-0000-000048150000}"/>
    <cellStyle name="Entrada 90 2" xfId="5453" xr:uid="{00000000-0005-0000-0000-000049150000}"/>
    <cellStyle name="Entrada 90 2 2" xfId="27933" xr:uid="{28DE1C93-8582-4550-9BC8-79BD5B376DFB}"/>
    <cellStyle name="Entrada 90 3" xfId="5454" xr:uid="{00000000-0005-0000-0000-00004A150000}"/>
    <cellStyle name="Entrada 90 3 2" xfId="27934" xr:uid="{AE95229C-4286-4EC7-848B-FF16700EA201}"/>
    <cellStyle name="Entrada 90 4" xfId="27932" xr:uid="{FE0055EB-FEDD-41D9-AA40-14F3930A0E4E}"/>
    <cellStyle name="Entrada 91" xfId="5455" xr:uid="{00000000-0005-0000-0000-00004B150000}"/>
    <cellStyle name="Entrada 91 2" xfId="5456" xr:uid="{00000000-0005-0000-0000-00004C150000}"/>
    <cellStyle name="Entrada 91 2 2" xfId="27936" xr:uid="{B4ABFB88-9160-421D-B7F9-A28EA0B1FDCE}"/>
    <cellStyle name="Entrada 91 3" xfId="5457" xr:uid="{00000000-0005-0000-0000-00004D150000}"/>
    <cellStyle name="Entrada 91 3 2" xfId="27937" xr:uid="{3CD24353-8821-49D7-A811-5CEDC8891F55}"/>
    <cellStyle name="Entrada 91 4" xfId="27935" xr:uid="{8BC7D158-139F-4C74-BFB3-B3CBBE1D8F13}"/>
    <cellStyle name="Entrada 92" xfId="5458" xr:uid="{00000000-0005-0000-0000-00004E150000}"/>
    <cellStyle name="Entrada 92 2" xfId="5459" xr:uid="{00000000-0005-0000-0000-00004F150000}"/>
    <cellStyle name="Entrada 92 2 2" xfId="27939" xr:uid="{423F52F8-62C1-42E1-A96A-7A31698B5306}"/>
    <cellStyle name="Entrada 92 3" xfId="5460" xr:uid="{00000000-0005-0000-0000-000050150000}"/>
    <cellStyle name="Entrada 92 3 2" xfId="27940" xr:uid="{F54B2B34-AD92-4601-A916-D6A536A23FB7}"/>
    <cellStyle name="Entrada 92 4" xfId="27938" xr:uid="{A6974A0C-5196-428F-B941-22E02C692AC3}"/>
    <cellStyle name="Entrada 93" xfId="5461" xr:uid="{00000000-0005-0000-0000-000051150000}"/>
    <cellStyle name="Entrada 93 2" xfId="5462" xr:uid="{00000000-0005-0000-0000-000052150000}"/>
    <cellStyle name="Entrada 93 2 2" xfId="27942" xr:uid="{5A1075EE-94EB-4102-BB50-1C2C71FA27F0}"/>
    <cellStyle name="Entrada 93 3" xfId="5463" xr:uid="{00000000-0005-0000-0000-000053150000}"/>
    <cellStyle name="Entrada 93 3 2" xfId="27943" xr:uid="{2B407D83-6B4B-4850-9D3B-9F9F0AEDF462}"/>
    <cellStyle name="Entrada 93 4" xfId="27941" xr:uid="{5C891CF7-B0A4-44DA-B2F3-EDB1D9DE21E4}"/>
    <cellStyle name="Entrada 94" xfId="5464" xr:uid="{00000000-0005-0000-0000-000054150000}"/>
    <cellStyle name="Entrada 94 2" xfId="5465" xr:uid="{00000000-0005-0000-0000-000055150000}"/>
    <cellStyle name="Entrada 94 2 2" xfId="27945" xr:uid="{3AEDA1B2-78B6-4741-B109-C432474B08D0}"/>
    <cellStyle name="Entrada 94 3" xfId="5466" xr:uid="{00000000-0005-0000-0000-000056150000}"/>
    <cellStyle name="Entrada 94 3 2" xfId="27946" xr:uid="{D7D3B281-8C15-4B79-81E0-A19E38B9348C}"/>
    <cellStyle name="Entrada 94 4" xfId="27944" xr:uid="{9A2473B6-EE37-451C-88F4-79D1D19F309A}"/>
    <cellStyle name="Entrada 95" xfId="5467" xr:uid="{00000000-0005-0000-0000-000057150000}"/>
    <cellStyle name="Entrada 95 2" xfId="5468" xr:uid="{00000000-0005-0000-0000-000058150000}"/>
    <cellStyle name="Entrada 95 2 2" xfId="27948" xr:uid="{D409489A-39E5-4D07-BF78-5A5D8155789B}"/>
    <cellStyle name="Entrada 95 3" xfId="5469" xr:uid="{00000000-0005-0000-0000-000059150000}"/>
    <cellStyle name="Entrada 95 3 2" xfId="27949" xr:uid="{1FA2E5C9-EDCB-4736-8BD9-89D13D7C5860}"/>
    <cellStyle name="Entrada 95 4" xfId="27947" xr:uid="{5477A75F-DA05-4416-BE0E-FC8A9E70389E}"/>
    <cellStyle name="Entrada 96" xfId="5470" xr:uid="{00000000-0005-0000-0000-00005A150000}"/>
    <cellStyle name="Entrada 96 2" xfId="5471" xr:uid="{00000000-0005-0000-0000-00005B150000}"/>
    <cellStyle name="Entrada 96 2 2" xfId="27951" xr:uid="{052A4E64-9E5B-476B-9D50-4B5F09271B98}"/>
    <cellStyle name="Entrada 96 3" xfId="5472" xr:uid="{00000000-0005-0000-0000-00005C150000}"/>
    <cellStyle name="Entrada 96 3 2" xfId="27952" xr:uid="{0C16F9CE-D560-4289-A49C-194EEF04B084}"/>
    <cellStyle name="Entrada 96 4" xfId="27950" xr:uid="{225D0E83-2448-4B30-80DE-D498C371AFFD}"/>
    <cellStyle name="Entrada 97" xfId="5473" xr:uid="{00000000-0005-0000-0000-00005D150000}"/>
    <cellStyle name="Entrada 97 2" xfId="5474" xr:uid="{00000000-0005-0000-0000-00005E150000}"/>
    <cellStyle name="Entrada 97 2 2" xfId="27954" xr:uid="{B8CE2B1E-48B6-4123-8768-F5F53511FD60}"/>
    <cellStyle name="Entrada 97 3" xfId="5475" xr:uid="{00000000-0005-0000-0000-00005F150000}"/>
    <cellStyle name="Entrada 97 3 2" xfId="27955" xr:uid="{B57B429A-07C1-41BB-A27B-BD110D52ED3D}"/>
    <cellStyle name="Entrada 97 4" xfId="27953" xr:uid="{3E4B8769-5F90-4003-84A7-A752E7B3C2E4}"/>
    <cellStyle name="Entrada 98" xfId="5476" xr:uid="{00000000-0005-0000-0000-000060150000}"/>
    <cellStyle name="Entrada 98 2" xfId="5477" xr:uid="{00000000-0005-0000-0000-000061150000}"/>
    <cellStyle name="Entrada 98 2 2" xfId="27957" xr:uid="{EC22B3D5-470D-4470-8A6D-3DC28FD963A6}"/>
    <cellStyle name="Entrada 98 3" xfId="5478" xr:uid="{00000000-0005-0000-0000-000062150000}"/>
    <cellStyle name="Entrada 98 3 2" xfId="27958" xr:uid="{03EA2BB4-6A76-4E11-89DA-31CFFE537EEC}"/>
    <cellStyle name="Entrada 98 4" xfId="27956" xr:uid="{5FFC0BFA-7982-41A1-9ADB-22E5FD0B6907}"/>
    <cellStyle name="Entrada 99" xfId="5479" xr:uid="{00000000-0005-0000-0000-000063150000}"/>
    <cellStyle name="Entrada 99 2" xfId="5480" xr:uid="{00000000-0005-0000-0000-000064150000}"/>
    <cellStyle name="Entrada 99 2 2" xfId="27960" xr:uid="{D4151E4A-9E64-4CE0-81C5-57A5A78C36F9}"/>
    <cellStyle name="Entrada 99 3" xfId="5481" xr:uid="{00000000-0005-0000-0000-000065150000}"/>
    <cellStyle name="Entrada 99 3 2" xfId="27961" xr:uid="{2A5C5F58-6AF1-4B5C-A0F9-A27EF3C24EED}"/>
    <cellStyle name="Entrada 99 4" xfId="27959" xr:uid="{CBD0EFE2-B45E-4DD1-A93D-101F6648A731}"/>
    <cellStyle name="Estilo 1" xfId="5482" xr:uid="{00000000-0005-0000-0000-000066150000}"/>
    <cellStyle name="Estilo 1 10" xfId="5483" xr:uid="{00000000-0005-0000-0000-000067150000}"/>
    <cellStyle name="Estilo 1 10 2" xfId="5484" xr:uid="{00000000-0005-0000-0000-000068150000}"/>
    <cellStyle name="Estilo 1 10 2 2" xfId="5485" xr:uid="{00000000-0005-0000-0000-000069150000}"/>
    <cellStyle name="Estilo 1 10 3" xfId="5486" xr:uid="{00000000-0005-0000-0000-00006A150000}"/>
    <cellStyle name="Estilo 1 10 3 2" xfId="5487" xr:uid="{00000000-0005-0000-0000-00006B150000}"/>
    <cellStyle name="Estilo 1 10 4" xfId="5488" xr:uid="{00000000-0005-0000-0000-00006C150000}"/>
    <cellStyle name="Estilo 1 11" xfId="5489" xr:uid="{00000000-0005-0000-0000-00006D150000}"/>
    <cellStyle name="Estilo 1 11 2" xfId="5490" xr:uid="{00000000-0005-0000-0000-00006E150000}"/>
    <cellStyle name="Estilo 1 11 2 2" xfId="5491" xr:uid="{00000000-0005-0000-0000-00006F150000}"/>
    <cellStyle name="Estilo 1 11 3" xfId="5492" xr:uid="{00000000-0005-0000-0000-000070150000}"/>
    <cellStyle name="Estilo 1 11 3 2" xfId="5493" xr:uid="{00000000-0005-0000-0000-000071150000}"/>
    <cellStyle name="Estilo 1 11 4" xfId="5494" xr:uid="{00000000-0005-0000-0000-000072150000}"/>
    <cellStyle name="Estilo 1 12" xfId="5495" xr:uid="{00000000-0005-0000-0000-000073150000}"/>
    <cellStyle name="Estilo 1 12 2" xfId="5496" xr:uid="{00000000-0005-0000-0000-000074150000}"/>
    <cellStyle name="Estilo 1 12 2 2" xfId="5497" xr:uid="{00000000-0005-0000-0000-000075150000}"/>
    <cellStyle name="Estilo 1 12 3" xfId="5498" xr:uid="{00000000-0005-0000-0000-000076150000}"/>
    <cellStyle name="Estilo 1 12 3 2" xfId="5499" xr:uid="{00000000-0005-0000-0000-000077150000}"/>
    <cellStyle name="Estilo 1 12 4" xfId="5500" xr:uid="{00000000-0005-0000-0000-000078150000}"/>
    <cellStyle name="Estilo 1 13" xfId="5501" xr:uid="{00000000-0005-0000-0000-000079150000}"/>
    <cellStyle name="Estilo 1 13 2" xfId="5502" xr:uid="{00000000-0005-0000-0000-00007A150000}"/>
    <cellStyle name="Estilo 1 13 2 2" xfId="5503" xr:uid="{00000000-0005-0000-0000-00007B150000}"/>
    <cellStyle name="Estilo 1 13 3" xfId="5504" xr:uid="{00000000-0005-0000-0000-00007C150000}"/>
    <cellStyle name="Estilo 1 13 3 2" xfId="5505" xr:uid="{00000000-0005-0000-0000-00007D150000}"/>
    <cellStyle name="Estilo 1 13 4" xfId="5506" xr:uid="{00000000-0005-0000-0000-00007E150000}"/>
    <cellStyle name="Estilo 1 14" xfId="5507" xr:uid="{00000000-0005-0000-0000-00007F150000}"/>
    <cellStyle name="Estilo 1 14 2" xfId="5508" xr:uid="{00000000-0005-0000-0000-000080150000}"/>
    <cellStyle name="Estilo 1 14 2 2" xfId="5509" xr:uid="{00000000-0005-0000-0000-000081150000}"/>
    <cellStyle name="Estilo 1 14 3" xfId="5510" xr:uid="{00000000-0005-0000-0000-000082150000}"/>
    <cellStyle name="Estilo 1 14 3 2" xfId="5511" xr:uid="{00000000-0005-0000-0000-000083150000}"/>
    <cellStyle name="Estilo 1 14 4" xfId="5512" xr:uid="{00000000-0005-0000-0000-000084150000}"/>
    <cellStyle name="Estilo 1 15" xfId="5513" xr:uid="{00000000-0005-0000-0000-000085150000}"/>
    <cellStyle name="Estilo 1 2" xfId="5514" xr:uid="{00000000-0005-0000-0000-000086150000}"/>
    <cellStyle name="Estilo 1 2 10" xfId="5515" xr:uid="{00000000-0005-0000-0000-000087150000}"/>
    <cellStyle name="Estilo 1 2 10 2" xfId="5516" xr:uid="{00000000-0005-0000-0000-000088150000}"/>
    <cellStyle name="Estilo 1 2 11" xfId="5517" xr:uid="{00000000-0005-0000-0000-000089150000}"/>
    <cellStyle name="Estilo 1 2 11 2" xfId="5518" xr:uid="{00000000-0005-0000-0000-00008A150000}"/>
    <cellStyle name="Estilo 1 2 12" xfId="5519" xr:uid="{00000000-0005-0000-0000-00008B150000}"/>
    <cellStyle name="Estilo 1 2 12 2" xfId="5520" xr:uid="{00000000-0005-0000-0000-00008C150000}"/>
    <cellStyle name="Estilo 1 2 13" xfId="5521" xr:uid="{00000000-0005-0000-0000-00008D150000}"/>
    <cellStyle name="Estilo 1 2 2" xfId="5522" xr:uid="{00000000-0005-0000-0000-00008E150000}"/>
    <cellStyle name="Estilo 1 2 2 2" xfId="5523" xr:uid="{00000000-0005-0000-0000-00008F150000}"/>
    <cellStyle name="Estilo 1 2 3" xfId="5524" xr:uid="{00000000-0005-0000-0000-000090150000}"/>
    <cellStyle name="Estilo 1 2 3 2" xfId="5525" xr:uid="{00000000-0005-0000-0000-000091150000}"/>
    <cellStyle name="Estilo 1 2 4" xfId="5526" xr:uid="{00000000-0005-0000-0000-000092150000}"/>
    <cellStyle name="Estilo 1 2 4 2" xfId="5527" xr:uid="{00000000-0005-0000-0000-000093150000}"/>
    <cellStyle name="Estilo 1 2 5" xfId="5528" xr:uid="{00000000-0005-0000-0000-000094150000}"/>
    <cellStyle name="Estilo 1 2 5 2" xfId="5529" xr:uid="{00000000-0005-0000-0000-000095150000}"/>
    <cellStyle name="Estilo 1 2 6" xfId="5530" xr:uid="{00000000-0005-0000-0000-000096150000}"/>
    <cellStyle name="Estilo 1 2 6 2" xfId="5531" xr:uid="{00000000-0005-0000-0000-000097150000}"/>
    <cellStyle name="Estilo 1 2 7" xfId="5532" xr:uid="{00000000-0005-0000-0000-000098150000}"/>
    <cellStyle name="Estilo 1 2 7 2" xfId="5533" xr:uid="{00000000-0005-0000-0000-000099150000}"/>
    <cellStyle name="Estilo 1 2 8" xfId="5534" xr:uid="{00000000-0005-0000-0000-00009A150000}"/>
    <cellStyle name="Estilo 1 2 8 2" xfId="5535" xr:uid="{00000000-0005-0000-0000-00009B150000}"/>
    <cellStyle name="Estilo 1 2 9" xfId="5536" xr:uid="{00000000-0005-0000-0000-00009C150000}"/>
    <cellStyle name="Estilo 1 2 9 2" xfId="5537" xr:uid="{00000000-0005-0000-0000-00009D150000}"/>
    <cellStyle name="Estilo 1 2_ActiFijos" xfId="5538" xr:uid="{00000000-0005-0000-0000-00009E150000}"/>
    <cellStyle name="Estilo 1 3" xfId="5539" xr:uid="{00000000-0005-0000-0000-00009F150000}"/>
    <cellStyle name="Estilo 1 3 10" xfId="5540" xr:uid="{00000000-0005-0000-0000-0000A0150000}"/>
    <cellStyle name="Estilo 1 3 10 2" xfId="5541" xr:uid="{00000000-0005-0000-0000-0000A1150000}"/>
    <cellStyle name="Estilo 1 3 11" xfId="5542" xr:uid="{00000000-0005-0000-0000-0000A2150000}"/>
    <cellStyle name="Estilo 1 3 11 2" xfId="5543" xr:uid="{00000000-0005-0000-0000-0000A3150000}"/>
    <cellStyle name="Estilo 1 3 12" xfId="5544" xr:uid="{00000000-0005-0000-0000-0000A4150000}"/>
    <cellStyle name="Estilo 1 3 12 2" xfId="5545" xr:uid="{00000000-0005-0000-0000-0000A5150000}"/>
    <cellStyle name="Estilo 1 3 13" xfId="5546" xr:uid="{00000000-0005-0000-0000-0000A6150000}"/>
    <cellStyle name="Estilo 1 3 2" xfId="5547" xr:uid="{00000000-0005-0000-0000-0000A7150000}"/>
    <cellStyle name="Estilo 1 3 2 2" xfId="5548" xr:uid="{00000000-0005-0000-0000-0000A8150000}"/>
    <cellStyle name="Estilo 1 3 3" xfId="5549" xr:uid="{00000000-0005-0000-0000-0000A9150000}"/>
    <cellStyle name="Estilo 1 3 3 2" xfId="5550" xr:uid="{00000000-0005-0000-0000-0000AA150000}"/>
    <cellStyle name="Estilo 1 3 4" xfId="5551" xr:uid="{00000000-0005-0000-0000-0000AB150000}"/>
    <cellStyle name="Estilo 1 3 4 2" xfId="5552" xr:uid="{00000000-0005-0000-0000-0000AC150000}"/>
    <cellStyle name="Estilo 1 3 5" xfId="5553" xr:uid="{00000000-0005-0000-0000-0000AD150000}"/>
    <cellStyle name="Estilo 1 3 5 2" xfId="5554" xr:uid="{00000000-0005-0000-0000-0000AE150000}"/>
    <cellStyle name="Estilo 1 3 6" xfId="5555" xr:uid="{00000000-0005-0000-0000-0000AF150000}"/>
    <cellStyle name="Estilo 1 3 6 2" xfId="5556" xr:uid="{00000000-0005-0000-0000-0000B0150000}"/>
    <cellStyle name="Estilo 1 3 7" xfId="5557" xr:uid="{00000000-0005-0000-0000-0000B1150000}"/>
    <cellStyle name="Estilo 1 3 7 2" xfId="5558" xr:uid="{00000000-0005-0000-0000-0000B2150000}"/>
    <cellStyle name="Estilo 1 3 8" xfId="5559" xr:uid="{00000000-0005-0000-0000-0000B3150000}"/>
    <cellStyle name="Estilo 1 3 8 2" xfId="5560" xr:uid="{00000000-0005-0000-0000-0000B4150000}"/>
    <cellStyle name="Estilo 1 3 9" xfId="5561" xr:uid="{00000000-0005-0000-0000-0000B5150000}"/>
    <cellStyle name="Estilo 1 3 9 2" xfId="5562" xr:uid="{00000000-0005-0000-0000-0000B6150000}"/>
    <cellStyle name="Estilo 1 3_ActiFijos" xfId="5563" xr:uid="{00000000-0005-0000-0000-0000B7150000}"/>
    <cellStyle name="Estilo 1 4" xfId="5564" xr:uid="{00000000-0005-0000-0000-0000B8150000}"/>
    <cellStyle name="Estilo 1 4 10" xfId="5565" xr:uid="{00000000-0005-0000-0000-0000B9150000}"/>
    <cellStyle name="Estilo 1 4 10 2" xfId="5566" xr:uid="{00000000-0005-0000-0000-0000BA150000}"/>
    <cellStyle name="Estilo 1 4 11" xfId="5567" xr:uid="{00000000-0005-0000-0000-0000BB150000}"/>
    <cellStyle name="Estilo 1 4 11 2" xfId="5568" xr:uid="{00000000-0005-0000-0000-0000BC150000}"/>
    <cellStyle name="Estilo 1 4 12" xfId="5569" xr:uid="{00000000-0005-0000-0000-0000BD150000}"/>
    <cellStyle name="Estilo 1 4 12 2" xfId="5570" xr:uid="{00000000-0005-0000-0000-0000BE150000}"/>
    <cellStyle name="Estilo 1 4 13" xfId="5571" xr:uid="{00000000-0005-0000-0000-0000BF150000}"/>
    <cellStyle name="Estilo 1 4 2" xfId="5572" xr:uid="{00000000-0005-0000-0000-0000C0150000}"/>
    <cellStyle name="Estilo 1 4 2 2" xfId="5573" xr:uid="{00000000-0005-0000-0000-0000C1150000}"/>
    <cellStyle name="Estilo 1 4 3" xfId="5574" xr:uid="{00000000-0005-0000-0000-0000C2150000}"/>
    <cellStyle name="Estilo 1 4 3 2" xfId="5575" xr:uid="{00000000-0005-0000-0000-0000C3150000}"/>
    <cellStyle name="Estilo 1 4 4" xfId="5576" xr:uid="{00000000-0005-0000-0000-0000C4150000}"/>
    <cellStyle name="Estilo 1 4 4 2" xfId="5577" xr:uid="{00000000-0005-0000-0000-0000C5150000}"/>
    <cellStyle name="Estilo 1 4 5" xfId="5578" xr:uid="{00000000-0005-0000-0000-0000C6150000}"/>
    <cellStyle name="Estilo 1 4 5 2" xfId="5579" xr:uid="{00000000-0005-0000-0000-0000C7150000}"/>
    <cellStyle name="Estilo 1 4 6" xfId="5580" xr:uid="{00000000-0005-0000-0000-0000C8150000}"/>
    <cellStyle name="Estilo 1 4 6 2" xfId="5581" xr:uid="{00000000-0005-0000-0000-0000C9150000}"/>
    <cellStyle name="Estilo 1 4 7" xfId="5582" xr:uid="{00000000-0005-0000-0000-0000CA150000}"/>
    <cellStyle name="Estilo 1 4 7 2" xfId="5583" xr:uid="{00000000-0005-0000-0000-0000CB150000}"/>
    <cellStyle name="Estilo 1 4 8" xfId="5584" xr:uid="{00000000-0005-0000-0000-0000CC150000}"/>
    <cellStyle name="Estilo 1 4 8 2" xfId="5585" xr:uid="{00000000-0005-0000-0000-0000CD150000}"/>
    <cellStyle name="Estilo 1 4 9" xfId="5586" xr:uid="{00000000-0005-0000-0000-0000CE150000}"/>
    <cellStyle name="Estilo 1 4 9 2" xfId="5587" xr:uid="{00000000-0005-0000-0000-0000CF150000}"/>
    <cellStyle name="Estilo 1 4_ActiFijos" xfId="5588" xr:uid="{00000000-0005-0000-0000-0000D0150000}"/>
    <cellStyle name="Estilo 1 5" xfId="5589" xr:uid="{00000000-0005-0000-0000-0000D1150000}"/>
    <cellStyle name="Estilo 1 5 10" xfId="31101" xr:uid="{A1A3049A-3004-449F-8411-AE8C259DA546}"/>
    <cellStyle name="Estilo 1 5 2" xfId="5590" xr:uid="{00000000-0005-0000-0000-0000D2150000}"/>
    <cellStyle name="Estilo 1 5 2 2" xfId="31102" xr:uid="{FC95F71B-535E-4CB0-81A0-3734B1457748}"/>
    <cellStyle name="Estilo 1 5 3" xfId="5591" xr:uid="{00000000-0005-0000-0000-0000D3150000}"/>
    <cellStyle name="Estilo 1 5 3 2" xfId="31103" xr:uid="{93835741-0873-4024-8FFF-138D1C37CB1A}"/>
    <cellStyle name="Estilo 1 5 4" xfId="5592" xr:uid="{00000000-0005-0000-0000-0000D4150000}"/>
    <cellStyle name="Estilo 1 5 4 2" xfId="31104" xr:uid="{800AF5C4-2056-4151-AD64-076BB10BE872}"/>
    <cellStyle name="Estilo 1 5 5" xfId="5593" xr:uid="{00000000-0005-0000-0000-0000D5150000}"/>
    <cellStyle name="Estilo 1 5 5 2" xfId="31105" xr:uid="{0F49FAF0-AA77-4B4F-B15B-ADF58BFEDC43}"/>
    <cellStyle name="Estilo 1 5 6" xfId="5594" xr:uid="{00000000-0005-0000-0000-0000D6150000}"/>
    <cellStyle name="Estilo 1 5 6 2" xfId="31106" xr:uid="{A4F0E82B-84DB-4A09-8DB8-B864A1DA958D}"/>
    <cellStyle name="Estilo 1 5 7" xfId="5595" xr:uid="{00000000-0005-0000-0000-0000D7150000}"/>
    <cellStyle name="Estilo 1 5 7 2" xfId="31107" xr:uid="{5A2244EA-1884-4EB7-966E-7BA4E0CEE231}"/>
    <cellStyle name="Estilo 1 5 8" xfId="5596" xr:uid="{00000000-0005-0000-0000-0000D8150000}"/>
    <cellStyle name="Estilo 1 5 8 2" xfId="31108" xr:uid="{1B86ABFB-568A-44A8-853C-E5126EB5148C}"/>
    <cellStyle name="Estilo 1 5 9" xfId="5597" xr:uid="{00000000-0005-0000-0000-0000D9150000}"/>
    <cellStyle name="Estilo 1 5 9 2" xfId="31109" xr:uid="{A2564C50-C93E-49AC-B88F-78F65F0612F0}"/>
    <cellStyle name="Estilo 1 6" xfId="5598" xr:uid="{00000000-0005-0000-0000-0000DA150000}"/>
    <cellStyle name="Estilo 1 6 2" xfId="5599" xr:uid="{00000000-0005-0000-0000-0000DB150000}"/>
    <cellStyle name="Estilo 1 6 2 2" xfId="5600" xr:uid="{00000000-0005-0000-0000-0000DC150000}"/>
    <cellStyle name="Estilo 1 6 3" xfId="5601" xr:uid="{00000000-0005-0000-0000-0000DD150000}"/>
    <cellStyle name="Estilo 1 6 3 2" xfId="5602" xr:uid="{00000000-0005-0000-0000-0000DE150000}"/>
    <cellStyle name="Estilo 1 6 4" xfId="5603" xr:uid="{00000000-0005-0000-0000-0000DF150000}"/>
    <cellStyle name="Estilo 1 7" xfId="5604" xr:uid="{00000000-0005-0000-0000-0000E0150000}"/>
    <cellStyle name="Estilo 1 7 2" xfId="5605" xr:uid="{00000000-0005-0000-0000-0000E1150000}"/>
    <cellStyle name="Estilo 1 7 2 2" xfId="5606" xr:uid="{00000000-0005-0000-0000-0000E2150000}"/>
    <cellStyle name="Estilo 1 7 3" xfId="5607" xr:uid="{00000000-0005-0000-0000-0000E3150000}"/>
    <cellStyle name="Estilo 1 7 3 2" xfId="5608" xr:uid="{00000000-0005-0000-0000-0000E4150000}"/>
    <cellStyle name="Estilo 1 7 4" xfId="5609" xr:uid="{00000000-0005-0000-0000-0000E5150000}"/>
    <cellStyle name="Estilo 1 8" xfId="5610" xr:uid="{00000000-0005-0000-0000-0000E6150000}"/>
    <cellStyle name="Estilo 1 8 2" xfId="5611" xr:uid="{00000000-0005-0000-0000-0000E7150000}"/>
    <cellStyle name="Estilo 1 8 2 2" xfId="5612" xr:uid="{00000000-0005-0000-0000-0000E8150000}"/>
    <cellStyle name="Estilo 1 8 3" xfId="5613" xr:uid="{00000000-0005-0000-0000-0000E9150000}"/>
    <cellStyle name="Estilo 1 8 3 2" xfId="5614" xr:uid="{00000000-0005-0000-0000-0000EA150000}"/>
    <cellStyle name="Estilo 1 8 4" xfId="5615" xr:uid="{00000000-0005-0000-0000-0000EB150000}"/>
    <cellStyle name="Estilo 1 9" xfId="5616" xr:uid="{00000000-0005-0000-0000-0000EC150000}"/>
    <cellStyle name="Estilo 1 9 2" xfId="5617" xr:uid="{00000000-0005-0000-0000-0000ED150000}"/>
    <cellStyle name="Estilo 1 9 2 2" xfId="5618" xr:uid="{00000000-0005-0000-0000-0000EE150000}"/>
    <cellStyle name="Estilo 1 9 3" xfId="5619" xr:uid="{00000000-0005-0000-0000-0000EF150000}"/>
    <cellStyle name="Estilo 1 9 3 2" xfId="5620" xr:uid="{00000000-0005-0000-0000-0000F0150000}"/>
    <cellStyle name="Estilo 1 9 4" xfId="5621" xr:uid="{00000000-0005-0000-0000-0000F1150000}"/>
    <cellStyle name="Estilo 1_Banco de Dados" xfId="5622" xr:uid="{00000000-0005-0000-0000-0000F2150000}"/>
    <cellStyle name="Estilo 2" xfId="5623" xr:uid="{00000000-0005-0000-0000-0000F3150000}"/>
    <cellStyle name="Estilo 3" xfId="5624" xr:uid="{00000000-0005-0000-0000-0000F4150000}"/>
    <cellStyle name="Estilo 4" xfId="5625" xr:uid="{00000000-0005-0000-0000-0000F5150000}"/>
    <cellStyle name="Estilo 4 2" xfId="5626" xr:uid="{00000000-0005-0000-0000-0000F6150000}"/>
    <cellStyle name="Estilo 5" xfId="5627" xr:uid="{00000000-0005-0000-0000-0000F7150000}"/>
    <cellStyle name="Estilo 5 2" xfId="5628" xr:uid="{00000000-0005-0000-0000-0000F8150000}"/>
    <cellStyle name="Euro" xfId="5629" xr:uid="{00000000-0005-0000-0000-0000F9150000}"/>
    <cellStyle name="Euro 10" xfId="5630" xr:uid="{00000000-0005-0000-0000-0000FA150000}"/>
    <cellStyle name="Euro 10 2" xfId="5631" xr:uid="{00000000-0005-0000-0000-0000FB150000}"/>
    <cellStyle name="Euro 100" xfId="5632" xr:uid="{00000000-0005-0000-0000-0000FC150000}"/>
    <cellStyle name="Euro 100 2" xfId="5633" xr:uid="{00000000-0005-0000-0000-0000FD150000}"/>
    <cellStyle name="Euro 101" xfId="5634" xr:uid="{00000000-0005-0000-0000-0000FE150000}"/>
    <cellStyle name="Euro 101 2" xfId="5635" xr:uid="{00000000-0005-0000-0000-0000FF150000}"/>
    <cellStyle name="Euro 102" xfId="5636" xr:uid="{00000000-0005-0000-0000-000000160000}"/>
    <cellStyle name="Euro 102 2" xfId="5637" xr:uid="{00000000-0005-0000-0000-000001160000}"/>
    <cellStyle name="Euro 103" xfId="5638" xr:uid="{00000000-0005-0000-0000-000002160000}"/>
    <cellStyle name="Euro 103 2" xfId="5639" xr:uid="{00000000-0005-0000-0000-000003160000}"/>
    <cellStyle name="Euro 104" xfId="5640" xr:uid="{00000000-0005-0000-0000-000004160000}"/>
    <cellStyle name="Euro 104 2" xfId="5641" xr:uid="{00000000-0005-0000-0000-000005160000}"/>
    <cellStyle name="Euro 105" xfId="5642" xr:uid="{00000000-0005-0000-0000-000006160000}"/>
    <cellStyle name="Euro 105 2" xfId="5643" xr:uid="{00000000-0005-0000-0000-000007160000}"/>
    <cellStyle name="Euro 106" xfId="5644" xr:uid="{00000000-0005-0000-0000-000008160000}"/>
    <cellStyle name="Euro 106 2" xfId="5645" xr:uid="{00000000-0005-0000-0000-000009160000}"/>
    <cellStyle name="Euro 107" xfId="5646" xr:uid="{00000000-0005-0000-0000-00000A160000}"/>
    <cellStyle name="Euro 107 2" xfId="5647" xr:uid="{00000000-0005-0000-0000-00000B160000}"/>
    <cellStyle name="Euro 108" xfId="5648" xr:uid="{00000000-0005-0000-0000-00000C160000}"/>
    <cellStyle name="Euro 108 2" xfId="5649" xr:uid="{00000000-0005-0000-0000-00000D160000}"/>
    <cellStyle name="Euro 109" xfId="5650" xr:uid="{00000000-0005-0000-0000-00000E160000}"/>
    <cellStyle name="Euro 109 2" xfId="5651" xr:uid="{00000000-0005-0000-0000-00000F160000}"/>
    <cellStyle name="Euro 11" xfId="5652" xr:uid="{00000000-0005-0000-0000-000010160000}"/>
    <cellStyle name="Euro 11 2" xfId="5653" xr:uid="{00000000-0005-0000-0000-000011160000}"/>
    <cellStyle name="Euro 110" xfId="5654" xr:uid="{00000000-0005-0000-0000-000012160000}"/>
    <cellStyle name="Euro 110 2" xfId="5655" xr:uid="{00000000-0005-0000-0000-000013160000}"/>
    <cellStyle name="Euro 111" xfId="5656" xr:uid="{00000000-0005-0000-0000-000014160000}"/>
    <cellStyle name="Euro 111 2" xfId="5657" xr:uid="{00000000-0005-0000-0000-000015160000}"/>
    <cellStyle name="Euro 112" xfId="5658" xr:uid="{00000000-0005-0000-0000-000016160000}"/>
    <cellStyle name="Euro 112 2" xfId="5659" xr:uid="{00000000-0005-0000-0000-000017160000}"/>
    <cellStyle name="Euro 113" xfId="5660" xr:uid="{00000000-0005-0000-0000-000018160000}"/>
    <cellStyle name="Euro 12" xfId="5661" xr:uid="{00000000-0005-0000-0000-000019160000}"/>
    <cellStyle name="Euro 12 2" xfId="5662" xr:uid="{00000000-0005-0000-0000-00001A160000}"/>
    <cellStyle name="Euro 13" xfId="5663" xr:uid="{00000000-0005-0000-0000-00001B160000}"/>
    <cellStyle name="Euro 13 2" xfId="5664" xr:uid="{00000000-0005-0000-0000-00001C160000}"/>
    <cellStyle name="Euro 14" xfId="5665" xr:uid="{00000000-0005-0000-0000-00001D160000}"/>
    <cellStyle name="Euro 14 2" xfId="5666" xr:uid="{00000000-0005-0000-0000-00001E160000}"/>
    <cellStyle name="Euro 15" xfId="5667" xr:uid="{00000000-0005-0000-0000-00001F160000}"/>
    <cellStyle name="Euro 15 2" xfId="5668" xr:uid="{00000000-0005-0000-0000-000020160000}"/>
    <cellStyle name="Euro 16" xfId="5669" xr:uid="{00000000-0005-0000-0000-000021160000}"/>
    <cellStyle name="Euro 16 2" xfId="5670" xr:uid="{00000000-0005-0000-0000-000022160000}"/>
    <cellStyle name="Euro 17" xfId="5671" xr:uid="{00000000-0005-0000-0000-000023160000}"/>
    <cellStyle name="Euro 17 2" xfId="5672" xr:uid="{00000000-0005-0000-0000-000024160000}"/>
    <cellStyle name="Euro 18" xfId="5673" xr:uid="{00000000-0005-0000-0000-000025160000}"/>
    <cellStyle name="Euro 18 2" xfId="5674" xr:uid="{00000000-0005-0000-0000-000026160000}"/>
    <cellStyle name="Euro 19" xfId="5675" xr:uid="{00000000-0005-0000-0000-000027160000}"/>
    <cellStyle name="Euro 19 2" xfId="5676" xr:uid="{00000000-0005-0000-0000-000028160000}"/>
    <cellStyle name="Euro 2" xfId="5677" xr:uid="{00000000-0005-0000-0000-000029160000}"/>
    <cellStyle name="Euro 2 10" xfId="5678" xr:uid="{00000000-0005-0000-0000-00002A160000}"/>
    <cellStyle name="Euro 2 11" xfId="5679" xr:uid="{00000000-0005-0000-0000-00002B160000}"/>
    <cellStyle name="Euro 2 12" xfId="5680" xr:uid="{00000000-0005-0000-0000-00002C160000}"/>
    <cellStyle name="Euro 2 13" xfId="5681" xr:uid="{00000000-0005-0000-0000-00002D160000}"/>
    <cellStyle name="Euro 2 2" xfId="5682" xr:uid="{00000000-0005-0000-0000-00002E160000}"/>
    <cellStyle name="Euro 2 3" xfId="5683" xr:uid="{00000000-0005-0000-0000-00002F160000}"/>
    <cellStyle name="Euro 2 4" xfId="5684" xr:uid="{00000000-0005-0000-0000-000030160000}"/>
    <cellStyle name="Euro 2 5" xfId="5685" xr:uid="{00000000-0005-0000-0000-000031160000}"/>
    <cellStyle name="Euro 2 6" xfId="5686" xr:uid="{00000000-0005-0000-0000-000032160000}"/>
    <cellStyle name="Euro 2 7" xfId="5687" xr:uid="{00000000-0005-0000-0000-000033160000}"/>
    <cellStyle name="Euro 2 8" xfId="5688" xr:uid="{00000000-0005-0000-0000-000034160000}"/>
    <cellStyle name="Euro 2 9" xfId="5689" xr:uid="{00000000-0005-0000-0000-000035160000}"/>
    <cellStyle name="Euro 20" xfId="5690" xr:uid="{00000000-0005-0000-0000-000036160000}"/>
    <cellStyle name="Euro 20 2" xfId="5691" xr:uid="{00000000-0005-0000-0000-000037160000}"/>
    <cellStyle name="Euro 21" xfId="5692" xr:uid="{00000000-0005-0000-0000-000038160000}"/>
    <cellStyle name="Euro 21 2" xfId="5693" xr:uid="{00000000-0005-0000-0000-000039160000}"/>
    <cellStyle name="Euro 22" xfId="5694" xr:uid="{00000000-0005-0000-0000-00003A160000}"/>
    <cellStyle name="Euro 22 2" xfId="5695" xr:uid="{00000000-0005-0000-0000-00003B160000}"/>
    <cellStyle name="Euro 23" xfId="5696" xr:uid="{00000000-0005-0000-0000-00003C160000}"/>
    <cellStyle name="Euro 23 2" xfId="5697" xr:uid="{00000000-0005-0000-0000-00003D160000}"/>
    <cellStyle name="Euro 24" xfId="5698" xr:uid="{00000000-0005-0000-0000-00003E160000}"/>
    <cellStyle name="Euro 24 2" xfId="5699" xr:uid="{00000000-0005-0000-0000-00003F160000}"/>
    <cellStyle name="Euro 25" xfId="5700" xr:uid="{00000000-0005-0000-0000-000040160000}"/>
    <cellStyle name="Euro 25 2" xfId="5701" xr:uid="{00000000-0005-0000-0000-000041160000}"/>
    <cellStyle name="Euro 26" xfId="5702" xr:uid="{00000000-0005-0000-0000-000042160000}"/>
    <cellStyle name="Euro 26 2" xfId="5703" xr:uid="{00000000-0005-0000-0000-000043160000}"/>
    <cellStyle name="Euro 27" xfId="5704" xr:uid="{00000000-0005-0000-0000-000044160000}"/>
    <cellStyle name="Euro 27 2" xfId="5705" xr:uid="{00000000-0005-0000-0000-000045160000}"/>
    <cellStyle name="Euro 28" xfId="5706" xr:uid="{00000000-0005-0000-0000-000046160000}"/>
    <cellStyle name="Euro 28 2" xfId="5707" xr:uid="{00000000-0005-0000-0000-000047160000}"/>
    <cellStyle name="Euro 29" xfId="5708" xr:uid="{00000000-0005-0000-0000-000048160000}"/>
    <cellStyle name="Euro 29 2" xfId="5709" xr:uid="{00000000-0005-0000-0000-000049160000}"/>
    <cellStyle name="Euro 3" xfId="5710" xr:uid="{00000000-0005-0000-0000-00004A160000}"/>
    <cellStyle name="Euro 3 10" xfId="5711" xr:uid="{00000000-0005-0000-0000-00004B160000}"/>
    <cellStyle name="Euro 3 11" xfId="5712" xr:uid="{00000000-0005-0000-0000-00004C160000}"/>
    <cellStyle name="Euro 3 12" xfId="5713" xr:uid="{00000000-0005-0000-0000-00004D160000}"/>
    <cellStyle name="Euro 3 13" xfId="5714" xr:uid="{00000000-0005-0000-0000-00004E160000}"/>
    <cellStyle name="Euro 3 2" xfId="5715" xr:uid="{00000000-0005-0000-0000-00004F160000}"/>
    <cellStyle name="Euro 3 3" xfId="5716" xr:uid="{00000000-0005-0000-0000-000050160000}"/>
    <cellStyle name="Euro 3 4" xfId="5717" xr:uid="{00000000-0005-0000-0000-000051160000}"/>
    <cellStyle name="Euro 3 5" xfId="5718" xr:uid="{00000000-0005-0000-0000-000052160000}"/>
    <cellStyle name="Euro 3 6" xfId="5719" xr:uid="{00000000-0005-0000-0000-000053160000}"/>
    <cellStyle name="Euro 3 7" xfId="5720" xr:uid="{00000000-0005-0000-0000-000054160000}"/>
    <cellStyle name="Euro 3 8" xfId="5721" xr:uid="{00000000-0005-0000-0000-000055160000}"/>
    <cellStyle name="Euro 3 9" xfId="5722" xr:uid="{00000000-0005-0000-0000-000056160000}"/>
    <cellStyle name="Euro 30" xfId="5723" xr:uid="{00000000-0005-0000-0000-000057160000}"/>
    <cellStyle name="Euro 30 2" xfId="5724" xr:uid="{00000000-0005-0000-0000-000058160000}"/>
    <cellStyle name="Euro 31" xfId="5725" xr:uid="{00000000-0005-0000-0000-000059160000}"/>
    <cellStyle name="Euro 31 2" xfId="5726" xr:uid="{00000000-0005-0000-0000-00005A160000}"/>
    <cellStyle name="Euro 32" xfId="5727" xr:uid="{00000000-0005-0000-0000-00005B160000}"/>
    <cellStyle name="Euro 32 2" xfId="5728" xr:uid="{00000000-0005-0000-0000-00005C160000}"/>
    <cellStyle name="Euro 33" xfId="5729" xr:uid="{00000000-0005-0000-0000-00005D160000}"/>
    <cellStyle name="Euro 33 2" xfId="5730" xr:uid="{00000000-0005-0000-0000-00005E160000}"/>
    <cellStyle name="Euro 34" xfId="5731" xr:uid="{00000000-0005-0000-0000-00005F160000}"/>
    <cellStyle name="Euro 34 2" xfId="5732" xr:uid="{00000000-0005-0000-0000-000060160000}"/>
    <cellStyle name="Euro 35" xfId="5733" xr:uid="{00000000-0005-0000-0000-000061160000}"/>
    <cellStyle name="Euro 35 2" xfId="5734" xr:uid="{00000000-0005-0000-0000-000062160000}"/>
    <cellStyle name="Euro 36" xfId="5735" xr:uid="{00000000-0005-0000-0000-000063160000}"/>
    <cellStyle name="Euro 36 2" xfId="5736" xr:uid="{00000000-0005-0000-0000-000064160000}"/>
    <cellStyle name="Euro 37" xfId="5737" xr:uid="{00000000-0005-0000-0000-000065160000}"/>
    <cellStyle name="Euro 37 2" xfId="5738" xr:uid="{00000000-0005-0000-0000-000066160000}"/>
    <cellStyle name="Euro 38" xfId="5739" xr:uid="{00000000-0005-0000-0000-000067160000}"/>
    <cellStyle name="Euro 38 2" xfId="5740" xr:uid="{00000000-0005-0000-0000-000068160000}"/>
    <cellStyle name="Euro 39" xfId="5741" xr:uid="{00000000-0005-0000-0000-000069160000}"/>
    <cellStyle name="Euro 39 2" xfId="5742" xr:uid="{00000000-0005-0000-0000-00006A160000}"/>
    <cellStyle name="Euro 4" xfId="5743" xr:uid="{00000000-0005-0000-0000-00006B160000}"/>
    <cellStyle name="Euro 4 10" xfId="5744" xr:uid="{00000000-0005-0000-0000-00006C160000}"/>
    <cellStyle name="Euro 4 11" xfId="5745" xr:uid="{00000000-0005-0000-0000-00006D160000}"/>
    <cellStyle name="Euro 4 12" xfId="5746" xr:uid="{00000000-0005-0000-0000-00006E160000}"/>
    <cellStyle name="Euro 4 2" xfId="5747" xr:uid="{00000000-0005-0000-0000-00006F160000}"/>
    <cellStyle name="Euro 4 3" xfId="5748" xr:uid="{00000000-0005-0000-0000-000070160000}"/>
    <cellStyle name="Euro 4 4" xfId="5749" xr:uid="{00000000-0005-0000-0000-000071160000}"/>
    <cellStyle name="Euro 4 5" xfId="5750" xr:uid="{00000000-0005-0000-0000-000072160000}"/>
    <cellStyle name="Euro 4 6" xfId="5751" xr:uid="{00000000-0005-0000-0000-000073160000}"/>
    <cellStyle name="Euro 4 7" xfId="5752" xr:uid="{00000000-0005-0000-0000-000074160000}"/>
    <cellStyle name="Euro 4 8" xfId="5753" xr:uid="{00000000-0005-0000-0000-000075160000}"/>
    <cellStyle name="Euro 4 9" xfId="5754" xr:uid="{00000000-0005-0000-0000-000076160000}"/>
    <cellStyle name="Euro 40" xfId="5755" xr:uid="{00000000-0005-0000-0000-000077160000}"/>
    <cellStyle name="Euro 40 2" xfId="5756" xr:uid="{00000000-0005-0000-0000-000078160000}"/>
    <cellStyle name="Euro 41" xfId="5757" xr:uid="{00000000-0005-0000-0000-000079160000}"/>
    <cellStyle name="Euro 41 2" xfId="5758" xr:uid="{00000000-0005-0000-0000-00007A160000}"/>
    <cellStyle name="Euro 42" xfId="5759" xr:uid="{00000000-0005-0000-0000-00007B160000}"/>
    <cellStyle name="Euro 42 2" xfId="5760" xr:uid="{00000000-0005-0000-0000-00007C160000}"/>
    <cellStyle name="Euro 43" xfId="5761" xr:uid="{00000000-0005-0000-0000-00007D160000}"/>
    <cellStyle name="Euro 43 2" xfId="5762" xr:uid="{00000000-0005-0000-0000-00007E160000}"/>
    <cellStyle name="Euro 44" xfId="5763" xr:uid="{00000000-0005-0000-0000-00007F160000}"/>
    <cellStyle name="Euro 44 2" xfId="5764" xr:uid="{00000000-0005-0000-0000-000080160000}"/>
    <cellStyle name="Euro 45" xfId="5765" xr:uid="{00000000-0005-0000-0000-000081160000}"/>
    <cellStyle name="Euro 45 2" xfId="5766" xr:uid="{00000000-0005-0000-0000-000082160000}"/>
    <cellStyle name="Euro 46" xfId="5767" xr:uid="{00000000-0005-0000-0000-000083160000}"/>
    <cellStyle name="Euro 46 2" xfId="5768" xr:uid="{00000000-0005-0000-0000-000084160000}"/>
    <cellStyle name="Euro 47" xfId="5769" xr:uid="{00000000-0005-0000-0000-000085160000}"/>
    <cellStyle name="Euro 47 2" xfId="5770" xr:uid="{00000000-0005-0000-0000-000086160000}"/>
    <cellStyle name="Euro 48" xfId="5771" xr:uid="{00000000-0005-0000-0000-000087160000}"/>
    <cellStyle name="Euro 48 2" xfId="5772" xr:uid="{00000000-0005-0000-0000-000088160000}"/>
    <cellStyle name="Euro 49" xfId="5773" xr:uid="{00000000-0005-0000-0000-000089160000}"/>
    <cellStyle name="Euro 49 2" xfId="5774" xr:uid="{00000000-0005-0000-0000-00008A160000}"/>
    <cellStyle name="Euro 5" xfId="5775" xr:uid="{00000000-0005-0000-0000-00008B160000}"/>
    <cellStyle name="Euro 5 2" xfId="5776" xr:uid="{00000000-0005-0000-0000-00008C160000}"/>
    <cellStyle name="Euro 5 2 2" xfId="5777" xr:uid="{00000000-0005-0000-0000-00008D160000}"/>
    <cellStyle name="Euro 5 3" xfId="5778" xr:uid="{00000000-0005-0000-0000-00008E160000}"/>
    <cellStyle name="Euro 5 3 2" xfId="5779" xr:uid="{00000000-0005-0000-0000-00008F160000}"/>
    <cellStyle name="Euro 5 4" xfId="5780" xr:uid="{00000000-0005-0000-0000-000090160000}"/>
    <cellStyle name="Euro 50" xfId="5781" xr:uid="{00000000-0005-0000-0000-000091160000}"/>
    <cellStyle name="Euro 50 2" xfId="5782" xr:uid="{00000000-0005-0000-0000-000092160000}"/>
    <cellStyle name="Euro 51" xfId="5783" xr:uid="{00000000-0005-0000-0000-000093160000}"/>
    <cellStyle name="Euro 51 2" xfId="5784" xr:uid="{00000000-0005-0000-0000-000094160000}"/>
    <cellStyle name="Euro 52" xfId="5785" xr:uid="{00000000-0005-0000-0000-000095160000}"/>
    <cellStyle name="Euro 52 2" xfId="5786" xr:uid="{00000000-0005-0000-0000-000096160000}"/>
    <cellStyle name="Euro 53" xfId="5787" xr:uid="{00000000-0005-0000-0000-000097160000}"/>
    <cellStyle name="Euro 53 2" xfId="5788" xr:uid="{00000000-0005-0000-0000-000098160000}"/>
    <cellStyle name="Euro 54" xfId="5789" xr:uid="{00000000-0005-0000-0000-000099160000}"/>
    <cellStyle name="Euro 54 2" xfId="5790" xr:uid="{00000000-0005-0000-0000-00009A160000}"/>
    <cellStyle name="Euro 55" xfId="5791" xr:uid="{00000000-0005-0000-0000-00009B160000}"/>
    <cellStyle name="Euro 55 2" xfId="5792" xr:uid="{00000000-0005-0000-0000-00009C160000}"/>
    <cellStyle name="Euro 56" xfId="5793" xr:uid="{00000000-0005-0000-0000-00009D160000}"/>
    <cellStyle name="Euro 56 2" xfId="5794" xr:uid="{00000000-0005-0000-0000-00009E160000}"/>
    <cellStyle name="Euro 57" xfId="5795" xr:uid="{00000000-0005-0000-0000-00009F160000}"/>
    <cellStyle name="Euro 57 2" xfId="5796" xr:uid="{00000000-0005-0000-0000-0000A0160000}"/>
    <cellStyle name="Euro 58" xfId="5797" xr:uid="{00000000-0005-0000-0000-0000A1160000}"/>
    <cellStyle name="Euro 58 2" xfId="5798" xr:uid="{00000000-0005-0000-0000-0000A2160000}"/>
    <cellStyle name="Euro 59" xfId="5799" xr:uid="{00000000-0005-0000-0000-0000A3160000}"/>
    <cellStyle name="Euro 59 2" xfId="5800" xr:uid="{00000000-0005-0000-0000-0000A4160000}"/>
    <cellStyle name="Euro 6" xfId="5801" xr:uid="{00000000-0005-0000-0000-0000A5160000}"/>
    <cellStyle name="Euro 6 2" xfId="5802" xr:uid="{00000000-0005-0000-0000-0000A6160000}"/>
    <cellStyle name="Euro 6 2 2" xfId="5803" xr:uid="{00000000-0005-0000-0000-0000A7160000}"/>
    <cellStyle name="Euro 6 3" xfId="5804" xr:uid="{00000000-0005-0000-0000-0000A8160000}"/>
    <cellStyle name="Euro 6 3 2" xfId="5805" xr:uid="{00000000-0005-0000-0000-0000A9160000}"/>
    <cellStyle name="Euro 6 4" xfId="5806" xr:uid="{00000000-0005-0000-0000-0000AA160000}"/>
    <cellStyle name="Euro 60" xfId="5807" xr:uid="{00000000-0005-0000-0000-0000AB160000}"/>
    <cellStyle name="Euro 60 2" xfId="5808" xr:uid="{00000000-0005-0000-0000-0000AC160000}"/>
    <cellStyle name="Euro 61" xfId="5809" xr:uid="{00000000-0005-0000-0000-0000AD160000}"/>
    <cellStyle name="Euro 61 2" xfId="5810" xr:uid="{00000000-0005-0000-0000-0000AE160000}"/>
    <cellStyle name="Euro 62" xfId="5811" xr:uid="{00000000-0005-0000-0000-0000AF160000}"/>
    <cellStyle name="Euro 62 2" xfId="5812" xr:uid="{00000000-0005-0000-0000-0000B0160000}"/>
    <cellStyle name="Euro 63" xfId="5813" xr:uid="{00000000-0005-0000-0000-0000B1160000}"/>
    <cellStyle name="Euro 63 2" xfId="5814" xr:uid="{00000000-0005-0000-0000-0000B2160000}"/>
    <cellStyle name="Euro 64" xfId="5815" xr:uid="{00000000-0005-0000-0000-0000B3160000}"/>
    <cellStyle name="Euro 64 2" xfId="5816" xr:uid="{00000000-0005-0000-0000-0000B4160000}"/>
    <cellStyle name="Euro 65" xfId="5817" xr:uid="{00000000-0005-0000-0000-0000B5160000}"/>
    <cellStyle name="Euro 65 2" xfId="5818" xr:uid="{00000000-0005-0000-0000-0000B6160000}"/>
    <cellStyle name="Euro 66" xfId="5819" xr:uid="{00000000-0005-0000-0000-0000B7160000}"/>
    <cellStyle name="Euro 66 2" xfId="5820" xr:uid="{00000000-0005-0000-0000-0000B8160000}"/>
    <cellStyle name="Euro 67" xfId="5821" xr:uid="{00000000-0005-0000-0000-0000B9160000}"/>
    <cellStyle name="Euro 67 2" xfId="5822" xr:uid="{00000000-0005-0000-0000-0000BA160000}"/>
    <cellStyle name="Euro 68" xfId="5823" xr:uid="{00000000-0005-0000-0000-0000BB160000}"/>
    <cellStyle name="Euro 68 2" xfId="5824" xr:uid="{00000000-0005-0000-0000-0000BC160000}"/>
    <cellStyle name="Euro 69" xfId="5825" xr:uid="{00000000-0005-0000-0000-0000BD160000}"/>
    <cellStyle name="Euro 69 2" xfId="5826" xr:uid="{00000000-0005-0000-0000-0000BE160000}"/>
    <cellStyle name="Euro 7" xfId="5827" xr:uid="{00000000-0005-0000-0000-0000BF160000}"/>
    <cellStyle name="Euro 7 2" xfId="5828" xr:uid="{00000000-0005-0000-0000-0000C0160000}"/>
    <cellStyle name="Euro 7 2 2" xfId="5829" xr:uid="{00000000-0005-0000-0000-0000C1160000}"/>
    <cellStyle name="Euro 7 3" xfId="5830" xr:uid="{00000000-0005-0000-0000-0000C2160000}"/>
    <cellStyle name="Euro 7 3 2" xfId="5831" xr:uid="{00000000-0005-0000-0000-0000C3160000}"/>
    <cellStyle name="Euro 7 4" xfId="5832" xr:uid="{00000000-0005-0000-0000-0000C4160000}"/>
    <cellStyle name="Euro 70" xfId="5833" xr:uid="{00000000-0005-0000-0000-0000C5160000}"/>
    <cellStyle name="Euro 70 2" xfId="5834" xr:uid="{00000000-0005-0000-0000-0000C6160000}"/>
    <cellStyle name="Euro 71" xfId="5835" xr:uid="{00000000-0005-0000-0000-0000C7160000}"/>
    <cellStyle name="Euro 71 2" xfId="5836" xr:uid="{00000000-0005-0000-0000-0000C8160000}"/>
    <cellStyle name="Euro 72" xfId="5837" xr:uid="{00000000-0005-0000-0000-0000C9160000}"/>
    <cellStyle name="Euro 72 2" xfId="5838" xr:uid="{00000000-0005-0000-0000-0000CA160000}"/>
    <cellStyle name="Euro 73" xfId="5839" xr:uid="{00000000-0005-0000-0000-0000CB160000}"/>
    <cellStyle name="Euro 73 2" xfId="5840" xr:uid="{00000000-0005-0000-0000-0000CC160000}"/>
    <cellStyle name="Euro 74" xfId="5841" xr:uid="{00000000-0005-0000-0000-0000CD160000}"/>
    <cellStyle name="Euro 74 2" xfId="5842" xr:uid="{00000000-0005-0000-0000-0000CE160000}"/>
    <cellStyle name="Euro 75" xfId="5843" xr:uid="{00000000-0005-0000-0000-0000CF160000}"/>
    <cellStyle name="Euro 75 2" xfId="5844" xr:uid="{00000000-0005-0000-0000-0000D0160000}"/>
    <cellStyle name="Euro 76" xfId="5845" xr:uid="{00000000-0005-0000-0000-0000D1160000}"/>
    <cellStyle name="Euro 76 2" xfId="5846" xr:uid="{00000000-0005-0000-0000-0000D2160000}"/>
    <cellStyle name="Euro 77" xfId="5847" xr:uid="{00000000-0005-0000-0000-0000D3160000}"/>
    <cellStyle name="Euro 77 2" xfId="5848" xr:uid="{00000000-0005-0000-0000-0000D4160000}"/>
    <cellStyle name="Euro 78" xfId="5849" xr:uid="{00000000-0005-0000-0000-0000D5160000}"/>
    <cellStyle name="Euro 78 2" xfId="5850" xr:uid="{00000000-0005-0000-0000-0000D6160000}"/>
    <cellStyle name="Euro 79" xfId="5851" xr:uid="{00000000-0005-0000-0000-0000D7160000}"/>
    <cellStyle name="Euro 79 2" xfId="5852" xr:uid="{00000000-0005-0000-0000-0000D8160000}"/>
    <cellStyle name="Euro 8" xfId="5853" xr:uid="{00000000-0005-0000-0000-0000D9160000}"/>
    <cellStyle name="Euro 8 2" xfId="5854" xr:uid="{00000000-0005-0000-0000-0000DA160000}"/>
    <cellStyle name="Euro 80" xfId="5855" xr:uid="{00000000-0005-0000-0000-0000DB160000}"/>
    <cellStyle name="Euro 80 2" xfId="5856" xr:uid="{00000000-0005-0000-0000-0000DC160000}"/>
    <cellStyle name="Euro 81" xfId="5857" xr:uid="{00000000-0005-0000-0000-0000DD160000}"/>
    <cellStyle name="Euro 81 2" xfId="5858" xr:uid="{00000000-0005-0000-0000-0000DE160000}"/>
    <cellStyle name="Euro 82" xfId="5859" xr:uid="{00000000-0005-0000-0000-0000DF160000}"/>
    <cellStyle name="Euro 82 2" xfId="5860" xr:uid="{00000000-0005-0000-0000-0000E0160000}"/>
    <cellStyle name="Euro 83" xfId="5861" xr:uid="{00000000-0005-0000-0000-0000E1160000}"/>
    <cellStyle name="Euro 83 2" xfId="5862" xr:uid="{00000000-0005-0000-0000-0000E2160000}"/>
    <cellStyle name="Euro 84" xfId="5863" xr:uid="{00000000-0005-0000-0000-0000E3160000}"/>
    <cellStyle name="Euro 84 2" xfId="5864" xr:uid="{00000000-0005-0000-0000-0000E4160000}"/>
    <cellStyle name="Euro 85" xfId="5865" xr:uid="{00000000-0005-0000-0000-0000E5160000}"/>
    <cellStyle name="Euro 85 2" xfId="5866" xr:uid="{00000000-0005-0000-0000-0000E6160000}"/>
    <cellStyle name="Euro 86" xfId="5867" xr:uid="{00000000-0005-0000-0000-0000E7160000}"/>
    <cellStyle name="Euro 86 2" xfId="5868" xr:uid="{00000000-0005-0000-0000-0000E8160000}"/>
    <cellStyle name="Euro 87" xfId="5869" xr:uid="{00000000-0005-0000-0000-0000E9160000}"/>
    <cellStyle name="Euro 87 2" xfId="5870" xr:uid="{00000000-0005-0000-0000-0000EA160000}"/>
    <cellStyle name="Euro 88" xfId="5871" xr:uid="{00000000-0005-0000-0000-0000EB160000}"/>
    <cellStyle name="Euro 88 2" xfId="5872" xr:uid="{00000000-0005-0000-0000-0000EC160000}"/>
    <cellStyle name="Euro 89" xfId="5873" xr:uid="{00000000-0005-0000-0000-0000ED160000}"/>
    <cellStyle name="Euro 89 2" xfId="5874" xr:uid="{00000000-0005-0000-0000-0000EE160000}"/>
    <cellStyle name="Euro 9" xfId="5875" xr:uid="{00000000-0005-0000-0000-0000EF160000}"/>
    <cellStyle name="Euro 9 2" xfId="5876" xr:uid="{00000000-0005-0000-0000-0000F0160000}"/>
    <cellStyle name="Euro 90" xfId="5877" xr:uid="{00000000-0005-0000-0000-0000F1160000}"/>
    <cellStyle name="Euro 90 2" xfId="5878" xr:uid="{00000000-0005-0000-0000-0000F2160000}"/>
    <cellStyle name="Euro 91" xfId="5879" xr:uid="{00000000-0005-0000-0000-0000F3160000}"/>
    <cellStyle name="Euro 91 2" xfId="5880" xr:uid="{00000000-0005-0000-0000-0000F4160000}"/>
    <cellStyle name="Euro 92" xfId="5881" xr:uid="{00000000-0005-0000-0000-0000F5160000}"/>
    <cellStyle name="Euro 92 2" xfId="5882" xr:uid="{00000000-0005-0000-0000-0000F6160000}"/>
    <cellStyle name="Euro 93" xfId="5883" xr:uid="{00000000-0005-0000-0000-0000F7160000}"/>
    <cellStyle name="Euro 93 2" xfId="5884" xr:uid="{00000000-0005-0000-0000-0000F8160000}"/>
    <cellStyle name="Euro 94" xfId="5885" xr:uid="{00000000-0005-0000-0000-0000F9160000}"/>
    <cellStyle name="Euro 94 2" xfId="5886" xr:uid="{00000000-0005-0000-0000-0000FA160000}"/>
    <cellStyle name="Euro 95" xfId="5887" xr:uid="{00000000-0005-0000-0000-0000FB160000}"/>
    <cellStyle name="Euro 95 2" xfId="5888" xr:uid="{00000000-0005-0000-0000-0000FC160000}"/>
    <cellStyle name="Euro 96" xfId="5889" xr:uid="{00000000-0005-0000-0000-0000FD160000}"/>
    <cellStyle name="Euro 96 2" xfId="5890" xr:uid="{00000000-0005-0000-0000-0000FE160000}"/>
    <cellStyle name="Euro 97" xfId="5891" xr:uid="{00000000-0005-0000-0000-0000FF160000}"/>
    <cellStyle name="Euro 97 2" xfId="5892" xr:uid="{00000000-0005-0000-0000-000000170000}"/>
    <cellStyle name="Euro 98" xfId="5893" xr:uid="{00000000-0005-0000-0000-000001170000}"/>
    <cellStyle name="Euro 98 2" xfId="5894" xr:uid="{00000000-0005-0000-0000-000002170000}"/>
    <cellStyle name="Euro 99" xfId="5895" xr:uid="{00000000-0005-0000-0000-000003170000}"/>
    <cellStyle name="Euro 99 2" xfId="5896" xr:uid="{00000000-0005-0000-0000-000004170000}"/>
    <cellStyle name="Euro_C.M.L." xfId="5897" xr:uid="{00000000-0005-0000-0000-000005170000}"/>
    <cellStyle name="Explanatory Text" xfId="5898" xr:uid="{00000000-0005-0000-0000-000006170000}"/>
    <cellStyle name="EY House" xfId="5899" xr:uid="{00000000-0005-0000-0000-000007170000}"/>
    <cellStyle name="EY House 10" xfId="5900" xr:uid="{00000000-0005-0000-0000-000008170000}"/>
    <cellStyle name="EY House 100" xfId="5901" xr:uid="{00000000-0005-0000-0000-000009170000}"/>
    <cellStyle name="EY House 101" xfId="5902" xr:uid="{00000000-0005-0000-0000-00000A170000}"/>
    <cellStyle name="EY House 102" xfId="5903" xr:uid="{00000000-0005-0000-0000-00000B170000}"/>
    <cellStyle name="EY House 103" xfId="5904" xr:uid="{00000000-0005-0000-0000-00000C170000}"/>
    <cellStyle name="EY House 104" xfId="5905" xr:uid="{00000000-0005-0000-0000-00000D170000}"/>
    <cellStyle name="EY House 105" xfId="5906" xr:uid="{00000000-0005-0000-0000-00000E170000}"/>
    <cellStyle name="EY House 106" xfId="5907" xr:uid="{00000000-0005-0000-0000-00000F170000}"/>
    <cellStyle name="EY House 107" xfId="5908" xr:uid="{00000000-0005-0000-0000-000010170000}"/>
    <cellStyle name="EY House 108" xfId="5909" xr:uid="{00000000-0005-0000-0000-000011170000}"/>
    <cellStyle name="EY House 109" xfId="5910" xr:uid="{00000000-0005-0000-0000-000012170000}"/>
    <cellStyle name="EY House 11" xfId="5911" xr:uid="{00000000-0005-0000-0000-000013170000}"/>
    <cellStyle name="EY House 110" xfId="5912" xr:uid="{00000000-0005-0000-0000-000014170000}"/>
    <cellStyle name="EY House 111" xfId="5913" xr:uid="{00000000-0005-0000-0000-000015170000}"/>
    <cellStyle name="EY House 112" xfId="5914" xr:uid="{00000000-0005-0000-0000-000016170000}"/>
    <cellStyle name="EY House 113" xfId="5915" xr:uid="{00000000-0005-0000-0000-000017170000}"/>
    <cellStyle name="EY House 114" xfId="5916" xr:uid="{00000000-0005-0000-0000-000018170000}"/>
    <cellStyle name="EY House 115" xfId="5917" xr:uid="{00000000-0005-0000-0000-000019170000}"/>
    <cellStyle name="EY House 116" xfId="5918" xr:uid="{00000000-0005-0000-0000-00001A170000}"/>
    <cellStyle name="EY House 117" xfId="5919" xr:uid="{00000000-0005-0000-0000-00001B170000}"/>
    <cellStyle name="EY House 118" xfId="5920" xr:uid="{00000000-0005-0000-0000-00001C170000}"/>
    <cellStyle name="EY House 119" xfId="5921" xr:uid="{00000000-0005-0000-0000-00001D170000}"/>
    <cellStyle name="EY House 12" xfId="5922" xr:uid="{00000000-0005-0000-0000-00001E170000}"/>
    <cellStyle name="EY House 120" xfId="5923" xr:uid="{00000000-0005-0000-0000-00001F170000}"/>
    <cellStyle name="EY House 121" xfId="5924" xr:uid="{00000000-0005-0000-0000-000020170000}"/>
    <cellStyle name="EY House 122" xfId="5925" xr:uid="{00000000-0005-0000-0000-000021170000}"/>
    <cellStyle name="EY House 123" xfId="5926" xr:uid="{00000000-0005-0000-0000-000022170000}"/>
    <cellStyle name="EY House 124" xfId="5927" xr:uid="{00000000-0005-0000-0000-000023170000}"/>
    <cellStyle name="EY House 125" xfId="5928" xr:uid="{00000000-0005-0000-0000-000024170000}"/>
    <cellStyle name="EY House 13" xfId="5929" xr:uid="{00000000-0005-0000-0000-000025170000}"/>
    <cellStyle name="EY House 14" xfId="5930" xr:uid="{00000000-0005-0000-0000-000026170000}"/>
    <cellStyle name="EY House 15" xfId="5931" xr:uid="{00000000-0005-0000-0000-000027170000}"/>
    <cellStyle name="EY House 16" xfId="5932" xr:uid="{00000000-0005-0000-0000-000028170000}"/>
    <cellStyle name="EY House 17" xfId="5933" xr:uid="{00000000-0005-0000-0000-000029170000}"/>
    <cellStyle name="EY House 18" xfId="5934" xr:uid="{00000000-0005-0000-0000-00002A170000}"/>
    <cellStyle name="EY House 19" xfId="5935" xr:uid="{00000000-0005-0000-0000-00002B170000}"/>
    <cellStyle name="EY House 2" xfId="5936" xr:uid="{00000000-0005-0000-0000-00002C170000}"/>
    <cellStyle name="EY House 20" xfId="5937" xr:uid="{00000000-0005-0000-0000-00002D170000}"/>
    <cellStyle name="EY House 21" xfId="5938" xr:uid="{00000000-0005-0000-0000-00002E170000}"/>
    <cellStyle name="EY House 22" xfId="5939" xr:uid="{00000000-0005-0000-0000-00002F170000}"/>
    <cellStyle name="EY House 23" xfId="5940" xr:uid="{00000000-0005-0000-0000-000030170000}"/>
    <cellStyle name="EY House 24" xfId="5941" xr:uid="{00000000-0005-0000-0000-000031170000}"/>
    <cellStyle name="EY House 25" xfId="5942" xr:uid="{00000000-0005-0000-0000-000032170000}"/>
    <cellStyle name="EY House 26" xfId="5943" xr:uid="{00000000-0005-0000-0000-000033170000}"/>
    <cellStyle name="EY House 27" xfId="5944" xr:uid="{00000000-0005-0000-0000-000034170000}"/>
    <cellStyle name="EY House 28" xfId="5945" xr:uid="{00000000-0005-0000-0000-000035170000}"/>
    <cellStyle name="EY House 29" xfId="5946" xr:uid="{00000000-0005-0000-0000-000036170000}"/>
    <cellStyle name="EY House 3" xfId="5947" xr:uid="{00000000-0005-0000-0000-000037170000}"/>
    <cellStyle name="EY House 30" xfId="5948" xr:uid="{00000000-0005-0000-0000-000038170000}"/>
    <cellStyle name="EY House 31" xfId="5949" xr:uid="{00000000-0005-0000-0000-000039170000}"/>
    <cellStyle name="EY House 32" xfId="5950" xr:uid="{00000000-0005-0000-0000-00003A170000}"/>
    <cellStyle name="EY House 33" xfId="5951" xr:uid="{00000000-0005-0000-0000-00003B170000}"/>
    <cellStyle name="EY House 34" xfId="5952" xr:uid="{00000000-0005-0000-0000-00003C170000}"/>
    <cellStyle name="EY House 35" xfId="5953" xr:uid="{00000000-0005-0000-0000-00003D170000}"/>
    <cellStyle name="EY House 36" xfId="5954" xr:uid="{00000000-0005-0000-0000-00003E170000}"/>
    <cellStyle name="EY House 37" xfId="5955" xr:uid="{00000000-0005-0000-0000-00003F170000}"/>
    <cellStyle name="EY House 38" xfId="5956" xr:uid="{00000000-0005-0000-0000-000040170000}"/>
    <cellStyle name="EY House 39" xfId="5957" xr:uid="{00000000-0005-0000-0000-000041170000}"/>
    <cellStyle name="EY House 4" xfId="5958" xr:uid="{00000000-0005-0000-0000-000042170000}"/>
    <cellStyle name="EY House 40" xfId="5959" xr:uid="{00000000-0005-0000-0000-000043170000}"/>
    <cellStyle name="EY House 41" xfId="5960" xr:uid="{00000000-0005-0000-0000-000044170000}"/>
    <cellStyle name="EY House 42" xfId="5961" xr:uid="{00000000-0005-0000-0000-000045170000}"/>
    <cellStyle name="EY House 43" xfId="5962" xr:uid="{00000000-0005-0000-0000-000046170000}"/>
    <cellStyle name="EY House 44" xfId="5963" xr:uid="{00000000-0005-0000-0000-000047170000}"/>
    <cellStyle name="EY House 45" xfId="5964" xr:uid="{00000000-0005-0000-0000-000048170000}"/>
    <cellStyle name="EY House 46" xfId="5965" xr:uid="{00000000-0005-0000-0000-000049170000}"/>
    <cellStyle name="EY House 47" xfId="5966" xr:uid="{00000000-0005-0000-0000-00004A170000}"/>
    <cellStyle name="EY House 48" xfId="5967" xr:uid="{00000000-0005-0000-0000-00004B170000}"/>
    <cellStyle name="EY House 49" xfId="5968" xr:uid="{00000000-0005-0000-0000-00004C170000}"/>
    <cellStyle name="EY House 5" xfId="5969" xr:uid="{00000000-0005-0000-0000-00004D170000}"/>
    <cellStyle name="EY House 50" xfId="5970" xr:uid="{00000000-0005-0000-0000-00004E170000}"/>
    <cellStyle name="EY House 51" xfId="5971" xr:uid="{00000000-0005-0000-0000-00004F170000}"/>
    <cellStyle name="EY House 52" xfId="5972" xr:uid="{00000000-0005-0000-0000-000050170000}"/>
    <cellStyle name="EY House 53" xfId="5973" xr:uid="{00000000-0005-0000-0000-000051170000}"/>
    <cellStyle name="EY House 54" xfId="5974" xr:uid="{00000000-0005-0000-0000-000052170000}"/>
    <cellStyle name="EY House 55" xfId="5975" xr:uid="{00000000-0005-0000-0000-000053170000}"/>
    <cellStyle name="EY House 56" xfId="5976" xr:uid="{00000000-0005-0000-0000-000054170000}"/>
    <cellStyle name="EY House 57" xfId="5977" xr:uid="{00000000-0005-0000-0000-000055170000}"/>
    <cellStyle name="EY House 58" xfId="5978" xr:uid="{00000000-0005-0000-0000-000056170000}"/>
    <cellStyle name="EY House 59" xfId="5979" xr:uid="{00000000-0005-0000-0000-000057170000}"/>
    <cellStyle name="EY House 6" xfId="5980" xr:uid="{00000000-0005-0000-0000-000058170000}"/>
    <cellStyle name="EY House 60" xfId="5981" xr:uid="{00000000-0005-0000-0000-000059170000}"/>
    <cellStyle name="EY House 61" xfId="5982" xr:uid="{00000000-0005-0000-0000-00005A170000}"/>
    <cellStyle name="EY House 62" xfId="5983" xr:uid="{00000000-0005-0000-0000-00005B170000}"/>
    <cellStyle name="EY House 63" xfId="5984" xr:uid="{00000000-0005-0000-0000-00005C170000}"/>
    <cellStyle name="EY House 64" xfId="5985" xr:uid="{00000000-0005-0000-0000-00005D170000}"/>
    <cellStyle name="EY House 65" xfId="5986" xr:uid="{00000000-0005-0000-0000-00005E170000}"/>
    <cellStyle name="EY House 66" xfId="5987" xr:uid="{00000000-0005-0000-0000-00005F170000}"/>
    <cellStyle name="EY House 67" xfId="5988" xr:uid="{00000000-0005-0000-0000-000060170000}"/>
    <cellStyle name="EY House 68" xfId="5989" xr:uid="{00000000-0005-0000-0000-000061170000}"/>
    <cellStyle name="EY House 69" xfId="5990" xr:uid="{00000000-0005-0000-0000-000062170000}"/>
    <cellStyle name="EY House 7" xfId="5991" xr:uid="{00000000-0005-0000-0000-000063170000}"/>
    <cellStyle name="EY House 70" xfId="5992" xr:uid="{00000000-0005-0000-0000-000064170000}"/>
    <cellStyle name="EY House 71" xfId="5993" xr:uid="{00000000-0005-0000-0000-000065170000}"/>
    <cellStyle name="EY House 72" xfId="5994" xr:uid="{00000000-0005-0000-0000-000066170000}"/>
    <cellStyle name="EY House 73" xfId="5995" xr:uid="{00000000-0005-0000-0000-000067170000}"/>
    <cellStyle name="EY House 74" xfId="5996" xr:uid="{00000000-0005-0000-0000-000068170000}"/>
    <cellStyle name="EY House 75" xfId="5997" xr:uid="{00000000-0005-0000-0000-000069170000}"/>
    <cellStyle name="EY House 76" xfId="5998" xr:uid="{00000000-0005-0000-0000-00006A170000}"/>
    <cellStyle name="EY House 77" xfId="5999" xr:uid="{00000000-0005-0000-0000-00006B170000}"/>
    <cellStyle name="EY House 78" xfId="6000" xr:uid="{00000000-0005-0000-0000-00006C170000}"/>
    <cellStyle name="EY House 79" xfId="6001" xr:uid="{00000000-0005-0000-0000-00006D170000}"/>
    <cellStyle name="EY House 8" xfId="6002" xr:uid="{00000000-0005-0000-0000-00006E170000}"/>
    <cellStyle name="EY House 80" xfId="6003" xr:uid="{00000000-0005-0000-0000-00006F170000}"/>
    <cellStyle name="EY House 81" xfId="6004" xr:uid="{00000000-0005-0000-0000-000070170000}"/>
    <cellStyle name="EY House 82" xfId="6005" xr:uid="{00000000-0005-0000-0000-000071170000}"/>
    <cellStyle name="EY House 83" xfId="6006" xr:uid="{00000000-0005-0000-0000-000072170000}"/>
    <cellStyle name="EY House 84" xfId="6007" xr:uid="{00000000-0005-0000-0000-000073170000}"/>
    <cellStyle name="EY House 85" xfId="6008" xr:uid="{00000000-0005-0000-0000-000074170000}"/>
    <cellStyle name="EY House 86" xfId="6009" xr:uid="{00000000-0005-0000-0000-000075170000}"/>
    <cellStyle name="EY House 87" xfId="6010" xr:uid="{00000000-0005-0000-0000-000076170000}"/>
    <cellStyle name="EY House 88" xfId="6011" xr:uid="{00000000-0005-0000-0000-000077170000}"/>
    <cellStyle name="EY House 89" xfId="6012" xr:uid="{00000000-0005-0000-0000-000078170000}"/>
    <cellStyle name="EY House 9" xfId="6013" xr:uid="{00000000-0005-0000-0000-000079170000}"/>
    <cellStyle name="EY House 90" xfId="6014" xr:uid="{00000000-0005-0000-0000-00007A170000}"/>
    <cellStyle name="EY House 91" xfId="6015" xr:uid="{00000000-0005-0000-0000-00007B170000}"/>
    <cellStyle name="EY House 92" xfId="6016" xr:uid="{00000000-0005-0000-0000-00007C170000}"/>
    <cellStyle name="EY House 93" xfId="6017" xr:uid="{00000000-0005-0000-0000-00007D170000}"/>
    <cellStyle name="EY House 94" xfId="6018" xr:uid="{00000000-0005-0000-0000-00007E170000}"/>
    <cellStyle name="EY House 95" xfId="6019" xr:uid="{00000000-0005-0000-0000-00007F170000}"/>
    <cellStyle name="EY House 96" xfId="6020" xr:uid="{00000000-0005-0000-0000-000080170000}"/>
    <cellStyle name="EY House 97" xfId="6021" xr:uid="{00000000-0005-0000-0000-000081170000}"/>
    <cellStyle name="EY House 98" xfId="6022" xr:uid="{00000000-0005-0000-0000-000082170000}"/>
    <cellStyle name="EY House 99" xfId="6023" xr:uid="{00000000-0005-0000-0000-000083170000}"/>
    <cellStyle name="EY House_ActiFijos" xfId="6024" xr:uid="{00000000-0005-0000-0000-000084170000}"/>
    <cellStyle name="EY%input" xfId="6025" xr:uid="{00000000-0005-0000-0000-000085170000}"/>
    <cellStyle name="EY0dp" xfId="6026" xr:uid="{00000000-0005-0000-0000-000086170000}"/>
    <cellStyle name="EYnumber_Project GuGu - Databook 050331 v2" xfId="6027" xr:uid="{00000000-0005-0000-0000-000087170000}"/>
    <cellStyle name="EYtext_Project Sprinkle - Databook (PR) 4-1-05" xfId="6028" xr:uid="{00000000-0005-0000-0000-000088170000}"/>
    <cellStyle name="F2" xfId="6029" xr:uid="{00000000-0005-0000-0000-000089170000}"/>
    <cellStyle name="F2 2" xfId="6030" xr:uid="{00000000-0005-0000-0000-00008A170000}"/>
    <cellStyle name="F2 2 10" xfId="6031" xr:uid="{00000000-0005-0000-0000-00008B170000}"/>
    <cellStyle name="F2 2 11" xfId="6032" xr:uid="{00000000-0005-0000-0000-00008C170000}"/>
    <cellStyle name="F2 2 12" xfId="6033" xr:uid="{00000000-0005-0000-0000-00008D170000}"/>
    <cellStyle name="F2 2 2" xfId="6034" xr:uid="{00000000-0005-0000-0000-00008E170000}"/>
    <cellStyle name="F2 2 3" xfId="6035" xr:uid="{00000000-0005-0000-0000-00008F170000}"/>
    <cellStyle name="F2 2 4" xfId="6036" xr:uid="{00000000-0005-0000-0000-000090170000}"/>
    <cellStyle name="F2 2 5" xfId="6037" xr:uid="{00000000-0005-0000-0000-000091170000}"/>
    <cellStyle name="F2 2 6" xfId="6038" xr:uid="{00000000-0005-0000-0000-000092170000}"/>
    <cellStyle name="F2 2 7" xfId="6039" xr:uid="{00000000-0005-0000-0000-000093170000}"/>
    <cellStyle name="F2 2 8" xfId="6040" xr:uid="{00000000-0005-0000-0000-000094170000}"/>
    <cellStyle name="F2 2 9" xfId="6041" xr:uid="{00000000-0005-0000-0000-000095170000}"/>
    <cellStyle name="F2 2_ActiFijos" xfId="6042" xr:uid="{00000000-0005-0000-0000-000096170000}"/>
    <cellStyle name="F2 3" xfId="6043" xr:uid="{00000000-0005-0000-0000-000097170000}"/>
    <cellStyle name="F2 3 10" xfId="6044" xr:uid="{00000000-0005-0000-0000-000098170000}"/>
    <cellStyle name="F2 3 11" xfId="6045" xr:uid="{00000000-0005-0000-0000-000099170000}"/>
    <cellStyle name="F2 3 12" xfId="6046" xr:uid="{00000000-0005-0000-0000-00009A170000}"/>
    <cellStyle name="F2 3 2" xfId="6047" xr:uid="{00000000-0005-0000-0000-00009B170000}"/>
    <cellStyle name="F2 3 3" xfId="6048" xr:uid="{00000000-0005-0000-0000-00009C170000}"/>
    <cellStyle name="F2 3 4" xfId="6049" xr:uid="{00000000-0005-0000-0000-00009D170000}"/>
    <cellStyle name="F2 3 5" xfId="6050" xr:uid="{00000000-0005-0000-0000-00009E170000}"/>
    <cellStyle name="F2 3 6" xfId="6051" xr:uid="{00000000-0005-0000-0000-00009F170000}"/>
    <cellStyle name="F2 3 7" xfId="6052" xr:uid="{00000000-0005-0000-0000-0000A0170000}"/>
    <cellStyle name="F2 3 8" xfId="6053" xr:uid="{00000000-0005-0000-0000-0000A1170000}"/>
    <cellStyle name="F2 3 9" xfId="6054" xr:uid="{00000000-0005-0000-0000-0000A2170000}"/>
    <cellStyle name="F2 3_ActiFijos" xfId="6055" xr:uid="{00000000-0005-0000-0000-0000A3170000}"/>
    <cellStyle name="F2 4" xfId="6056" xr:uid="{00000000-0005-0000-0000-0000A4170000}"/>
    <cellStyle name="F2 4 10" xfId="6057" xr:uid="{00000000-0005-0000-0000-0000A5170000}"/>
    <cellStyle name="F2 4 11" xfId="6058" xr:uid="{00000000-0005-0000-0000-0000A6170000}"/>
    <cellStyle name="F2 4 12" xfId="6059" xr:uid="{00000000-0005-0000-0000-0000A7170000}"/>
    <cellStyle name="F2 4 2" xfId="6060" xr:uid="{00000000-0005-0000-0000-0000A8170000}"/>
    <cellStyle name="F2 4 3" xfId="6061" xr:uid="{00000000-0005-0000-0000-0000A9170000}"/>
    <cellStyle name="F2 4 4" xfId="6062" xr:uid="{00000000-0005-0000-0000-0000AA170000}"/>
    <cellStyle name="F2 4 5" xfId="6063" xr:uid="{00000000-0005-0000-0000-0000AB170000}"/>
    <cellStyle name="F2 4 6" xfId="6064" xr:uid="{00000000-0005-0000-0000-0000AC170000}"/>
    <cellStyle name="F2 4 7" xfId="6065" xr:uid="{00000000-0005-0000-0000-0000AD170000}"/>
    <cellStyle name="F2 4 8" xfId="6066" xr:uid="{00000000-0005-0000-0000-0000AE170000}"/>
    <cellStyle name="F2 4 9" xfId="6067" xr:uid="{00000000-0005-0000-0000-0000AF170000}"/>
    <cellStyle name="F2 4_ActiFijos" xfId="6068" xr:uid="{00000000-0005-0000-0000-0000B0170000}"/>
    <cellStyle name="F2_Bases_Generales" xfId="6069" xr:uid="{00000000-0005-0000-0000-0000B1170000}"/>
    <cellStyle name="F3" xfId="6070" xr:uid="{00000000-0005-0000-0000-0000B2170000}"/>
    <cellStyle name="F3 2" xfId="6071" xr:uid="{00000000-0005-0000-0000-0000B3170000}"/>
    <cellStyle name="F3 2 10" xfId="6072" xr:uid="{00000000-0005-0000-0000-0000B4170000}"/>
    <cellStyle name="F3 2 11" xfId="6073" xr:uid="{00000000-0005-0000-0000-0000B5170000}"/>
    <cellStyle name="F3 2 12" xfId="6074" xr:uid="{00000000-0005-0000-0000-0000B6170000}"/>
    <cellStyle name="F3 2 2" xfId="6075" xr:uid="{00000000-0005-0000-0000-0000B7170000}"/>
    <cellStyle name="F3 2 3" xfId="6076" xr:uid="{00000000-0005-0000-0000-0000B8170000}"/>
    <cellStyle name="F3 2 4" xfId="6077" xr:uid="{00000000-0005-0000-0000-0000B9170000}"/>
    <cellStyle name="F3 2 5" xfId="6078" xr:uid="{00000000-0005-0000-0000-0000BA170000}"/>
    <cellStyle name="F3 2 6" xfId="6079" xr:uid="{00000000-0005-0000-0000-0000BB170000}"/>
    <cellStyle name="F3 2 7" xfId="6080" xr:uid="{00000000-0005-0000-0000-0000BC170000}"/>
    <cellStyle name="F3 2 8" xfId="6081" xr:uid="{00000000-0005-0000-0000-0000BD170000}"/>
    <cellStyle name="F3 2 9" xfId="6082" xr:uid="{00000000-0005-0000-0000-0000BE170000}"/>
    <cellStyle name="F3 2_ActiFijos" xfId="6083" xr:uid="{00000000-0005-0000-0000-0000BF170000}"/>
    <cellStyle name="F3 3" xfId="6084" xr:uid="{00000000-0005-0000-0000-0000C0170000}"/>
    <cellStyle name="F3 3 10" xfId="6085" xr:uid="{00000000-0005-0000-0000-0000C1170000}"/>
    <cellStyle name="F3 3 11" xfId="6086" xr:uid="{00000000-0005-0000-0000-0000C2170000}"/>
    <cellStyle name="F3 3 12" xfId="6087" xr:uid="{00000000-0005-0000-0000-0000C3170000}"/>
    <cellStyle name="F3 3 2" xfId="6088" xr:uid="{00000000-0005-0000-0000-0000C4170000}"/>
    <cellStyle name="F3 3 3" xfId="6089" xr:uid="{00000000-0005-0000-0000-0000C5170000}"/>
    <cellStyle name="F3 3 4" xfId="6090" xr:uid="{00000000-0005-0000-0000-0000C6170000}"/>
    <cellStyle name="F3 3 5" xfId="6091" xr:uid="{00000000-0005-0000-0000-0000C7170000}"/>
    <cellStyle name="F3 3 6" xfId="6092" xr:uid="{00000000-0005-0000-0000-0000C8170000}"/>
    <cellStyle name="F3 3 7" xfId="6093" xr:uid="{00000000-0005-0000-0000-0000C9170000}"/>
    <cellStyle name="F3 3 8" xfId="6094" xr:uid="{00000000-0005-0000-0000-0000CA170000}"/>
    <cellStyle name="F3 3 9" xfId="6095" xr:uid="{00000000-0005-0000-0000-0000CB170000}"/>
    <cellStyle name="F3 3_ActiFijos" xfId="6096" xr:uid="{00000000-0005-0000-0000-0000CC170000}"/>
    <cellStyle name="F3 4" xfId="6097" xr:uid="{00000000-0005-0000-0000-0000CD170000}"/>
    <cellStyle name="F3 4 10" xfId="6098" xr:uid="{00000000-0005-0000-0000-0000CE170000}"/>
    <cellStyle name="F3 4 11" xfId="6099" xr:uid="{00000000-0005-0000-0000-0000CF170000}"/>
    <cellStyle name="F3 4 12" xfId="6100" xr:uid="{00000000-0005-0000-0000-0000D0170000}"/>
    <cellStyle name="F3 4 2" xfId="6101" xr:uid="{00000000-0005-0000-0000-0000D1170000}"/>
    <cellStyle name="F3 4 3" xfId="6102" xr:uid="{00000000-0005-0000-0000-0000D2170000}"/>
    <cellStyle name="F3 4 4" xfId="6103" xr:uid="{00000000-0005-0000-0000-0000D3170000}"/>
    <cellStyle name="F3 4 5" xfId="6104" xr:uid="{00000000-0005-0000-0000-0000D4170000}"/>
    <cellStyle name="F3 4 6" xfId="6105" xr:uid="{00000000-0005-0000-0000-0000D5170000}"/>
    <cellStyle name="F3 4 7" xfId="6106" xr:uid="{00000000-0005-0000-0000-0000D6170000}"/>
    <cellStyle name="F3 4 8" xfId="6107" xr:uid="{00000000-0005-0000-0000-0000D7170000}"/>
    <cellStyle name="F3 4 9" xfId="6108" xr:uid="{00000000-0005-0000-0000-0000D8170000}"/>
    <cellStyle name="F3 4_ActiFijos" xfId="6109" xr:uid="{00000000-0005-0000-0000-0000D9170000}"/>
    <cellStyle name="F3_Bases_Generales" xfId="6110" xr:uid="{00000000-0005-0000-0000-0000DA170000}"/>
    <cellStyle name="F4" xfId="6111" xr:uid="{00000000-0005-0000-0000-0000DB170000}"/>
    <cellStyle name="F4 2" xfId="6112" xr:uid="{00000000-0005-0000-0000-0000DC170000}"/>
    <cellStyle name="F4 2 10" xfId="6113" xr:uid="{00000000-0005-0000-0000-0000DD170000}"/>
    <cellStyle name="F4 2 11" xfId="6114" xr:uid="{00000000-0005-0000-0000-0000DE170000}"/>
    <cellStyle name="F4 2 12" xfId="6115" xr:uid="{00000000-0005-0000-0000-0000DF170000}"/>
    <cellStyle name="F4 2 2" xfId="6116" xr:uid="{00000000-0005-0000-0000-0000E0170000}"/>
    <cellStyle name="F4 2 3" xfId="6117" xr:uid="{00000000-0005-0000-0000-0000E1170000}"/>
    <cellStyle name="F4 2 4" xfId="6118" xr:uid="{00000000-0005-0000-0000-0000E2170000}"/>
    <cellStyle name="F4 2 5" xfId="6119" xr:uid="{00000000-0005-0000-0000-0000E3170000}"/>
    <cellStyle name="F4 2 6" xfId="6120" xr:uid="{00000000-0005-0000-0000-0000E4170000}"/>
    <cellStyle name="F4 2 7" xfId="6121" xr:uid="{00000000-0005-0000-0000-0000E5170000}"/>
    <cellStyle name="F4 2 8" xfId="6122" xr:uid="{00000000-0005-0000-0000-0000E6170000}"/>
    <cellStyle name="F4 2 9" xfId="6123" xr:uid="{00000000-0005-0000-0000-0000E7170000}"/>
    <cellStyle name="F4 2_ActiFijos" xfId="6124" xr:uid="{00000000-0005-0000-0000-0000E8170000}"/>
    <cellStyle name="F4 3" xfId="6125" xr:uid="{00000000-0005-0000-0000-0000E9170000}"/>
    <cellStyle name="F4 3 10" xfId="6126" xr:uid="{00000000-0005-0000-0000-0000EA170000}"/>
    <cellStyle name="F4 3 11" xfId="6127" xr:uid="{00000000-0005-0000-0000-0000EB170000}"/>
    <cellStyle name="F4 3 12" xfId="6128" xr:uid="{00000000-0005-0000-0000-0000EC170000}"/>
    <cellStyle name="F4 3 2" xfId="6129" xr:uid="{00000000-0005-0000-0000-0000ED170000}"/>
    <cellStyle name="F4 3 3" xfId="6130" xr:uid="{00000000-0005-0000-0000-0000EE170000}"/>
    <cellStyle name="F4 3 4" xfId="6131" xr:uid="{00000000-0005-0000-0000-0000EF170000}"/>
    <cellStyle name="F4 3 5" xfId="6132" xr:uid="{00000000-0005-0000-0000-0000F0170000}"/>
    <cellStyle name="F4 3 6" xfId="6133" xr:uid="{00000000-0005-0000-0000-0000F1170000}"/>
    <cellStyle name="F4 3 7" xfId="6134" xr:uid="{00000000-0005-0000-0000-0000F2170000}"/>
    <cellStyle name="F4 3 8" xfId="6135" xr:uid="{00000000-0005-0000-0000-0000F3170000}"/>
    <cellStyle name="F4 3 9" xfId="6136" xr:uid="{00000000-0005-0000-0000-0000F4170000}"/>
    <cellStyle name="F4 3_ActiFijos" xfId="6137" xr:uid="{00000000-0005-0000-0000-0000F5170000}"/>
    <cellStyle name="F4 4" xfId="6138" xr:uid="{00000000-0005-0000-0000-0000F6170000}"/>
    <cellStyle name="F4 4 10" xfId="6139" xr:uid="{00000000-0005-0000-0000-0000F7170000}"/>
    <cellStyle name="F4 4 11" xfId="6140" xr:uid="{00000000-0005-0000-0000-0000F8170000}"/>
    <cellStyle name="F4 4 12" xfId="6141" xr:uid="{00000000-0005-0000-0000-0000F9170000}"/>
    <cellStyle name="F4 4 2" xfId="6142" xr:uid="{00000000-0005-0000-0000-0000FA170000}"/>
    <cellStyle name="F4 4 3" xfId="6143" xr:uid="{00000000-0005-0000-0000-0000FB170000}"/>
    <cellStyle name="F4 4 4" xfId="6144" xr:uid="{00000000-0005-0000-0000-0000FC170000}"/>
    <cellStyle name="F4 4 5" xfId="6145" xr:uid="{00000000-0005-0000-0000-0000FD170000}"/>
    <cellStyle name="F4 4 6" xfId="6146" xr:uid="{00000000-0005-0000-0000-0000FE170000}"/>
    <cellStyle name="F4 4 7" xfId="6147" xr:uid="{00000000-0005-0000-0000-0000FF170000}"/>
    <cellStyle name="F4 4 8" xfId="6148" xr:uid="{00000000-0005-0000-0000-000000180000}"/>
    <cellStyle name="F4 4 9" xfId="6149" xr:uid="{00000000-0005-0000-0000-000001180000}"/>
    <cellStyle name="F4 4_ActiFijos" xfId="6150" xr:uid="{00000000-0005-0000-0000-000002180000}"/>
    <cellStyle name="F4_Bases_Generales" xfId="6151" xr:uid="{00000000-0005-0000-0000-000003180000}"/>
    <cellStyle name="F5" xfId="6152" xr:uid="{00000000-0005-0000-0000-000004180000}"/>
    <cellStyle name="F5 2" xfId="6153" xr:uid="{00000000-0005-0000-0000-000005180000}"/>
    <cellStyle name="F5 2 10" xfId="6154" xr:uid="{00000000-0005-0000-0000-000006180000}"/>
    <cellStyle name="F5 2 11" xfId="6155" xr:uid="{00000000-0005-0000-0000-000007180000}"/>
    <cellStyle name="F5 2 12" xfId="6156" xr:uid="{00000000-0005-0000-0000-000008180000}"/>
    <cellStyle name="F5 2 2" xfId="6157" xr:uid="{00000000-0005-0000-0000-000009180000}"/>
    <cellStyle name="F5 2 3" xfId="6158" xr:uid="{00000000-0005-0000-0000-00000A180000}"/>
    <cellStyle name="F5 2 4" xfId="6159" xr:uid="{00000000-0005-0000-0000-00000B180000}"/>
    <cellStyle name="F5 2 5" xfId="6160" xr:uid="{00000000-0005-0000-0000-00000C180000}"/>
    <cellStyle name="F5 2 6" xfId="6161" xr:uid="{00000000-0005-0000-0000-00000D180000}"/>
    <cellStyle name="F5 2 7" xfId="6162" xr:uid="{00000000-0005-0000-0000-00000E180000}"/>
    <cellStyle name="F5 2 8" xfId="6163" xr:uid="{00000000-0005-0000-0000-00000F180000}"/>
    <cellStyle name="F5 2 9" xfId="6164" xr:uid="{00000000-0005-0000-0000-000010180000}"/>
    <cellStyle name="F5 2_ActiFijos" xfId="6165" xr:uid="{00000000-0005-0000-0000-000011180000}"/>
    <cellStyle name="F5 3" xfId="6166" xr:uid="{00000000-0005-0000-0000-000012180000}"/>
    <cellStyle name="F5 3 10" xfId="6167" xr:uid="{00000000-0005-0000-0000-000013180000}"/>
    <cellStyle name="F5 3 11" xfId="6168" xr:uid="{00000000-0005-0000-0000-000014180000}"/>
    <cellStyle name="F5 3 12" xfId="6169" xr:uid="{00000000-0005-0000-0000-000015180000}"/>
    <cellStyle name="F5 3 2" xfId="6170" xr:uid="{00000000-0005-0000-0000-000016180000}"/>
    <cellStyle name="F5 3 3" xfId="6171" xr:uid="{00000000-0005-0000-0000-000017180000}"/>
    <cellStyle name="F5 3 4" xfId="6172" xr:uid="{00000000-0005-0000-0000-000018180000}"/>
    <cellStyle name="F5 3 5" xfId="6173" xr:uid="{00000000-0005-0000-0000-000019180000}"/>
    <cellStyle name="F5 3 6" xfId="6174" xr:uid="{00000000-0005-0000-0000-00001A180000}"/>
    <cellStyle name="F5 3 7" xfId="6175" xr:uid="{00000000-0005-0000-0000-00001B180000}"/>
    <cellStyle name="F5 3 8" xfId="6176" xr:uid="{00000000-0005-0000-0000-00001C180000}"/>
    <cellStyle name="F5 3 9" xfId="6177" xr:uid="{00000000-0005-0000-0000-00001D180000}"/>
    <cellStyle name="F5 3_ActiFijos" xfId="6178" xr:uid="{00000000-0005-0000-0000-00001E180000}"/>
    <cellStyle name="F5 4" xfId="6179" xr:uid="{00000000-0005-0000-0000-00001F180000}"/>
    <cellStyle name="F5 4 10" xfId="6180" xr:uid="{00000000-0005-0000-0000-000020180000}"/>
    <cellStyle name="F5 4 11" xfId="6181" xr:uid="{00000000-0005-0000-0000-000021180000}"/>
    <cellStyle name="F5 4 12" xfId="6182" xr:uid="{00000000-0005-0000-0000-000022180000}"/>
    <cellStyle name="F5 4 2" xfId="6183" xr:uid="{00000000-0005-0000-0000-000023180000}"/>
    <cellStyle name="F5 4 3" xfId="6184" xr:uid="{00000000-0005-0000-0000-000024180000}"/>
    <cellStyle name="F5 4 4" xfId="6185" xr:uid="{00000000-0005-0000-0000-000025180000}"/>
    <cellStyle name="F5 4 5" xfId="6186" xr:uid="{00000000-0005-0000-0000-000026180000}"/>
    <cellStyle name="F5 4 6" xfId="6187" xr:uid="{00000000-0005-0000-0000-000027180000}"/>
    <cellStyle name="F5 4 7" xfId="6188" xr:uid="{00000000-0005-0000-0000-000028180000}"/>
    <cellStyle name="F5 4 8" xfId="6189" xr:uid="{00000000-0005-0000-0000-000029180000}"/>
    <cellStyle name="F5 4 9" xfId="6190" xr:uid="{00000000-0005-0000-0000-00002A180000}"/>
    <cellStyle name="F5 4_ActiFijos" xfId="6191" xr:uid="{00000000-0005-0000-0000-00002B180000}"/>
    <cellStyle name="F5_Bases_Generales" xfId="6192" xr:uid="{00000000-0005-0000-0000-00002C180000}"/>
    <cellStyle name="F6" xfId="6193" xr:uid="{00000000-0005-0000-0000-00002D180000}"/>
    <cellStyle name="F6 2" xfId="6194" xr:uid="{00000000-0005-0000-0000-00002E180000}"/>
    <cellStyle name="F6 2 10" xfId="6195" xr:uid="{00000000-0005-0000-0000-00002F180000}"/>
    <cellStyle name="F6 2 11" xfId="6196" xr:uid="{00000000-0005-0000-0000-000030180000}"/>
    <cellStyle name="F6 2 12" xfId="6197" xr:uid="{00000000-0005-0000-0000-000031180000}"/>
    <cellStyle name="F6 2 2" xfId="6198" xr:uid="{00000000-0005-0000-0000-000032180000}"/>
    <cellStyle name="F6 2 3" xfId="6199" xr:uid="{00000000-0005-0000-0000-000033180000}"/>
    <cellStyle name="F6 2 4" xfId="6200" xr:uid="{00000000-0005-0000-0000-000034180000}"/>
    <cellStyle name="F6 2 5" xfId="6201" xr:uid="{00000000-0005-0000-0000-000035180000}"/>
    <cellStyle name="F6 2 6" xfId="6202" xr:uid="{00000000-0005-0000-0000-000036180000}"/>
    <cellStyle name="F6 2 7" xfId="6203" xr:uid="{00000000-0005-0000-0000-000037180000}"/>
    <cellStyle name="F6 2 8" xfId="6204" xr:uid="{00000000-0005-0000-0000-000038180000}"/>
    <cellStyle name="F6 2 9" xfId="6205" xr:uid="{00000000-0005-0000-0000-000039180000}"/>
    <cellStyle name="F6 2_ActiFijos" xfId="6206" xr:uid="{00000000-0005-0000-0000-00003A180000}"/>
    <cellStyle name="F6 3" xfId="6207" xr:uid="{00000000-0005-0000-0000-00003B180000}"/>
    <cellStyle name="F6 3 10" xfId="6208" xr:uid="{00000000-0005-0000-0000-00003C180000}"/>
    <cellStyle name="F6 3 11" xfId="6209" xr:uid="{00000000-0005-0000-0000-00003D180000}"/>
    <cellStyle name="F6 3 12" xfId="6210" xr:uid="{00000000-0005-0000-0000-00003E180000}"/>
    <cellStyle name="F6 3 2" xfId="6211" xr:uid="{00000000-0005-0000-0000-00003F180000}"/>
    <cellStyle name="F6 3 3" xfId="6212" xr:uid="{00000000-0005-0000-0000-000040180000}"/>
    <cellStyle name="F6 3 4" xfId="6213" xr:uid="{00000000-0005-0000-0000-000041180000}"/>
    <cellStyle name="F6 3 5" xfId="6214" xr:uid="{00000000-0005-0000-0000-000042180000}"/>
    <cellStyle name="F6 3 6" xfId="6215" xr:uid="{00000000-0005-0000-0000-000043180000}"/>
    <cellStyle name="F6 3 7" xfId="6216" xr:uid="{00000000-0005-0000-0000-000044180000}"/>
    <cellStyle name="F6 3 8" xfId="6217" xr:uid="{00000000-0005-0000-0000-000045180000}"/>
    <cellStyle name="F6 3 9" xfId="6218" xr:uid="{00000000-0005-0000-0000-000046180000}"/>
    <cellStyle name="F6 3_ActiFijos" xfId="6219" xr:uid="{00000000-0005-0000-0000-000047180000}"/>
    <cellStyle name="F6 4" xfId="6220" xr:uid="{00000000-0005-0000-0000-000048180000}"/>
    <cellStyle name="F6 4 10" xfId="6221" xr:uid="{00000000-0005-0000-0000-000049180000}"/>
    <cellStyle name="F6 4 11" xfId="6222" xr:uid="{00000000-0005-0000-0000-00004A180000}"/>
    <cellStyle name="F6 4 12" xfId="6223" xr:uid="{00000000-0005-0000-0000-00004B180000}"/>
    <cellStyle name="F6 4 2" xfId="6224" xr:uid="{00000000-0005-0000-0000-00004C180000}"/>
    <cellStyle name="F6 4 3" xfId="6225" xr:uid="{00000000-0005-0000-0000-00004D180000}"/>
    <cellStyle name="F6 4 4" xfId="6226" xr:uid="{00000000-0005-0000-0000-00004E180000}"/>
    <cellStyle name="F6 4 5" xfId="6227" xr:uid="{00000000-0005-0000-0000-00004F180000}"/>
    <cellStyle name="F6 4 6" xfId="6228" xr:uid="{00000000-0005-0000-0000-000050180000}"/>
    <cellStyle name="F6 4 7" xfId="6229" xr:uid="{00000000-0005-0000-0000-000051180000}"/>
    <cellStyle name="F6 4 8" xfId="6230" xr:uid="{00000000-0005-0000-0000-000052180000}"/>
    <cellStyle name="F6 4 9" xfId="6231" xr:uid="{00000000-0005-0000-0000-000053180000}"/>
    <cellStyle name="F6 4_ActiFijos" xfId="6232" xr:uid="{00000000-0005-0000-0000-000054180000}"/>
    <cellStyle name="F6_Bases_Generales" xfId="6233" xr:uid="{00000000-0005-0000-0000-000055180000}"/>
    <cellStyle name="F7" xfId="6234" xr:uid="{00000000-0005-0000-0000-000056180000}"/>
    <cellStyle name="F7 2" xfId="6235" xr:uid="{00000000-0005-0000-0000-000057180000}"/>
    <cellStyle name="F7 2 10" xfId="6236" xr:uid="{00000000-0005-0000-0000-000058180000}"/>
    <cellStyle name="F7 2 11" xfId="6237" xr:uid="{00000000-0005-0000-0000-000059180000}"/>
    <cellStyle name="F7 2 12" xfId="6238" xr:uid="{00000000-0005-0000-0000-00005A180000}"/>
    <cellStyle name="F7 2 2" xfId="6239" xr:uid="{00000000-0005-0000-0000-00005B180000}"/>
    <cellStyle name="F7 2 3" xfId="6240" xr:uid="{00000000-0005-0000-0000-00005C180000}"/>
    <cellStyle name="F7 2 4" xfId="6241" xr:uid="{00000000-0005-0000-0000-00005D180000}"/>
    <cellStyle name="F7 2 5" xfId="6242" xr:uid="{00000000-0005-0000-0000-00005E180000}"/>
    <cellStyle name="F7 2 6" xfId="6243" xr:uid="{00000000-0005-0000-0000-00005F180000}"/>
    <cellStyle name="F7 2 7" xfId="6244" xr:uid="{00000000-0005-0000-0000-000060180000}"/>
    <cellStyle name="F7 2 8" xfId="6245" xr:uid="{00000000-0005-0000-0000-000061180000}"/>
    <cellStyle name="F7 2 9" xfId="6246" xr:uid="{00000000-0005-0000-0000-000062180000}"/>
    <cellStyle name="F7 2_ActiFijos" xfId="6247" xr:uid="{00000000-0005-0000-0000-000063180000}"/>
    <cellStyle name="F7 3" xfId="6248" xr:uid="{00000000-0005-0000-0000-000064180000}"/>
    <cellStyle name="F7 3 10" xfId="6249" xr:uid="{00000000-0005-0000-0000-000065180000}"/>
    <cellStyle name="F7 3 11" xfId="6250" xr:uid="{00000000-0005-0000-0000-000066180000}"/>
    <cellStyle name="F7 3 12" xfId="6251" xr:uid="{00000000-0005-0000-0000-000067180000}"/>
    <cellStyle name="F7 3 2" xfId="6252" xr:uid="{00000000-0005-0000-0000-000068180000}"/>
    <cellStyle name="F7 3 3" xfId="6253" xr:uid="{00000000-0005-0000-0000-000069180000}"/>
    <cellStyle name="F7 3 4" xfId="6254" xr:uid="{00000000-0005-0000-0000-00006A180000}"/>
    <cellStyle name="F7 3 5" xfId="6255" xr:uid="{00000000-0005-0000-0000-00006B180000}"/>
    <cellStyle name="F7 3 6" xfId="6256" xr:uid="{00000000-0005-0000-0000-00006C180000}"/>
    <cellStyle name="F7 3 7" xfId="6257" xr:uid="{00000000-0005-0000-0000-00006D180000}"/>
    <cellStyle name="F7 3 8" xfId="6258" xr:uid="{00000000-0005-0000-0000-00006E180000}"/>
    <cellStyle name="F7 3 9" xfId="6259" xr:uid="{00000000-0005-0000-0000-00006F180000}"/>
    <cellStyle name="F7 3_ActiFijos" xfId="6260" xr:uid="{00000000-0005-0000-0000-000070180000}"/>
    <cellStyle name="F7 4" xfId="6261" xr:uid="{00000000-0005-0000-0000-000071180000}"/>
    <cellStyle name="F7 4 10" xfId="6262" xr:uid="{00000000-0005-0000-0000-000072180000}"/>
    <cellStyle name="F7 4 11" xfId="6263" xr:uid="{00000000-0005-0000-0000-000073180000}"/>
    <cellStyle name="F7 4 12" xfId="6264" xr:uid="{00000000-0005-0000-0000-000074180000}"/>
    <cellStyle name="F7 4 2" xfId="6265" xr:uid="{00000000-0005-0000-0000-000075180000}"/>
    <cellStyle name="F7 4 3" xfId="6266" xr:uid="{00000000-0005-0000-0000-000076180000}"/>
    <cellStyle name="F7 4 4" xfId="6267" xr:uid="{00000000-0005-0000-0000-000077180000}"/>
    <cellStyle name="F7 4 5" xfId="6268" xr:uid="{00000000-0005-0000-0000-000078180000}"/>
    <cellStyle name="F7 4 6" xfId="6269" xr:uid="{00000000-0005-0000-0000-000079180000}"/>
    <cellStyle name="F7 4 7" xfId="6270" xr:uid="{00000000-0005-0000-0000-00007A180000}"/>
    <cellStyle name="F7 4 8" xfId="6271" xr:uid="{00000000-0005-0000-0000-00007B180000}"/>
    <cellStyle name="F7 4 9" xfId="6272" xr:uid="{00000000-0005-0000-0000-00007C180000}"/>
    <cellStyle name="F7 4_ActiFijos" xfId="6273" xr:uid="{00000000-0005-0000-0000-00007D180000}"/>
    <cellStyle name="F7_Bases_Generales" xfId="6274" xr:uid="{00000000-0005-0000-0000-00007E180000}"/>
    <cellStyle name="F8" xfId="6275" xr:uid="{00000000-0005-0000-0000-00007F180000}"/>
    <cellStyle name="F8 2" xfId="6276" xr:uid="{00000000-0005-0000-0000-000080180000}"/>
    <cellStyle name="F8 2 10" xfId="6277" xr:uid="{00000000-0005-0000-0000-000081180000}"/>
    <cellStyle name="F8 2 11" xfId="6278" xr:uid="{00000000-0005-0000-0000-000082180000}"/>
    <cellStyle name="F8 2 12" xfId="6279" xr:uid="{00000000-0005-0000-0000-000083180000}"/>
    <cellStyle name="F8 2 2" xfId="6280" xr:uid="{00000000-0005-0000-0000-000084180000}"/>
    <cellStyle name="F8 2 3" xfId="6281" xr:uid="{00000000-0005-0000-0000-000085180000}"/>
    <cellStyle name="F8 2 4" xfId="6282" xr:uid="{00000000-0005-0000-0000-000086180000}"/>
    <cellStyle name="F8 2 5" xfId="6283" xr:uid="{00000000-0005-0000-0000-000087180000}"/>
    <cellStyle name="F8 2 6" xfId="6284" xr:uid="{00000000-0005-0000-0000-000088180000}"/>
    <cellStyle name="F8 2 7" xfId="6285" xr:uid="{00000000-0005-0000-0000-000089180000}"/>
    <cellStyle name="F8 2 8" xfId="6286" xr:uid="{00000000-0005-0000-0000-00008A180000}"/>
    <cellStyle name="F8 2 9" xfId="6287" xr:uid="{00000000-0005-0000-0000-00008B180000}"/>
    <cellStyle name="F8 2_ActiFijos" xfId="6288" xr:uid="{00000000-0005-0000-0000-00008C180000}"/>
    <cellStyle name="F8 3" xfId="6289" xr:uid="{00000000-0005-0000-0000-00008D180000}"/>
    <cellStyle name="F8 3 10" xfId="6290" xr:uid="{00000000-0005-0000-0000-00008E180000}"/>
    <cellStyle name="F8 3 11" xfId="6291" xr:uid="{00000000-0005-0000-0000-00008F180000}"/>
    <cellStyle name="F8 3 12" xfId="6292" xr:uid="{00000000-0005-0000-0000-000090180000}"/>
    <cellStyle name="F8 3 2" xfId="6293" xr:uid="{00000000-0005-0000-0000-000091180000}"/>
    <cellStyle name="F8 3 3" xfId="6294" xr:uid="{00000000-0005-0000-0000-000092180000}"/>
    <cellStyle name="F8 3 4" xfId="6295" xr:uid="{00000000-0005-0000-0000-000093180000}"/>
    <cellStyle name="F8 3 5" xfId="6296" xr:uid="{00000000-0005-0000-0000-000094180000}"/>
    <cellStyle name="F8 3 6" xfId="6297" xr:uid="{00000000-0005-0000-0000-000095180000}"/>
    <cellStyle name="F8 3 7" xfId="6298" xr:uid="{00000000-0005-0000-0000-000096180000}"/>
    <cellStyle name="F8 3 8" xfId="6299" xr:uid="{00000000-0005-0000-0000-000097180000}"/>
    <cellStyle name="F8 3 9" xfId="6300" xr:uid="{00000000-0005-0000-0000-000098180000}"/>
    <cellStyle name="F8 3_ActiFijos" xfId="6301" xr:uid="{00000000-0005-0000-0000-000099180000}"/>
    <cellStyle name="F8 4" xfId="6302" xr:uid="{00000000-0005-0000-0000-00009A180000}"/>
    <cellStyle name="F8 4 10" xfId="6303" xr:uid="{00000000-0005-0000-0000-00009B180000}"/>
    <cellStyle name="F8 4 11" xfId="6304" xr:uid="{00000000-0005-0000-0000-00009C180000}"/>
    <cellStyle name="F8 4 12" xfId="6305" xr:uid="{00000000-0005-0000-0000-00009D180000}"/>
    <cellStyle name="F8 4 2" xfId="6306" xr:uid="{00000000-0005-0000-0000-00009E180000}"/>
    <cellStyle name="F8 4 3" xfId="6307" xr:uid="{00000000-0005-0000-0000-00009F180000}"/>
    <cellStyle name="F8 4 4" xfId="6308" xr:uid="{00000000-0005-0000-0000-0000A0180000}"/>
    <cellStyle name="F8 4 5" xfId="6309" xr:uid="{00000000-0005-0000-0000-0000A1180000}"/>
    <cellStyle name="F8 4 6" xfId="6310" xr:uid="{00000000-0005-0000-0000-0000A2180000}"/>
    <cellStyle name="F8 4 7" xfId="6311" xr:uid="{00000000-0005-0000-0000-0000A3180000}"/>
    <cellStyle name="F8 4 8" xfId="6312" xr:uid="{00000000-0005-0000-0000-0000A4180000}"/>
    <cellStyle name="F8 4 9" xfId="6313" xr:uid="{00000000-0005-0000-0000-0000A5180000}"/>
    <cellStyle name="F8 4_ActiFijos" xfId="6314" xr:uid="{00000000-0005-0000-0000-0000A6180000}"/>
    <cellStyle name="F8_Bases_Generales" xfId="6315" xr:uid="{00000000-0005-0000-0000-0000A7180000}"/>
    <cellStyle name="Fixed" xfId="6316" xr:uid="{00000000-0005-0000-0000-0000A8180000}"/>
    <cellStyle name="Fixed 10" xfId="6317" xr:uid="{00000000-0005-0000-0000-0000A9180000}"/>
    <cellStyle name="Fixed 10 2" xfId="6318" xr:uid="{00000000-0005-0000-0000-0000AA180000}"/>
    <cellStyle name="Fixed 100" xfId="6319" xr:uid="{00000000-0005-0000-0000-0000AB180000}"/>
    <cellStyle name="Fixed 100 2" xfId="6320" xr:uid="{00000000-0005-0000-0000-0000AC180000}"/>
    <cellStyle name="Fixed 101" xfId="6321" xr:uid="{00000000-0005-0000-0000-0000AD180000}"/>
    <cellStyle name="Fixed 101 2" xfId="6322" xr:uid="{00000000-0005-0000-0000-0000AE180000}"/>
    <cellStyle name="Fixed 102" xfId="6323" xr:uid="{00000000-0005-0000-0000-0000AF180000}"/>
    <cellStyle name="Fixed 102 2" xfId="6324" xr:uid="{00000000-0005-0000-0000-0000B0180000}"/>
    <cellStyle name="Fixed 103" xfId="6325" xr:uid="{00000000-0005-0000-0000-0000B1180000}"/>
    <cellStyle name="Fixed 103 2" xfId="6326" xr:uid="{00000000-0005-0000-0000-0000B2180000}"/>
    <cellStyle name="Fixed 104" xfId="6327" xr:uid="{00000000-0005-0000-0000-0000B3180000}"/>
    <cellStyle name="Fixed 104 2" xfId="6328" xr:uid="{00000000-0005-0000-0000-0000B4180000}"/>
    <cellStyle name="Fixed 105" xfId="6329" xr:uid="{00000000-0005-0000-0000-0000B5180000}"/>
    <cellStyle name="Fixed 105 2" xfId="6330" xr:uid="{00000000-0005-0000-0000-0000B6180000}"/>
    <cellStyle name="Fixed 106" xfId="6331" xr:uid="{00000000-0005-0000-0000-0000B7180000}"/>
    <cellStyle name="Fixed 106 2" xfId="6332" xr:uid="{00000000-0005-0000-0000-0000B8180000}"/>
    <cellStyle name="Fixed 107" xfId="6333" xr:uid="{00000000-0005-0000-0000-0000B9180000}"/>
    <cellStyle name="Fixed 107 2" xfId="6334" xr:uid="{00000000-0005-0000-0000-0000BA180000}"/>
    <cellStyle name="Fixed 108" xfId="6335" xr:uid="{00000000-0005-0000-0000-0000BB180000}"/>
    <cellStyle name="Fixed 108 2" xfId="6336" xr:uid="{00000000-0005-0000-0000-0000BC180000}"/>
    <cellStyle name="Fixed 109" xfId="6337" xr:uid="{00000000-0005-0000-0000-0000BD180000}"/>
    <cellStyle name="Fixed 109 2" xfId="6338" xr:uid="{00000000-0005-0000-0000-0000BE180000}"/>
    <cellStyle name="Fixed 11" xfId="6339" xr:uid="{00000000-0005-0000-0000-0000BF180000}"/>
    <cellStyle name="Fixed 11 2" xfId="6340" xr:uid="{00000000-0005-0000-0000-0000C0180000}"/>
    <cellStyle name="Fixed 110" xfId="6341" xr:uid="{00000000-0005-0000-0000-0000C1180000}"/>
    <cellStyle name="Fixed 110 2" xfId="6342" xr:uid="{00000000-0005-0000-0000-0000C2180000}"/>
    <cellStyle name="Fixed 111" xfId="6343" xr:uid="{00000000-0005-0000-0000-0000C3180000}"/>
    <cellStyle name="Fixed 111 2" xfId="6344" xr:uid="{00000000-0005-0000-0000-0000C4180000}"/>
    <cellStyle name="Fixed 112" xfId="6345" xr:uid="{00000000-0005-0000-0000-0000C5180000}"/>
    <cellStyle name="Fixed 112 2" xfId="6346" xr:uid="{00000000-0005-0000-0000-0000C6180000}"/>
    <cellStyle name="Fixed 113" xfId="6347" xr:uid="{00000000-0005-0000-0000-0000C7180000}"/>
    <cellStyle name="Fixed 113 2" xfId="6348" xr:uid="{00000000-0005-0000-0000-0000C8180000}"/>
    <cellStyle name="Fixed 114" xfId="6349" xr:uid="{00000000-0005-0000-0000-0000C9180000}"/>
    <cellStyle name="Fixed 114 2" xfId="6350" xr:uid="{00000000-0005-0000-0000-0000CA180000}"/>
    <cellStyle name="Fixed 115" xfId="6351" xr:uid="{00000000-0005-0000-0000-0000CB180000}"/>
    <cellStyle name="Fixed 115 2" xfId="6352" xr:uid="{00000000-0005-0000-0000-0000CC180000}"/>
    <cellStyle name="Fixed 116" xfId="6353" xr:uid="{00000000-0005-0000-0000-0000CD180000}"/>
    <cellStyle name="Fixed 12" xfId="6354" xr:uid="{00000000-0005-0000-0000-0000CE180000}"/>
    <cellStyle name="Fixed 12 2" xfId="6355" xr:uid="{00000000-0005-0000-0000-0000CF180000}"/>
    <cellStyle name="Fixed 13" xfId="6356" xr:uid="{00000000-0005-0000-0000-0000D0180000}"/>
    <cellStyle name="Fixed 13 2" xfId="6357" xr:uid="{00000000-0005-0000-0000-0000D1180000}"/>
    <cellStyle name="Fixed 14" xfId="6358" xr:uid="{00000000-0005-0000-0000-0000D2180000}"/>
    <cellStyle name="Fixed 14 2" xfId="6359" xr:uid="{00000000-0005-0000-0000-0000D3180000}"/>
    <cellStyle name="Fixed 15" xfId="6360" xr:uid="{00000000-0005-0000-0000-0000D4180000}"/>
    <cellStyle name="Fixed 15 2" xfId="6361" xr:uid="{00000000-0005-0000-0000-0000D5180000}"/>
    <cellStyle name="Fixed 16" xfId="6362" xr:uid="{00000000-0005-0000-0000-0000D6180000}"/>
    <cellStyle name="Fixed 16 2" xfId="6363" xr:uid="{00000000-0005-0000-0000-0000D7180000}"/>
    <cellStyle name="Fixed 17" xfId="6364" xr:uid="{00000000-0005-0000-0000-0000D8180000}"/>
    <cellStyle name="Fixed 17 2" xfId="6365" xr:uid="{00000000-0005-0000-0000-0000D9180000}"/>
    <cellStyle name="Fixed 18" xfId="6366" xr:uid="{00000000-0005-0000-0000-0000DA180000}"/>
    <cellStyle name="Fixed 18 2" xfId="6367" xr:uid="{00000000-0005-0000-0000-0000DB180000}"/>
    <cellStyle name="Fixed 19" xfId="6368" xr:uid="{00000000-0005-0000-0000-0000DC180000}"/>
    <cellStyle name="Fixed 19 2" xfId="6369" xr:uid="{00000000-0005-0000-0000-0000DD180000}"/>
    <cellStyle name="Fixed 2" xfId="6370" xr:uid="{00000000-0005-0000-0000-0000DE180000}"/>
    <cellStyle name="Fixed 2 10" xfId="6371" xr:uid="{00000000-0005-0000-0000-0000DF180000}"/>
    <cellStyle name="Fixed 2 10 2" xfId="6372" xr:uid="{00000000-0005-0000-0000-0000E0180000}"/>
    <cellStyle name="Fixed 2 11" xfId="6373" xr:uid="{00000000-0005-0000-0000-0000E1180000}"/>
    <cellStyle name="Fixed 2 11 2" xfId="6374" xr:uid="{00000000-0005-0000-0000-0000E2180000}"/>
    <cellStyle name="Fixed 2 12" xfId="6375" xr:uid="{00000000-0005-0000-0000-0000E3180000}"/>
    <cellStyle name="Fixed 2 12 2" xfId="6376" xr:uid="{00000000-0005-0000-0000-0000E4180000}"/>
    <cellStyle name="Fixed 2 13" xfId="6377" xr:uid="{00000000-0005-0000-0000-0000E5180000}"/>
    <cellStyle name="Fixed 2 2" xfId="6378" xr:uid="{00000000-0005-0000-0000-0000E6180000}"/>
    <cellStyle name="Fixed 2 2 2" xfId="6379" xr:uid="{00000000-0005-0000-0000-0000E7180000}"/>
    <cellStyle name="Fixed 2 3" xfId="6380" xr:uid="{00000000-0005-0000-0000-0000E8180000}"/>
    <cellStyle name="Fixed 2 3 2" xfId="6381" xr:uid="{00000000-0005-0000-0000-0000E9180000}"/>
    <cellStyle name="Fixed 2 4" xfId="6382" xr:uid="{00000000-0005-0000-0000-0000EA180000}"/>
    <cellStyle name="Fixed 2 4 2" xfId="6383" xr:uid="{00000000-0005-0000-0000-0000EB180000}"/>
    <cellStyle name="Fixed 2 5" xfId="6384" xr:uid="{00000000-0005-0000-0000-0000EC180000}"/>
    <cellStyle name="Fixed 2 5 2" xfId="6385" xr:uid="{00000000-0005-0000-0000-0000ED180000}"/>
    <cellStyle name="Fixed 2 6" xfId="6386" xr:uid="{00000000-0005-0000-0000-0000EE180000}"/>
    <cellStyle name="Fixed 2 6 2" xfId="6387" xr:uid="{00000000-0005-0000-0000-0000EF180000}"/>
    <cellStyle name="Fixed 2 7" xfId="6388" xr:uid="{00000000-0005-0000-0000-0000F0180000}"/>
    <cellStyle name="Fixed 2 7 2" xfId="6389" xr:uid="{00000000-0005-0000-0000-0000F1180000}"/>
    <cellStyle name="Fixed 2 8" xfId="6390" xr:uid="{00000000-0005-0000-0000-0000F2180000}"/>
    <cellStyle name="Fixed 2 8 2" xfId="6391" xr:uid="{00000000-0005-0000-0000-0000F3180000}"/>
    <cellStyle name="Fixed 2 9" xfId="6392" xr:uid="{00000000-0005-0000-0000-0000F4180000}"/>
    <cellStyle name="Fixed 2 9 2" xfId="6393" xr:uid="{00000000-0005-0000-0000-0000F5180000}"/>
    <cellStyle name="Fixed 20" xfId="6394" xr:uid="{00000000-0005-0000-0000-0000F6180000}"/>
    <cellStyle name="Fixed 20 2" xfId="6395" xr:uid="{00000000-0005-0000-0000-0000F7180000}"/>
    <cellStyle name="Fixed 21" xfId="6396" xr:uid="{00000000-0005-0000-0000-0000F8180000}"/>
    <cellStyle name="Fixed 21 2" xfId="6397" xr:uid="{00000000-0005-0000-0000-0000F9180000}"/>
    <cellStyle name="Fixed 22" xfId="6398" xr:uid="{00000000-0005-0000-0000-0000FA180000}"/>
    <cellStyle name="Fixed 22 2" xfId="6399" xr:uid="{00000000-0005-0000-0000-0000FB180000}"/>
    <cellStyle name="Fixed 23" xfId="6400" xr:uid="{00000000-0005-0000-0000-0000FC180000}"/>
    <cellStyle name="Fixed 23 2" xfId="6401" xr:uid="{00000000-0005-0000-0000-0000FD180000}"/>
    <cellStyle name="Fixed 24" xfId="6402" xr:uid="{00000000-0005-0000-0000-0000FE180000}"/>
    <cellStyle name="Fixed 24 2" xfId="6403" xr:uid="{00000000-0005-0000-0000-0000FF180000}"/>
    <cellStyle name="Fixed 25" xfId="6404" xr:uid="{00000000-0005-0000-0000-000000190000}"/>
    <cellStyle name="Fixed 25 2" xfId="6405" xr:uid="{00000000-0005-0000-0000-000001190000}"/>
    <cellStyle name="Fixed 26" xfId="6406" xr:uid="{00000000-0005-0000-0000-000002190000}"/>
    <cellStyle name="Fixed 26 2" xfId="6407" xr:uid="{00000000-0005-0000-0000-000003190000}"/>
    <cellStyle name="Fixed 27" xfId="6408" xr:uid="{00000000-0005-0000-0000-000004190000}"/>
    <cellStyle name="Fixed 27 2" xfId="6409" xr:uid="{00000000-0005-0000-0000-000005190000}"/>
    <cellStyle name="Fixed 28" xfId="6410" xr:uid="{00000000-0005-0000-0000-000006190000}"/>
    <cellStyle name="Fixed 28 2" xfId="6411" xr:uid="{00000000-0005-0000-0000-000007190000}"/>
    <cellStyle name="Fixed 29" xfId="6412" xr:uid="{00000000-0005-0000-0000-000008190000}"/>
    <cellStyle name="Fixed 29 2" xfId="6413" xr:uid="{00000000-0005-0000-0000-000009190000}"/>
    <cellStyle name="Fixed 3" xfId="6414" xr:uid="{00000000-0005-0000-0000-00000A190000}"/>
    <cellStyle name="Fixed 3 10" xfId="6415" xr:uid="{00000000-0005-0000-0000-00000B190000}"/>
    <cellStyle name="Fixed 3 10 2" xfId="6416" xr:uid="{00000000-0005-0000-0000-00000C190000}"/>
    <cellStyle name="Fixed 3 11" xfId="6417" xr:uid="{00000000-0005-0000-0000-00000D190000}"/>
    <cellStyle name="Fixed 3 11 2" xfId="6418" xr:uid="{00000000-0005-0000-0000-00000E190000}"/>
    <cellStyle name="Fixed 3 12" xfId="6419" xr:uid="{00000000-0005-0000-0000-00000F190000}"/>
    <cellStyle name="Fixed 3 12 2" xfId="6420" xr:uid="{00000000-0005-0000-0000-000010190000}"/>
    <cellStyle name="Fixed 3 13" xfId="6421" xr:uid="{00000000-0005-0000-0000-000011190000}"/>
    <cellStyle name="Fixed 3 2" xfId="6422" xr:uid="{00000000-0005-0000-0000-000012190000}"/>
    <cellStyle name="Fixed 3 2 2" xfId="6423" xr:uid="{00000000-0005-0000-0000-000013190000}"/>
    <cellStyle name="Fixed 3 3" xfId="6424" xr:uid="{00000000-0005-0000-0000-000014190000}"/>
    <cellStyle name="Fixed 3 3 2" xfId="6425" xr:uid="{00000000-0005-0000-0000-000015190000}"/>
    <cellStyle name="Fixed 3 4" xfId="6426" xr:uid="{00000000-0005-0000-0000-000016190000}"/>
    <cellStyle name="Fixed 3 4 2" xfId="6427" xr:uid="{00000000-0005-0000-0000-000017190000}"/>
    <cellStyle name="Fixed 3 5" xfId="6428" xr:uid="{00000000-0005-0000-0000-000018190000}"/>
    <cellStyle name="Fixed 3 5 2" xfId="6429" xr:uid="{00000000-0005-0000-0000-000019190000}"/>
    <cellStyle name="Fixed 3 6" xfId="6430" xr:uid="{00000000-0005-0000-0000-00001A190000}"/>
    <cellStyle name="Fixed 3 6 2" xfId="6431" xr:uid="{00000000-0005-0000-0000-00001B190000}"/>
    <cellStyle name="Fixed 3 7" xfId="6432" xr:uid="{00000000-0005-0000-0000-00001C190000}"/>
    <cellStyle name="Fixed 3 7 2" xfId="6433" xr:uid="{00000000-0005-0000-0000-00001D190000}"/>
    <cellStyle name="Fixed 3 8" xfId="6434" xr:uid="{00000000-0005-0000-0000-00001E190000}"/>
    <cellStyle name="Fixed 3 8 2" xfId="6435" xr:uid="{00000000-0005-0000-0000-00001F190000}"/>
    <cellStyle name="Fixed 3 9" xfId="6436" xr:uid="{00000000-0005-0000-0000-000020190000}"/>
    <cellStyle name="Fixed 3 9 2" xfId="6437" xr:uid="{00000000-0005-0000-0000-000021190000}"/>
    <cellStyle name="Fixed 30" xfId="6438" xr:uid="{00000000-0005-0000-0000-000022190000}"/>
    <cellStyle name="Fixed 30 2" xfId="6439" xr:uid="{00000000-0005-0000-0000-000023190000}"/>
    <cellStyle name="Fixed 31" xfId="6440" xr:uid="{00000000-0005-0000-0000-000024190000}"/>
    <cellStyle name="Fixed 31 2" xfId="6441" xr:uid="{00000000-0005-0000-0000-000025190000}"/>
    <cellStyle name="Fixed 32" xfId="6442" xr:uid="{00000000-0005-0000-0000-000026190000}"/>
    <cellStyle name="Fixed 32 2" xfId="6443" xr:uid="{00000000-0005-0000-0000-000027190000}"/>
    <cellStyle name="Fixed 33" xfId="6444" xr:uid="{00000000-0005-0000-0000-000028190000}"/>
    <cellStyle name="Fixed 33 2" xfId="6445" xr:uid="{00000000-0005-0000-0000-000029190000}"/>
    <cellStyle name="Fixed 34" xfId="6446" xr:uid="{00000000-0005-0000-0000-00002A190000}"/>
    <cellStyle name="Fixed 34 2" xfId="6447" xr:uid="{00000000-0005-0000-0000-00002B190000}"/>
    <cellStyle name="Fixed 35" xfId="6448" xr:uid="{00000000-0005-0000-0000-00002C190000}"/>
    <cellStyle name="Fixed 35 2" xfId="6449" xr:uid="{00000000-0005-0000-0000-00002D190000}"/>
    <cellStyle name="Fixed 36" xfId="6450" xr:uid="{00000000-0005-0000-0000-00002E190000}"/>
    <cellStyle name="Fixed 36 2" xfId="6451" xr:uid="{00000000-0005-0000-0000-00002F190000}"/>
    <cellStyle name="Fixed 37" xfId="6452" xr:uid="{00000000-0005-0000-0000-000030190000}"/>
    <cellStyle name="Fixed 37 2" xfId="6453" xr:uid="{00000000-0005-0000-0000-000031190000}"/>
    <cellStyle name="Fixed 38" xfId="6454" xr:uid="{00000000-0005-0000-0000-000032190000}"/>
    <cellStyle name="Fixed 38 2" xfId="6455" xr:uid="{00000000-0005-0000-0000-000033190000}"/>
    <cellStyle name="Fixed 39" xfId="6456" xr:uid="{00000000-0005-0000-0000-000034190000}"/>
    <cellStyle name="Fixed 39 2" xfId="6457" xr:uid="{00000000-0005-0000-0000-000035190000}"/>
    <cellStyle name="Fixed 4" xfId="6458" xr:uid="{00000000-0005-0000-0000-000036190000}"/>
    <cellStyle name="Fixed 4 10" xfId="6459" xr:uid="{00000000-0005-0000-0000-000037190000}"/>
    <cellStyle name="Fixed 4 10 2" xfId="6460" xr:uid="{00000000-0005-0000-0000-000038190000}"/>
    <cellStyle name="Fixed 4 11" xfId="6461" xr:uid="{00000000-0005-0000-0000-000039190000}"/>
    <cellStyle name="Fixed 4 11 2" xfId="6462" xr:uid="{00000000-0005-0000-0000-00003A190000}"/>
    <cellStyle name="Fixed 4 12" xfId="6463" xr:uid="{00000000-0005-0000-0000-00003B190000}"/>
    <cellStyle name="Fixed 4 12 2" xfId="6464" xr:uid="{00000000-0005-0000-0000-00003C190000}"/>
    <cellStyle name="Fixed 4 13" xfId="6465" xr:uid="{00000000-0005-0000-0000-00003D190000}"/>
    <cellStyle name="Fixed 4 2" xfId="6466" xr:uid="{00000000-0005-0000-0000-00003E190000}"/>
    <cellStyle name="Fixed 4 2 2" xfId="6467" xr:uid="{00000000-0005-0000-0000-00003F190000}"/>
    <cellStyle name="Fixed 4 3" xfId="6468" xr:uid="{00000000-0005-0000-0000-000040190000}"/>
    <cellStyle name="Fixed 4 3 2" xfId="6469" xr:uid="{00000000-0005-0000-0000-000041190000}"/>
    <cellStyle name="Fixed 4 4" xfId="6470" xr:uid="{00000000-0005-0000-0000-000042190000}"/>
    <cellStyle name="Fixed 4 4 2" xfId="6471" xr:uid="{00000000-0005-0000-0000-000043190000}"/>
    <cellStyle name="Fixed 4 5" xfId="6472" xr:uid="{00000000-0005-0000-0000-000044190000}"/>
    <cellStyle name="Fixed 4 5 2" xfId="6473" xr:uid="{00000000-0005-0000-0000-000045190000}"/>
    <cellStyle name="Fixed 4 6" xfId="6474" xr:uid="{00000000-0005-0000-0000-000046190000}"/>
    <cellStyle name="Fixed 4 6 2" xfId="6475" xr:uid="{00000000-0005-0000-0000-000047190000}"/>
    <cellStyle name="Fixed 4 7" xfId="6476" xr:uid="{00000000-0005-0000-0000-000048190000}"/>
    <cellStyle name="Fixed 4 7 2" xfId="6477" xr:uid="{00000000-0005-0000-0000-000049190000}"/>
    <cellStyle name="Fixed 4 8" xfId="6478" xr:uid="{00000000-0005-0000-0000-00004A190000}"/>
    <cellStyle name="Fixed 4 8 2" xfId="6479" xr:uid="{00000000-0005-0000-0000-00004B190000}"/>
    <cellStyle name="Fixed 4 9" xfId="6480" xr:uid="{00000000-0005-0000-0000-00004C190000}"/>
    <cellStyle name="Fixed 4 9 2" xfId="6481" xr:uid="{00000000-0005-0000-0000-00004D190000}"/>
    <cellStyle name="Fixed 40" xfId="6482" xr:uid="{00000000-0005-0000-0000-00004E190000}"/>
    <cellStyle name="Fixed 40 2" xfId="6483" xr:uid="{00000000-0005-0000-0000-00004F190000}"/>
    <cellStyle name="Fixed 41" xfId="6484" xr:uid="{00000000-0005-0000-0000-000050190000}"/>
    <cellStyle name="Fixed 41 2" xfId="6485" xr:uid="{00000000-0005-0000-0000-000051190000}"/>
    <cellStyle name="Fixed 42" xfId="6486" xr:uid="{00000000-0005-0000-0000-000052190000}"/>
    <cellStyle name="Fixed 42 2" xfId="6487" xr:uid="{00000000-0005-0000-0000-000053190000}"/>
    <cellStyle name="Fixed 43" xfId="6488" xr:uid="{00000000-0005-0000-0000-000054190000}"/>
    <cellStyle name="Fixed 43 2" xfId="6489" xr:uid="{00000000-0005-0000-0000-000055190000}"/>
    <cellStyle name="Fixed 44" xfId="6490" xr:uid="{00000000-0005-0000-0000-000056190000}"/>
    <cellStyle name="Fixed 44 2" xfId="6491" xr:uid="{00000000-0005-0000-0000-000057190000}"/>
    <cellStyle name="Fixed 45" xfId="6492" xr:uid="{00000000-0005-0000-0000-000058190000}"/>
    <cellStyle name="Fixed 45 2" xfId="6493" xr:uid="{00000000-0005-0000-0000-000059190000}"/>
    <cellStyle name="Fixed 46" xfId="6494" xr:uid="{00000000-0005-0000-0000-00005A190000}"/>
    <cellStyle name="Fixed 46 2" xfId="6495" xr:uid="{00000000-0005-0000-0000-00005B190000}"/>
    <cellStyle name="Fixed 47" xfId="6496" xr:uid="{00000000-0005-0000-0000-00005C190000}"/>
    <cellStyle name="Fixed 47 2" xfId="6497" xr:uid="{00000000-0005-0000-0000-00005D190000}"/>
    <cellStyle name="Fixed 48" xfId="6498" xr:uid="{00000000-0005-0000-0000-00005E190000}"/>
    <cellStyle name="Fixed 48 2" xfId="6499" xr:uid="{00000000-0005-0000-0000-00005F190000}"/>
    <cellStyle name="Fixed 49" xfId="6500" xr:uid="{00000000-0005-0000-0000-000060190000}"/>
    <cellStyle name="Fixed 49 2" xfId="6501" xr:uid="{00000000-0005-0000-0000-000061190000}"/>
    <cellStyle name="Fixed 5" xfId="6502" xr:uid="{00000000-0005-0000-0000-000062190000}"/>
    <cellStyle name="Fixed 5 2" xfId="6503" xr:uid="{00000000-0005-0000-0000-000063190000}"/>
    <cellStyle name="Fixed 50" xfId="6504" xr:uid="{00000000-0005-0000-0000-000064190000}"/>
    <cellStyle name="Fixed 50 2" xfId="6505" xr:uid="{00000000-0005-0000-0000-000065190000}"/>
    <cellStyle name="Fixed 51" xfId="6506" xr:uid="{00000000-0005-0000-0000-000066190000}"/>
    <cellStyle name="Fixed 51 2" xfId="6507" xr:uid="{00000000-0005-0000-0000-000067190000}"/>
    <cellStyle name="Fixed 52" xfId="6508" xr:uid="{00000000-0005-0000-0000-000068190000}"/>
    <cellStyle name="Fixed 52 2" xfId="6509" xr:uid="{00000000-0005-0000-0000-000069190000}"/>
    <cellStyle name="Fixed 53" xfId="6510" xr:uid="{00000000-0005-0000-0000-00006A190000}"/>
    <cellStyle name="Fixed 53 2" xfId="6511" xr:uid="{00000000-0005-0000-0000-00006B190000}"/>
    <cellStyle name="Fixed 54" xfId="6512" xr:uid="{00000000-0005-0000-0000-00006C190000}"/>
    <cellStyle name="Fixed 54 2" xfId="6513" xr:uid="{00000000-0005-0000-0000-00006D190000}"/>
    <cellStyle name="Fixed 55" xfId="6514" xr:uid="{00000000-0005-0000-0000-00006E190000}"/>
    <cellStyle name="Fixed 55 2" xfId="6515" xr:uid="{00000000-0005-0000-0000-00006F190000}"/>
    <cellStyle name="Fixed 56" xfId="6516" xr:uid="{00000000-0005-0000-0000-000070190000}"/>
    <cellStyle name="Fixed 56 2" xfId="6517" xr:uid="{00000000-0005-0000-0000-000071190000}"/>
    <cellStyle name="Fixed 57" xfId="6518" xr:uid="{00000000-0005-0000-0000-000072190000}"/>
    <cellStyle name="Fixed 57 2" xfId="6519" xr:uid="{00000000-0005-0000-0000-000073190000}"/>
    <cellStyle name="Fixed 58" xfId="6520" xr:uid="{00000000-0005-0000-0000-000074190000}"/>
    <cellStyle name="Fixed 58 2" xfId="6521" xr:uid="{00000000-0005-0000-0000-000075190000}"/>
    <cellStyle name="Fixed 59" xfId="6522" xr:uid="{00000000-0005-0000-0000-000076190000}"/>
    <cellStyle name="Fixed 59 2" xfId="6523" xr:uid="{00000000-0005-0000-0000-000077190000}"/>
    <cellStyle name="Fixed 6" xfId="6524" xr:uid="{00000000-0005-0000-0000-000078190000}"/>
    <cellStyle name="Fixed 6 2" xfId="6525" xr:uid="{00000000-0005-0000-0000-000079190000}"/>
    <cellStyle name="Fixed 60" xfId="6526" xr:uid="{00000000-0005-0000-0000-00007A190000}"/>
    <cellStyle name="Fixed 60 2" xfId="6527" xr:uid="{00000000-0005-0000-0000-00007B190000}"/>
    <cellStyle name="Fixed 61" xfId="6528" xr:uid="{00000000-0005-0000-0000-00007C190000}"/>
    <cellStyle name="Fixed 61 2" xfId="6529" xr:uid="{00000000-0005-0000-0000-00007D190000}"/>
    <cellStyle name="Fixed 62" xfId="6530" xr:uid="{00000000-0005-0000-0000-00007E190000}"/>
    <cellStyle name="Fixed 62 2" xfId="6531" xr:uid="{00000000-0005-0000-0000-00007F190000}"/>
    <cellStyle name="Fixed 63" xfId="6532" xr:uid="{00000000-0005-0000-0000-000080190000}"/>
    <cellStyle name="Fixed 63 2" xfId="6533" xr:uid="{00000000-0005-0000-0000-000081190000}"/>
    <cellStyle name="Fixed 64" xfId="6534" xr:uid="{00000000-0005-0000-0000-000082190000}"/>
    <cellStyle name="Fixed 64 2" xfId="6535" xr:uid="{00000000-0005-0000-0000-000083190000}"/>
    <cellStyle name="Fixed 65" xfId="6536" xr:uid="{00000000-0005-0000-0000-000084190000}"/>
    <cellStyle name="Fixed 65 2" xfId="6537" xr:uid="{00000000-0005-0000-0000-000085190000}"/>
    <cellStyle name="Fixed 66" xfId="6538" xr:uid="{00000000-0005-0000-0000-000086190000}"/>
    <cellStyle name="Fixed 66 2" xfId="6539" xr:uid="{00000000-0005-0000-0000-000087190000}"/>
    <cellStyle name="Fixed 67" xfId="6540" xr:uid="{00000000-0005-0000-0000-000088190000}"/>
    <cellStyle name="Fixed 67 2" xfId="6541" xr:uid="{00000000-0005-0000-0000-000089190000}"/>
    <cellStyle name="Fixed 68" xfId="6542" xr:uid="{00000000-0005-0000-0000-00008A190000}"/>
    <cellStyle name="Fixed 68 2" xfId="6543" xr:uid="{00000000-0005-0000-0000-00008B190000}"/>
    <cellStyle name="Fixed 69" xfId="6544" xr:uid="{00000000-0005-0000-0000-00008C190000}"/>
    <cellStyle name="Fixed 69 2" xfId="6545" xr:uid="{00000000-0005-0000-0000-00008D190000}"/>
    <cellStyle name="Fixed 7" xfId="6546" xr:uid="{00000000-0005-0000-0000-00008E190000}"/>
    <cellStyle name="Fixed 7 2" xfId="6547" xr:uid="{00000000-0005-0000-0000-00008F190000}"/>
    <cellStyle name="Fixed 70" xfId="6548" xr:uid="{00000000-0005-0000-0000-000090190000}"/>
    <cellStyle name="Fixed 70 2" xfId="6549" xr:uid="{00000000-0005-0000-0000-000091190000}"/>
    <cellStyle name="Fixed 71" xfId="6550" xr:uid="{00000000-0005-0000-0000-000092190000}"/>
    <cellStyle name="Fixed 71 2" xfId="6551" xr:uid="{00000000-0005-0000-0000-000093190000}"/>
    <cellStyle name="Fixed 72" xfId="6552" xr:uid="{00000000-0005-0000-0000-000094190000}"/>
    <cellStyle name="Fixed 72 2" xfId="6553" xr:uid="{00000000-0005-0000-0000-000095190000}"/>
    <cellStyle name="Fixed 73" xfId="6554" xr:uid="{00000000-0005-0000-0000-000096190000}"/>
    <cellStyle name="Fixed 73 2" xfId="6555" xr:uid="{00000000-0005-0000-0000-000097190000}"/>
    <cellStyle name="Fixed 74" xfId="6556" xr:uid="{00000000-0005-0000-0000-000098190000}"/>
    <cellStyle name="Fixed 74 2" xfId="6557" xr:uid="{00000000-0005-0000-0000-000099190000}"/>
    <cellStyle name="Fixed 75" xfId="6558" xr:uid="{00000000-0005-0000-0000-00009A190000}"/>
    <cellStyle name="Fixed 75 2" xfId="6559" xr:uid="{00000000-0005-0000-0000-00009B190000}"/>
    <cellStyle name="Fixed 76" xfId="6560" xr:uid="{00000000-0005-0000-0000-00009C190000}"/>
    <cellStyle name="Fixed 76 2" xfId="6561" xr:uid="{00000000-0005-0000-0000-00009D190000}"/>
    <cellStyle name="Fixed 77" xfId="6562" xr:uid="{00000000-0005-0000-0000-00009E190000}"/>
    <cellStyle name="Fixed 77 2" xfId="6563" xr:uid="{00000000-0005-0000-0000-00009F190000}"/>
    <cellStyle name="Fixed 78" xfId="6564" xr:uid="{00000000-0005-0000-0000-0000A0190000}"/>
    <cellStyle name="Fixed 78 2" xfId="6565" xr:uid="{00000000-0005-0000-0000-0000A1190000}"/>
    <cellStyle name="Fixed 79" xfId="6566" xr:uid="{00000000-0005-0000-0000-0000A2190000}"/>
    <cellStyle name="Fixed 79 2" xfId="6567" xr:uid="{00000000-0005-0000-0000-0000A3190000}"/>
    <cellStyle name="Fixed 8" xfId="6568" xr:uid="{00000000-0005-0000-0000-0000A4190000}"/>
    <cellStyle name="Fixed 8 2" xfId="6569" xr:uid="{00000000-0005-0000-0000-0000A5190000}"/>
    <cellStyle name="Fixed 80" xfId="6570" xr:uid="{00000000-0005-0000-0000-0000A6190000}"/>
    <cellStyle name="Fixed 80 2" xfId="6571" xr:uid="{00000000-0005-0000-0000-0000A7190000}"/>
    <cellStyle name="Fixed 81" xfId="6572" xr:uid="{00000000-0005-0000-0000-0000A8190000}"/>
    <cellStyle name="Fixed 81 2" xfId="6573" xr:uid="{00000000-0005-0000-0000-0000A9190000}"/>
    <cellStyle name="Fixed 82" xfId="6574" xr:uid="{00000000-0005-0000-0000-0000AA190000}"/>
    <cellStyle name="Fixed 82 2" xfId="6575" xr:uid="{00000000-0005-0000-0000-0000AB190000}"/>
    <cellStyle name="Fixed 83" xfId="6576" xr:uid="{00000000-0005-0000-0000-0000AC190000}"/>
    <cellStyle name="Fixed 83 2" xfId="6577" xr:uid="{00000000-0005-0000-0000-0000AD190000}"/>
    <cellStyle name="Fixed 84" xfId="6578" xr:uid="{00000000-0005-0000-0000-0000AE190000}"/>
    <cellStyle name="Fixed 84 2" xfId="6579" xr:uid="{00000000-0005-0000-0000-0000AF190000}"/>
    <cellStyle name="Fixed 85" xfId="6580" xr:uid="{00000000-0005-0000-0000-0000B0190000}"/>
    <cellStyle name="Fixed 85 2" xfId="6581" xr:uid="{00000000-0005-0000-0000-0000B1190000}"/>
    <cellStyle name="Fixed 86" xfId="6582" xr:uid="{00000000-0005-0000-0000-0000B2190000}"/>
    <cellStyle name="Fixed 86 2" xfId="6583" xr:uid="{00000000-0005-0000-0000-0000B3190000}"/>
    <cellStyle name="Fixed 87" xfId="6584" xr:uid="{00000000-0005-0000-0000-0000B4190000}"/>
    <cellStyle name="Fixed 87 2" xfId="6585" xr:uid="{00000000-0005-0000-0000-0000B5190000}"/>
    <cellStyle name="Fixed 88" xfId="6586" xr:uid="{00000000-0005-0000-0000-0000B6190000}"/>
    <cellStyle name="Fixed 88 2" xfId="6587" xr:uid="{00000000-0005-0000-0000-0000B7190000}"/>
    <cellStyle name="Fixed 89" xfId="6588" xr:uid="{00000000-0005-0000-0000-0000B8190000}"/>
    <cellStyle name="Fixed 89 2" xfId="6589" xr:uid="{00000000-0005-0000-0000-0000B9190000}"/>
    <cellStyle name="Fixed 9" xfId="6590" xr:uid="{00000000-0005-0000-0000-0000BA190000}"/>
    <cellStyle name="Fixed 9 2" xfId="6591" xr:uid="{00000000-0005-0000-0000-0000BB190000}"/>
    <cellStyle name="Fixed 90" xfId="6592" xr:uid="{00000000-0005-0000-0000-0000BC190000}"/>
    <cellStyle name="Fixed 90 2" xfId="6593" xr:uid="{00000000-0005-0000-0000-0000BD190000}"/>
    <cellStyle name="Fixed 91" xfId="6594" xr:uid="{00000000-0005-0000-0000-0000BE190000}"/>
    <cellStyle name="Fixed 91 2" xfId="6595" xr:uid="{00000000-0005-0000-0000-0000BF190000}"/>
    <cellStyle name="Fixed 92" xfId="6596" xr:uid="{00000000-0005-0000-0000-0000C0190000}"/>
    <cellStyle name="Fixed 92 2" xfId="6597" xr:uid="{00000000-0005-0000-0000-0000C1190000}"/>
    <cellStyle name="Fixed 93" xfId="6598" xr:uid="{00000000-0005-0000-0000-0000C2190000}"/>
    <cellStyle name="Fixed 93 2" xfId="6599" xr:uid="{00000000-0005-0000-0000-0000C3190000}"/>
    <cellStyle name="Fixed 94" xfId="6600" xr:uid="{00000000-0005-0000-0000-0000C4190000}"/>
    <cellStyle name="Fixed 94 2" xfId="6601" xr:uid="{00000000-0005-0000-0000-0000C5190000}"/>
    <cellStyle name="Fixed 95" xfId="6602" xr:uid="{00000000-0005-0000-0000-0000C6190000}"/>
    <cellStyle name="Fixed 95 2" xfId="6603" xr:uid="{00000000-0005-0000-0000-0000C7190000}"/>
    <cellStyle name="Fixed 96" xfId="6604" xr:uid="{00000000-0005-0000-0000-0000C8190000}"/>
    <cellStyle name="Fixed 96 2" xfId="6605" xr:uid="{00000000-0005-0000-0000-0000C9190000}"/>
    <cellStyle name="Fixed 97" xfId="6606" xr:uid="{00000000-0005-0000-0000-0000CA190000}"/>
    <cellStyle name="Fixed 97 2" xfId="6607" xr:uid="{00000000-0005-0000-0000-0000CB190000}"/>
    <cellStyle name="Fixed 98" xfId="6608" xr:uid="{00000000-0005-0000-0000-0000CC190000}"/>
    <cellStyle name="Fixed 98 2" xfId="6609" xr:uid="{00000000-0005-0000-0000-0000CD190000}"/>
    <cellStyle name="Fixed 99" xfId="6610" xr:uid="{00000000-0005-0000-0000-0000CE190000}"/>
    <cellStyle name="Fixed 99 2" xfId="6611" xr:uid="{00000000-0005-0000-0000-0000CF190000}"/>
    <cellStyle name="font12" xfId="6612" xr:uid="{00000000-0005-0000-0000-0000D0190000}"/>
    <cellStyle name="font12 2" xfId="6613" xr:uid="{00000000-0005-0000-0000-0000D1190000}"/>
    <cellStyle name="font12 2 10" xfId="6614" xr:uid="{00000000-0005-0000-0000-0000D2190000}"/>
    <cellStyle name="font12 2 11" xfId="6615" xr:uid="{00000000-0005-0000-0000-0000D3190000}"/>
    <cellStyle name="font12 2 12" xfId="6616" xr:uid="{00000000-0005-0000-0000-0000D4190000}"/>
    <cellStyle name="font12 2 2" xfId="6617" xr:uid="{00000000-0005-0000-0000-0000D5190000}"/>
    <cellStyle name="font12 2 3" xfId="6618" xr:uid="{00000000-0005-0000-0000-0000D6190000}"/>
    <cellStyle name="font12 2 4" xfId="6619" xr:uid="{00000000-0005-0000-0000-0000D7190000}"/>
    <cellStyle name="font12 2 5" xfId="6620" xr:uid="{00000000-0005-0000-0000-0000D8190000}"/>
    <cellStyle name="font12 2 6" xfId="6621" xr:uid="{00000000-0005-0000-0000-0000D9190000}"/>
    <cellStyle name="font12 2 7" xfId="6622" xr:uid="{00000000-0005-0000-0000-0000DA190000}"/>
    <cellStyle name="font12 2 8" xfId="6623" xr:uid="{00000000-0005-0000-0000-0000DB190000}"/>
    <cellStyle name="font12 2 9" xfId="6624" xr:uid="{00000000-0005-0000-0000-0000DC190000}"/>
    <cellStyle name="font12 2_ActiFijos" xfId="6625" xr:uid="{00000000-0005-0000-0000-0000DD190000}"/>
    <cellStyle name="font12 3" xfId="6626" xr:uid="{00000000-0005-0000-0000-0000DE190000}"/>
    <cellStyle name="font12 3 10" xfId="6627" xr:uid="{00000000-0005-0000-0000-0000DF190000}"/>
    <cellStyle name="font12 3 11" xfId="6628" xr:uid="{00000000-0005-0000-0000-0000E0190000}"/>
    <cellStyle name="font12 3 12" xfId="6629" xr:uid="{00000000-0005-0000-0000-0000E1190000}"/>
    <cellStyle name="font12 3 2" xfId="6630" xr:uid="{00000000-0005-0000-0000-0000E2190000}"/>
    <cellStyle name="font12 3 3" xfId="6631" xr:uid="{00000000-0005-0000-0000-0000E3190000}"/>
    <cellStyle name="font12 3 4" xfId="6632" xr:uid="{00000000-0005-0000-0000-0000E4190000}"/>
    <cellStyle name="font12 3 5" xfId="6633" xr:uid="{00000000-0005-0000-0000-0000E5190000}"/>
    <cellStyle name="font12 3 6" xfId="6634" xr:uid="{00000000-0005-0000-0000-0000E6190000}"/>
    <cellStyle name="font12 3 7" xfId="6635" xr:uid="{00000000-0005-0000-0000-0000E7190000}"/>
    <cellStyle name="font12 3 8" xfId="6636" xr:uid="{00000000-0005-0000-0000-0000E8190000}"/>
    <cellStyle name="font12 3 9" xfId="6637" xr:uid="{00000000-0005-0000-0000-0000E9190000}"/>
    <cellStyle name="font12 3_ActiFijos" xfId="6638" xr:uid="{00000000-0005-0000-0000-0000EA190000}"/>
    <cellStyle name="font12 4" xfId="6639" xr:uid="{00000000-0005-0000-0000-0000EB190000}"/>
    <cellStyle name="font12 4 10" xfId="6640" xr:uid="{00000000-0005-0000-0000-0000EC190000}"/>
    <cellStyle name="font12 4 11" xfId="6641" xr:uid="{00000000-0005-0000-0000-0000ED190000}"/>
    <cellStyle name="font12 4 12" xfId="6642" xr:uid="{00000000-0005-0000-0000-0000EE190000}"/>
    <cellStyle name="font12 4 2" xfId="6643" xr:uid="{00000000-0005-0000-0000-0000EF190000}"/>
    <cellStyle name="font12 4 3" xfId="6644" xr:uid="{00000000-0005-0000-0000-0000F0190000}"/>
    <cellStyle name="font12 4 4" xfId="6645" xr:uid="{00000000-0005-0000-0000-0000F1190000}"/>
    <cellStyle name="font12 4 5" xfId="6646" xr:uid="{00000000-0005-0000-0000-0000F2190000}"/>
    <cellStyle name="font12 4 6" xfId="6647" xr:uid="{00000000-0005-0000-0000-0000F3190000}"/>
    <cellStyle name="font12 4 7" xfId="6648" xr:uid="{00000000-0005-0000-0000-0000F4190000}"/>
    <cellStyle name="font12 4 8" xfId="6649" xr:uid="{00000000-0005-0000-0000-0000F5190000}"/>
    <cellStyle name="font12 4 9" xfId="6650" xr:uid="{00000000-0005-0000-0000-0000F6190000}"/>
    <cellStyle name="font12 4_ActiFijos" xfId="6651" xr:uid="{00000000-0005-0000-0000-0000F7190000}"/>
    <cellStyle name="font12_Bases_Generales" xfId="6652" xr:uid="{00000000-0005-0000-0000-0000F8190000}"/>
    <cellStyle name="font14" xfId="6653" xr:uid="{00000000-0005-0000-0000-0000F9190000}"/>
    <cellStyle name="font14 2" xfId="6654" xr:uid="{00000000-0005-0000-0000-0000FA190000}"/>
    <cellStyle name="font14 2 10" xfId="6655" xr:uid="{00000000-0005-0000-0000-0000FB190000}"/>
    <cellStyle name="font14 2 11" xfId="6656" xr:uid="{00000000-0005-0000-0000-0000FC190000}"/>
    <cellStyle name="font14 2 12" xfId="6657" xr:uid="{00000000-0005-0000-0000-0000FD190000}"/>
    <cellStyle name="font14 2 2" xfId="6658" xr:uid="{00000000-0005-0000-0000-0000FE190000}"/>
    <cellStyle name="font14 2 3" xfId="6659" xr:uid="{00000000-0005-0000-0000-0000FF190000}"/>
    <cellStyle name="font14 2 4" xfId="6660" xr:uid="{00000000-0005-0000-0000-0000001A0000}"/>
    <cellStyle name="font14 2 5" xfId="6661" xr:uid="{00000000-0005-0000-0000-0000011A0000}"/>
    <cellStyle name="font14 2 6" xfId="6662" xr:uid="{00000000-0005-0000-0000-0000021A0000}"/>
    <cellStyle name="font14 2 7" xfId="6663" xr:uid="{00000000-0005-0000-0000-0000031A0000}"/>
    <cellStyle name="font14 2 8" xfId="6664" xr:uid="{00000000-0005-0000-0000-0000041A0000}"/>
    <cellStyle name="font14 2 9" xfId="6665" xr:uid="{00000000-0005-0000-0000-0000051A0000}"/>
    <cellStyle name="font14 2_ActiFijos" xfId="6666" xr:uid="{00000000-0005-0000-0000-0000061A0000}"/>
    <cellStyle name="font14 3" xfId="6667" xr:uid="{00000000-0005-0000-0000-0000071A0000}"/>
    <cellStyle name="font14 3 10" xfId="6668" xr:uid="{00000000-0005-0000-0000-0000081A0000}"/>
    <cellStyle name="font14 3 11" xfId="6669" xr:uid="{00000000-0005-0000-0000-0000091A0000}"/>
    <cellStyle name="font14 3 12" xfId="6670" xr:uid="{00000000-0005-0000-0000-00000A1A0000}"/>
    <cellStyle name="font14 3 2" xfId="6671" xr:uid="{00000000-0005-0000-0000-00000B1A0000}"/>
    <cellStyle name="font14 3 3" xfId="6672" xr:uid="{00000000-0005-0000-0000-00000C1A0000}"/>
    <cellStyle name="font14 3 4" xfId="6673" xr:uid="{00000000-0005-0000-0000-00000D1A0000}"/>
    <cellStyle name="font14 3 5" xfId="6674" xr:uid="{00000000-0005-0000-0000-00000E1A0000}"/>
    <cellStyle name="font14 3 6" xfId="6675" xr:uid="{00000000-0005-0000-0000-00000F1A0000}"/>
    <cellStyle name="font14 3 7" xfId="6676" xr:uid="{00000000-0005-0000-0000-0000101A0000}"/>
    <cellStyle name="font14 3 8" xfId="6677" xr:uid="{00000000-0005-0000-0000-0000111A0000}"/>
    <cellStyle name="font14 3 9" xfId="6678" xr:uid="{00000000-0005-0000-0000-0000121A0000}"/>
    <cellStyle name="font14 3_ActiFijos" xfId="6679" xr:uid="{00000000-0005-0000-0000-0000131A0000}"/>
    <cellStyle name="font14 4" xfId="6680" xr:uid="{00000000-0005-0000-0000-0000141A0000}"/>
    <cellStyle name="font14 4 10" xfId="6681" xr:uid="{00000000-0005-0000-0000-0000151A0000}"/>
    <cellStyle name="font14 4 11" xfId="6682" xr:uid="{00000000-0005-0000-0000-0000161A0000}"/>
    <cellStyle name="font14 4 12" xfId="6683" xr:uid="{00000000-0005-0000-0000-0000171A0000}"/>
    <cellStyle name="font14 4 2" xfId="6684" xr:uid="{00000000-0005-0000-0000-0000181A0000}"/>
    <cellStyle name="font14 4 3" xfId="6685" xr:uid="{00000000-0005-0000-0000-0000191A0000}"/>
    <cellStyle name="font14 4 4" xfId="6686" xr:uid="{00000000-0005-0000-0000-00001A1A0000}"/>
    <cellStyle name="font14 4 5" xfId="6687" xr:uid="{00000000-0005-0000-0000-00001B1A0000}"/>
    <cellStyle name="font14 4 6" xfId="6688" xr:uid="{00000000-0005-0000-0000-00001C1A0000}"/>
    <cellStyle name="font14 4 7" xfId="6689" xr:uid="{00000000-0005-0000-0000-00001D1A0000}"/>
    <cellStyle name="font14 4 8" xfId="6690" xr:uid="{00000000-0005-0000-0000-00001E1A0000}"/>
    <cellStyle name="font14 4 9" xfId="6691" xr:uid="{00000000-0005-0000-0000-00001F1A0000}"/>
    <cellStyle name="font14 4_ActiFijos" xfId="6692" xr:uid="{00000000-0005-0000-0000-0000201A0000}"/>
    <cellStyle name="font14_Bases_Generales" xfId="6693" xr:uid="{00000000-0005-0000-0000-0000211A0000}"/>
    <cellStyle name="fundoamarelo" xfId="6694" xr:uid="{00000000-0005-0000-0000-0000221A0000}"/>
    <cellStyle name="fundoazul" xfId="6695" xr:uid="{00000000-0005-0000-0000-0000231A0000}"/>
    <cellStyle name="fundocinza" xfId="6696" xr:uid="{00000000-0005-0000-0000-0000241A0000}"/>
    <cellStyle name="fundodeentrada" xfId="6697" xr:uid="{00000000-0005-0000-0000-0000251A0000}"/>
    <cellStyle name="fundodeentrada 10" xfId="6698" xr:uid="{00000000-0005-0000-0000-0000261A0000}"/>
    <cellStyle name="fundodeentrada 10 2" xfId="6699" xr:uid="{00000000-0005-0000-0000-0000271A0000}"/>
    <cellStyle name="fundodeentrada 10 2 2" xfId="6700" xr:uid="{00000000-0005-0000-0000-0000281A0000}"/>
    <cellStyle name="fundodeentrada 10 2 2 2" xfId="28223" xr:uid="{10FEC3C4-7333-4443-9585-D12FCAC78930}"/>
    <cellStyle name="fundodeentrada 10 2 3" xfId="28222" xr:uid="{F4ABECB4-66F0-4A95-B6EC-E91D4DADB727}"/>
    <cellStyle name="fundodeentrada 10 3" xfId="6701" xr:uid="{00000000-0005-0000-0000-0000291A0000}"/>
    <cellStyle name="fundodeentrada 10 3 2" xfId="6702" xr:uid="{00000000-0005-0000-0000-00002A1A0000}"/>
    <cellStyle name="fundodeentrada 10 3 2 2" xfId="28225" xr:uid="{B240EECF-150E-402E-8B54-F636B6AECCA1}"/>
    <cellStyle name="fundodeentrada 10 3 3" xfId="28224" xr:uid="{25F0A45D-B9D4-44CC-AA3E-B3247FACCFBF}"/>
    <cellStyle name="fundodeentrada 10 4" xfId="6703" xr:uid="{00000000-0005-0000-0000-00002B1A0000}"/>
    <cellStyle name="fundodeentrada 10 4 2" xfId="28226" xr:uid="{0E6C2DC1-07CD-4B0E-BF10-9085EC144538}"/>
    <cellStyle name="fundodeentrada 10 5" xfId="28221" xr:uid="{1EBD9C5C-201F-4FCB-975D-077FF9CC7F81}"/>
    <cellStyle name="fundodeentrada 11" xfId="6704" xr:uid="{00000000-0005-0000-0000-00002C1A0000}"/>
    <cellStyle name="fundodeentrada 11 2" xfId="6705" xr:uid="{00000000-0005-0000-0000-00002D1A0000}"/>
    <cellStyle name="fundodeentrada 11 2 2" xfId="6706" xr:uid="{00000000-0005-0000-0000-00002E1A0000}"/>
    <cellStyle name="fundodeentrada 11 2 2 2" xfId="28229" xr:uid="{75C02370-C600-413E-95C8-E87AEBB30D33}"/>
    <cellStyle name="fundodeentrada 11 2 3" xfId="28228" xr:uid="{F094772C-C880-4C02-9289-CC9DF1863C33}"/>
    <cellStyle name="fundodeentrada 11 3" xfId="6707" xr:uid="{00000000-0005-0000-0000-00002F1A0000}"/>
    <cellStyle name="fundodeentrada 11 3 2" xfId="6708" xr:uid="{00000000-0005-0000-0000-0000301A0000}"/>
    <cellStyle name="fundodeentrada 11 3 2 2" xfId="28231" xr:uid="{DE8F2F78-09F8-4B51-AA2B-60A51BA3FCD3}"/>
    <cellStyle name="fundodeentrada 11 3 3" xfId="28230" xr:uid="{E65E1F6A-5398-4A05-91E5-3186EF9A6F6D}"/>
    <cellStyle name="fundodeentrada 11 4" xfId="6709" xr:uid="{00000000-0005-0000-0000-0000311A0000}"/>
    <cellStyle name="fundodeentrada 11 4 2" xfId="28232" xr:uid="{017EFB3D-C477-4F81-B873-271549D492F3}"/>
    <cellStyle name="fundodeentrada 11 5" xfId="28227" xr:uid="{03F00909-8C8E-41FD-A8AA-20A8612B011B}"/>
    <cellStyle name="fundodeentrada 12" xfId="6710" xr:uid="{00000000-0005-0000-0000-0000321A0000}"/>
    <cellStyle name="fundodeentrada 12 2" xfId="6711" xr:uid="{00000000-0005-0000-0000-0000331A0000}"/>
    <cellStyle name="fundodeentrada 12 2 2" xfId="6712" xr:uid="{00000000-0005-0000-0000-0000341A0000}"/>
    <cellStyle name="fundodeentrada 12 2 2 2" xfId="28235" xr:uid="{2AC5514E-B243-437F-8DD3-EC886215752C}"/>
    <cellStyle name="fundodeentrada 12 2 3" xfId="28234" xr:uid="{FD0CF6E3-5724-4702-8F6B-51242CC8FE58}"/>
    <cellStyle name="fundodeentrada 12 3" xfId="6713" xr:uid="{00000000-0005-0000-0000-0000351A0000}"/>
    <cellStyle name="fundodeentrada 12 3 2" xfId="6714" xr:uid="{00000000-0005-0000-0000-0000361A0000}"/>
    <cellStyle name="fundodeentrada 12 3 2 2" xfId="28237" xr:uid="{9D828CD9-5ACB-4AAD-AD14-20AFD5616C92}"/>
    <cellStyle name="fundodeentrada 12 3 3" xfId="28236" xr:uid="{105DE55B-1628-431C-8809-D2B93FD3F1B3}"/>
    <cellStyle name="fundodeentrada 12 4" xfId="6715" xr:uid="{00000000-0005-0000-0000-0000371A0000}"/>
    <cellStyle name="fundodeentrada 12 4 2" xfId="28238" xr:uid="{23933FF8-42EF-40C0-9A75-B7036CC24F6E}"/>
    <cellStyle name="fundodeentrada 12 5" xfId="28233" xr:uid="{7EF87BA1-80F7-4164-9503-AF41FC6DEADC}"/>
    <cellStyle name="fundodeentrada 13" xfId="6716" xr:uid="{00000000-0005-0000-0000-0000381A0000}"/>
    <cellStyle name="fundodeentrada 13 2" xfId="6717" xr:uid="{00000000-0005-0000-0000-0000391A0000}"/>
    <cellStyle name="fundodeentrada 13 2 2" xfId="6718" xr:uid="{00000000-0005-0000-0000-00003A1A0000}"/>
    <cellStyle name="fundodeentrada 13 2 2 2" xfId="28241" xr:uid="{3C4556BB-9510-4443-B0A3-A5DF4A66AC7C}"/>
    <cellStyle name="fundodeentrada 13 2 3" xfId="28240" xr:uid="{38997527-EE1F-4EA4-8803-EA59105A63DD}"/>
    <cellStyle name="fundodeentrada 13 3" xfId="6719" xr:uid="{00000000-0005-0000-0000-00003B1A0000}"/>
    <cellStyle name="fundodeentrada 13 3 2" xfId="6720" xr:uid="{00000000-0005-0000-0000-00003C1A0000}"/>
    <cellStyle name="fundodeentrada 13 3 2 2" xfId="28243" xr:uid="{70A478E2-51FE-409E-B7D4-6222B6356409}"/>
    <cellStyle name="fundodeentrada 13 3 3" xfId="28242" xr:uid="{9CCA675A-680F-46FB-A79D-3D7909366984}"/>
    <cellStyle name="fundodeentrada 13 4" xfId="6721" xr:uid="{00000000-0005-0000-0000-00003D1A0000}"/>
    <cellStyle name="fundodeentrada 13 4 2" xfId="28244" xr:uid="{C0521D70-1965-4D6A-A7AA-B758A54BBA13}"/>
    <cellStyle name="fundodeentrada 13 5" xfId="28239" xr:uid="{A57FBCF0-D8B4-4CF2-9FA3-7E5127547D03}"/>
    <cellStyle name="fundodeentrada 14" xfId="6722" xr:uid="{00000000-0005-0000-0000-00003E1A0000}"/>
    <cellStyle name="fundodeentrada 14 2" xfId="6723" xr:uid="{00000000-0005-0000-0000-00003F1A0000}"/>
    <cellStyle name="fundodeentrada 14 2 2" xfId="6724" xr:uid="{00000000-0005-0000-0000-0000401A0000}"/>
    <cellStyle name="fundodeentrada 14 2 2 2" xfId="28247" xr:uid="{BCE03EE2-85C4-42AE-9F6B-91E1C1BFD3BF}"/>
    <cellStyle name="fundodeentrada 14 2 3" xfId="28246" xr:uid="{4C2F625C-09C0-4521-8A9B-AA62DEDF08FF}"/>
    <cellStyle name="fundodeentrada 14 3" xfId="6725" xr:uid="{00000000-0005-0000-0000-0000411A0000}"/>
    <cellStyle name="fundodeentrada 14 3 2" xfId="6726" xr:uid="{00000000-0005-0000-0000-0000421A0000}"/>
    <cellStyle name="fundodeentrada 14 3 2 2" xfId="28249" xr:uid="{5935C8EB-CA28-4FA8-900D-32CCB913B1A3}"/>
    <cellStyle name="fundodeentrada 14 3 3" xfId="28248" xr:uid="{D9582C79-F6CF-4E03-82E0-874584E32A1E}"/>
    <cellStyle name="fundodeentrada 14 4" xfId="6727" xr:uid="{00000000-0005-0000-0000-0000431A0000}"/>
    <cellStyle name="fundodeentrada 14 4 2" xfId="28250" xr:uid="{CF4A7067-071F-401E-9117-14C5E112988F}"/>
    <cellStyle name="fundodeentrada 14 5" xfId="28245" xr:uid="{31815D72-014C-4CCA-B957-C8E1F514A49C}"/>
    <cellStyle name="fundodeentrada 15" xfId="6728" xr:uid="{00000000-0005-0000-0000-0000441A0000}"/>
    <cellStyle name="fundodeentrada 15 2" xfId="6729" xr:uid="{00000000-0005-0000-0000-0000451A0000}"/>
    <cellStyle name="fundodeentrada 15 2 2" xfId="6730" xr:uid="{00000000-0005-0000-0000-0000461A0000}"/>
    <cellStyle name="fundodeentrada 15 2 2 2" xfId="28253" xr:uid="{D9163E23-D5FD-4062-8E89-2C94EFFF511C}"/>
    <cellStyle name="fundodeentrada 15 2 3" xfId="28252" xr:uid="{81C0B949-F6B5-4F3A-A1E3-E054110697B9}"/>
    <cellStyle name="fundodeentrada 15 3" xfId="6731" xr:uid="{00000000-0005-0000-0000-0000471A0000}"/>
    <cellStyle name="fundodeentrada 15 3 2" xfId="6732" xr:uid="{00000000-0005-0000-0000-0000481A0000}"/>
    <cellStyle name="fundodeentrada 15 3 2 2" xfId="28255" xr:uid="{70F27A68-B572-4F65-A7A6-0F6C5F770E76}"/>
    <cellStyle name="fundodeentrada 15 3 3" xfId="28254" xr:uid="{C1E40F98-EC3B-40B6-A3F5-7E479BD05DE3}"/>
    <cellStyle name="fundodeentrada 15 4" xfId="6733" xr:uid="{00000000-0005-0000-0000-0000491A0000}"/>
    <cellStyle name="fundodeentrada 15 4 2" xfId="28256" xr:uid="{845BB686-C560-4465-AA14-E26C0D5E28D9}"/>
    <cellStyle name="fundodeentrada 15 5" xfId="28251" xr:uid="{FFFB0925-C387-4367-8765-5B99C5455A87}"/>
    <cellStyle name="fundodeentrada 16" xfId="6734" xr:uid="{00000000-0005-0000-0000-00004A1A0000}"/>
    <cellStyle name="fundodeentrada 16 2" xfId="6735" xr:uid="{00000000-0005-0000-0000-00004B1A0000}"/>
    <cellStyle name="fundodeentrada 16 2 2" xfId="6736" xr:uid="{00000000-0005-0000-0000-00004C1A0000}"/>
    <cellStyle name="fundodeentrada 16 2 2 2" xfId="28259" xr:uid="{25CC0CC3-1CAE-49AF-83AF-B5AEE6F216EC}"/>
    <cellStyle name="fundodeentrada 16 2 3" xfId="28258" xr:uid="{8D60B047-27F7-4854-B6D0-C4C9BD379619}"/>
    <cellStyle name="fundodeentrada 16 3" xfId="6737" xr:uid="{00000000-0005-0000-0000-00004D1A0000}"/>
    <cellStyle name="fundodeentrada 16 3 2" xfId="6738" xr:uid="{00000000-0005-0000-0000-00004E1A0000}"/>
    <cellStyle name="fundodeentrada 16 3 2 2" xfId="28261" xr:uid="{7BA576E6-38CE-4283-909D-FB38F5289164}"/>
    <cellStyle name="fundodeentrada 16 3 3" xfId="28260" xr:uid="{03167DA0-82A3-4BCA-8888-C2CB8CFB419B}"/>
    <cellStyle name="fundodeentrada 16 4" xfId="6739" xr:uid="{00000000-0005-0000-0000-00004F1A0000}"/>
    <cellStyle name="fundodeentrada 16 4 2" xfId="28262" xr:uid="{0094C11D-2E80-4704-8E45-C34BCB22FCE4}"/>
    <cellStyle name="fundodeentrada 16 5" xfId="28257" xr:uid="{3B4170B2-F7CB-4486-9008-C95186C0D202}"/>
    <cellStyle name="fundodeentrada 17" xfId="6740" xr:uid="{00000000-0005-0000-0000-0000501A0000}"/>
    <cellStyle name="fundodeentrada 17 2" xfId="6741" xr:uid="{00000000-0005-0000-0000-0000511A0000}"/>
    <cellStyle name="fundodeentrada 17 2 2" xfId="6742" xr:uid="{00000000-0005-0000-0000-0000521A0000}"/>
    <cellStyle name="fundodeentrada 17 2 2 2" xfId="28265" xr:uid="{F18B8A6E-5D91-4660-AE23-E739DD5ED69A}"/>
    <cellStyle name="fundodeentrada 17 2 3" xfId="28264" xr:uid="{AF2D94EE-845E-4D4A-8E37-D18A36E1ECD2}"/>
    <cellStyle name="fundodeentrada 17 3" xfId="6743" xr:uid="{00000000-0005-0000-0000-0000531A0000}"/>
    <cellStyle name="fundodeentrada 17 3 2" xfId="6744" xr:uid="{00000000-0005-0000-0000-0000541A0000}"/>
    <cellStyle name="fundodeentrada 17 3 2 2" xfId="28267" xr:uid="{CB67AC15-EC51-4C6C-8193-6C9DCF56A190}"/>
    <cellStyle name="fundodeentrada 17 3 3" xfId="28266" xr:uid="{4085F421-12A2-408A-A2AB-45451403560F}"/>
    <cellStyle name="fundodeentrada 17 4" xfId="6745" xr:uid="{00000000-0005-0000-0000-0000551A0000}"/>
    <cellStyle name="fundodeentrada 17 4 2" xfId="28268" xr:uid="{FD85206C-7DD1-4902-A78F-BE8AEF166292}"/>
    <cellStyle name="fundodeentrada 17 5" xfId="28263" xr:uid="{AF240289-4970-4778-A285-456F0E653286}"/>
    <cellStyle name="fundodeentrada 18" xfId="6746" xr:uid="{00000000-0005-0000-0000-0000561A0000}"/>
    <cellStyle name="fundodeentrada 18 2" xfId="6747" xr:uid="{00000000-0005-0000-0000-0000571A0000}"/>
    <cellStyle name="fundodeentrada 18 2 2" xfId="6748" xr:uid="{00000000-0005-0000-0000-0000581A0000}"/>
    <cellStyle name="fundodeentrada 18 2 2 2" xfId="28271" xr:uid="{62BEE698-35E3-4A00-AD34-CA13BB2D53E2}"/>
    <cellStyle name="fundodeentrada 18 2 3" xfId="28270" xr:uid="{41634C87-C084-4E5C-9706-1195B03B56A2}"/>
    <cellStyle name="fundodeentrada 18 3" xfId="6749" xr:uid="{00000000-0005-0000-0000-0000591A0000}"/>
    <cellStyle name="fundodeentrada 18 3 2" xfId="6750" xr:uid="{00000000-0005-0000-0000-00005A1A0000}"/>
    <cellStyle name="fundodeentrada 18 3 2 2" xfId="28273" xr:uid="{D99EC972-342F-42F3-97C3-C74AE1C87A03}"/>
    <cellStyle name="fundodeentrada 18 3 3" xfId="28272" xr:uid="{25CF98FD-CBC8-4BEC-A754-84E4B2536949}"/>
    <cellStyle name="fundodeentrada 18 4" xfId="6751" xr:uid="{00000000-0005-0000-0000-00005B1A0000}"/>
    <cellStyle name="fundodeentrada 18 4 2" xfId="28274" xr:uid="{95C43583-303F-4238-9060-375878B3017F}"/>
    <cellStyle name="fundodeentrada 18 5" xfId="28269" xr:uid="{11919B5C-1FCE-44EC-9B5A-3125C408AEFF}"/>
    <cellStyle name="fundodeentrada 19" xfId="6752" xr:uid="{00000000-0005-0000-0000-00005C1A0000}"/>
    <cellStyle name="fundodeentrada 19 2" xfId="6753" xr:uid="{00000000-0005-0000-0000-00005D1A0000}"/>
    <cellStyle name="fundodeentrada 19 2 2" xfId="6754" xr:uid="{00000000-0005-0000-0000-00005E1A0000}"/>
    <cellStyle name="fundodeentrada 19 2 2 2" xfId="28277" xr:uid="{B3F08946-3839-4F1D-9DC4-9F69E4F7A3D0}"/>
    <cellStyle name="fundodeentrada 19 2 3" xfId="28276" xr:uid="{E148F6A5-2388-4CB5-8A18-FAAEA31729CE}"/>
    <cellStyle name="fundodeentrada 19 3" xfId="6755" xr:uid="{00000000-0005-0000-0000-00005F1A0000}"/>
    <cellStyle name="fundodeentrada 19 3 2" xfId="6756" xr:uid="{00000000-0005-0000-0000-0000601A0000}"/>
    <cellStyle name="fundodeentrada 19 3 2 2" xfId="28279" xr:uid="{DF4C1092-F967-482E-AC01-E9BA3B8DC441}"/>
    <cellStyle name="fundodeentrada 19 3 3" xfId="28278" xr:uid="{49EF07C0-8BD4-49FB-B293-F8A5670A77DB}"/>
    <cellStyle name="fundodeentrada 19 4" xfId="6757" xr:uid="{00000000-0005-0000-0000-0000611A0000}"/>
    <cellStyle name="fundodeentrada 19 4 2" xfId="28280" xr:uid="{759EC75A-DF46-4552-9F18-2C245B251BA5}"/>
    <cellStyle name="fundodeentrada 19 5" xfId="28275" xr:uid="{C0706156-0079-414D-9D9F-B1851C8C9376}"/>
    <cellStyle name="fundodeentrada 2" xfId="6758" xr:uid="{00000000-0005-0000-0000-0000621A0000}"/>
    <cellStyle name="fundodeentrada 2 2" xfId="6759" xr:uid="{00000000-0005-0000-0000-0000631A0000}"/>
    <cellStyle name="fundodeentrada 2 2 2" xfId="6760" xr:uid="{00000000-0005-0000-0000-0000641A0000}"/>
    <cellStyle name="fundodeentrada 2 2 2 2" xfId="28283" xr:uid="{61EE2B6F-F443-4AE6-B997-CC87691DBE26}"/>
    <cellStyle name="fundodeentrada 2 2 3" xfId="28282" xr:uid="{EFF267F4-AF4F-48EF-89F8-D75FD0F10FB8}"/>
    <cellStyle name="fundodeentrada 2 3" xfId="6761" xr:uid="{00000000-0005-0000-0000-0000651A0000}"/>
    <cellStyle name="fundodeentrada 2 3 2" xfId="6762" xr:uid="{00000000-0005-0000-0000-0000661A0000}"/>
    <cellStyle name="fundodeentrada 2 3 2 2" xfId="28285" xr:uid="{ED2EE4A3-E900-44F7-B895-A8965CB5BACF}"/>
    <cellStyle name="fundodeentrada 2 3 3" xfId="28284" xr:uid="{74505E14-B85F-45B6-AF5C-D740A0D3CEC5}"/>
    <cellStyle name="fundodeentrada 2 4" xfId="6763" xr:uid="{00000000-0005-0000-0000-0000671A0000}"/>
    <cellStyle name="fundodeentrada 2 4 2" xfId="28286" xr:uid="{EDBC0267-240A-4164-B944-D3F60B68D469}"/>
    <cellStyle name="fundodeentrada 2 5" xfId="28281" xr:uid="{BC9D4F10-A427-4BA3-9D7E-831EE5B3D873}"/>
    <cellStyle name="fundodeentrada 20" xfId="6764" xr:uid="{00000000-0005-0000-0000-0000681A0000}"/>
    <cellStyle name="fundodeentrada 20 2" xfId="6765" xr:uid="{00000000-0005-0000-0000-0000691A0000}"/>
    <cellStyle name="fundodeentrada 20 2 2" xfId="6766" xr:uid="{00000000-0005-0000-0000-00006A1A0000}"/>
    <cellStyle name="fundodeentrada 20 2 2 2" xfId="28289" xr:uid="{248F662F-626A-4270-8B4E-A6C8C11A15F9}"/>
    <cellStyle name="fundodeentrada 20 2 3" xfId="28288" xr:uid="{56D93A5B-B9F2-4C87-92BB-2F294CDD6F8A}"/>
    <cellStyle name="fundodeentrada 20 3" xfId="6767" xr:uid="{00000000-0005-0000-0000-00006B1A0000}"/>
    <cellStyle name="fundodeentrada 20 3 2" xfId="6768" xr:uid="{00000000-0005-0000-0000-00006C1A0000}"/>
    <cellStyle name="fundodeentrada 20 3 2 2" xfId="28291" xr:uid="{8592B181-AF59-4D9D-AFFA-AE87CB46301D}"/>
    <cellStyle name="fundodeentrada 20 3 3" xfId="28290" xr:uid="{FE2CAF78-6C01-49EE-BC67-D3B985F5804E}"/>
    <cellStyle name="fundodeentrada 20 4" xfId="6769" xr:uid="{00000000-0005-0000-0000-00006D1A0000}"/>
    <cellStyle name="fundodeentrada 20 4 2" xfId="28292" xr:uid="{2D55D0B8-56BA-4BC2-A172-6B149A39EF02}"/>
    <cellStyle name="fundodeentrada 20 5" xfId="28287" xr:uid="{98EA66C1-7528-43AD-BBF5-C15E3ED2DD4D}"/>
    <cellStyle name="fundodeentrada 21" xfId="6770" xr:uid="{00000000-0005-0000-0000-00006E1A0000}"/>
    <cellStyle name="fundodeentrada 21 2" xfId="6771" xr:uid="{00000000-0005-0000-0000-00006F1A0000}"/>
    <cellStyle name="fundodeentrada 21 2 2" xfId="6772" xr:uid="{00000000-0005-0000-0000-0000701A0000}"/>
    <cellStyle name="fundodeentrada 21 2 2 2" xfId="28295" xr:uid="{96BACA1F-EEA8-4169-979B-B743D2CF4188}"/>
    <cellStyle name="fundodeentrada 21 2 3" xfId="28294" xr:uid="{A4AC4CA2-879B-4B83-854C-5138A54B2E47}"/>
    <cellStyle name="fundodeentrada 21 3" xfId="6773" xr:uid="{00000000-0005-0000-0000-0000711A0000}"/>
    <cellStyle name="fundodeentrada 21 3 2" xfId="6774" xr:uid="{00000000-0005-0000-0000-0000721A0000}"/>
    <cellStyle name="fundodeentrada 21 3 2 2" xfId="28297" xr:uid="{9E2FD69D-FC64-4CB5-8E17-E50ED3EB9EA4}"/>
    <cellStyle name="fundodeentrada 21 3 3" xfId="28296" xr:uid="{EF895DEA-5BC1-4189-97E2-A97948F1D9D6}"/>
    <cellStyle name="fundodeentrada 21 4" xfId="6775" xr:uid="{00000000-0005-0000-0000-0000731A0000}"/>
    <cellStyle name="fundodeentrada 21 4 2" xfId="28298" xr:uid="{DEBF9E66-3203-4AB5-BCE0-C2479CD267EC}"/>
    <cellStyle name="fundodeentrada 21 5" xfId="28293" xr:uid="{49528640-DE5B-404E-9A03-62F312A62C50}"/>
    <cellStyle name="fundodeentrada 22" xfId="6776" xr:uid="{00000000-0005-0000-0000-0000741A0000}"/>
    <cellStyle name="fundodeentrada 22 2" xfId="6777" xr:uid="{00000000-0005-0000-0000-0000751A0000}"/>
    <cellStyle name="fundodeentrada 22 2 2" xfId="6778" xr:uid="{00000000-0005-0000-0000-0000761A0000}"/>
    <cellStyle name="fundodeentrada 22 2 2 2" xfId="28301" xr:uid="{B8E0B2D8-182F-4ED1-8AFD-957FCE0374C4}"/>
    <cellStyle name="fundodeentrada 22 2 3" xfId="28300" xr:uid="{83ADD85D-D590-406A-9E4E-6B97F92AC771}"/>
    <cellStyle name="fundodeentrada 22 3" xfId="6779" xr:uid="{00000000-0005-0000-0000-0000771A0000}"/>
    <cellStyle name="fundodeentrada 22 3 2" xfId="6780" xr:uid="{00000000-0005-0000-0000-0000781A0000}"/>
    <cellStyle name="fundodeentrada 22 3 2 2" xfId="28303" xr:uid="{057BCE50-6ECA-4E6C-9621-72C46D4E8060}"/>
    <cellStyle name="fundodeentrada 22 3 3" xfId="28302" xr:uid="{1EC05A14-CC3E-4FC8-AA2A-691CFACF927E}"/>
    <cellStyle name="fundodeentrada 22 4" xfId="6781" xr:uid="{00000000-0005-0000-0000-0000791A0000}"/>
    <cellStyle name="fundodeentrada 22 4 2" xfId="28304" xr:uid="{AE57E144-B275-430A-A29C-631472B7D39A}"/>
    <cellStyle name="fundodeentrada 22 5" xfId="28299" xr:uid="{E8F9CDB7-D829-43E9-917A-634FE69268BE}"/>
    <cellStyle name="fundodeentrada 23" xfId="6782" xr:uid="{00000000-0005-0000-0000-00007A1A0000}"/>
    <cellStyle name="fundodeentrada 23 2" xfId="6783" xr:uid="{00000000-0005-0000-0000-00007B1A0000}"/>
    <cellStyle name="fundodeentrada 23 2 2" xfId="6784" xr:uid="{00000000-0005-0000-0000-00007C1A0000}"/>
    <cellStyle name="fundodeentrada 23 2 2 2" xfId="28307" xr:uid="{D8540BDE-A29A-4C71-8015-BA57AF9C46FB}"/>
    <cellStyle name="fundodeentrada 23 2 3" xfId="28306" xr:uid="{4C5F262C-4E4D-4287-A9FB-695E0654C896}"/>
    <cellStyle name="fundodeentrada 23 3" xfId="6785" xr:uid="{00000000-0005-0000-0000-00007D1A0000}"/>
    <cellStyle name="fundodeentrada 23 3 2" xfId="6786" xr:uid="{00000000-0005-0000-0000-00007E1A0000}"/>
    <cellStyle name="fundodeentrada 23 3 2 2" xfId="28309" xr:uid="{011D5D63-AE25-45A9-82A9-2BC89E75E132}"/>
    <cellStyle name="fundodeentrada 23 3 3" xfId="28308" xr:uid="{0024A0B2-5ECF-49E4-83E2-F8BCD5EC9853}"/>
    <cellStyle name="fundodeentrada 23 4" xfId="6787" xr:uid="{00000000-0005-0000-0000-00007F1A0000}"/>
    <cellStyle name="fundodeentrada 23 4 2" xfId="28310" xr:uid="{C9454AF7-5ED1-4A22-981E-E30D6E6598DF}"/>
    <cellStyle name="fundodeentrada 23 5" xfId="28305" xr:uid="{6948273F-EF60-4977-8755-5AD19362D656}"/>
    <cellStyle name="fundodeentrada 24" xfId="6788" xr:uid="{00000000-0005-0000-0000-0000801A0000}"/>
    <cellStyle name="fundodeentrada 24 2" xfId="6789" xr:uid="{00000000-0005-0000-0000-0000811A0000}"/>
    <cellStyle name="fundodeentrada 24 2 2" xfId="6790" xr:uid="{00000000-0005-0000-0000-0000821A0000}"/>
    <cellStyle name="fundodeentrada 24 2 2 2" xfId="28313" xr:uid="{9C36CEB2-D4F6-4023-B315-5FA8217DA6F2}"/>
    <cellStyle name="fundodeentrada 24 2 3" xfId="28312" xr:uid="{61CCC39F-3769-40EF-BF22-44E9275D0A70}"/>
    <cellStyle name="fundodeentrada 24 3" xfId="6791" xr:uid="{00000000-0005-0000-0000-0000831A0000}"/>
    <cellStyle name="fundodeentrada 24 3 2" xfId="6792" xr:uid="{00000000-0005-0000-0000-0000841A0000}"/>
    <cellStyle name="fundodeentrada 24 3 2 2" xfId="28315" xr:uid="{BF64736F-840B-4A70-883F-22E79C2FDFF1}"/>
    <cellStyle name="fundodeentrada 24 3 3" xfId="28314" xr:uid="{47D4FF0A-A5AC-4775-B7CF-E9EA10EC830D}"/>
    <cellStyle name="fundodeentrada 24 4" xfId="6793" xr:uid="{00000000-0005-0000-0000-0000851A0000}"/>
    <cellStyle name="fundodeentrada 24 4 2" xfId="28316" xr:uid="{6AD57790-A8D1-403E-BC4B-4D34549384FC}"/>
    <cellStyle name="fundodeentrada 24 5" xfId="28311" xr:uid="{A14B1CEB-FA74-479F-90B1-BD9869D20611}"/>
    <cellStyle name="fundodeentrada 25" xfId="6794" xr:uid="{00000000-0005-0000-0000-0000861A0000}"/>
    <cellStyle name="fundodeentrada 25 2" xfId="6795" xr:uid="{00000000-0005-0000-0000-0000871A0000}"/>
    <cellStyle name="fundodeentrada 25 2 2" xfId="6796" xr:uid="{00000000-0005-0000-0000-0000881A0000}"/>
    <cellStyle name="fundodeentrada 25 2 2 2" xfId="28319" xr:uid="{27CA4715-4D6A-4B26-9F2F-FE4A1566FFEF}"/>
    <cellStyle name="fundodeentrada 25 2 3" xfId="28318" xr:uid="{F8C97251-6B28-4FE8-BF11-D8B8F7AEC62C}"/>
    <cellStyle name="fundodeentrada 25 3" xfId="6797" xr:uid="{00000000-0005-0000-0000-0000891A0000}"/>
    <cellStyle name="fundodeentrada 25 3 2" xfId="6798" xr:uid="{00000000-0005-0000-0000-00008A1A0000}"/>
    <cellStyle name="fundodeentrada 25 3 2 2" xfId="28321" xr:uid="{A017BF51-A733-4CDF-910C-A0200E4DBFDE}"/>
    <cellStyle name="fundodeentrada 25 3 3" xfId="28320" xr:uid="{518EF6E6-CE8D-4D71-A0F8-4315B03CC07A}"/>
    <cellStyle name="fundodeentrada 25 4" xfId="6799" xr:uid="{00000000-0005-0000-0000-00008B1A0000}"/>
    <cellStyle name="fundodeentrada 25 4 2" xfId="28322" xr:uid="{8C9E6474-1632-4268-A28D-9EF3C75381F3}"/>
    <cellStyle name="fundodeentrada 25 5" xfId="28317" xr:uid="{0DCC223F-0165-4361-8B8D-D4BB6AFEC96D}"/>
    <cellStyle name="fundodeentrada 26" xfId="6800" xr:uid="{00000000-0005-0000-0000-00008C1A0000}"/>
    <cellStyle name="fundodeentrada 26 2" xfId="6801" xr:uid="{00000000-0005-0000-0000-00008D1A0000}"/>
    <cellStyle name="fundodeentrada 26 2 2" xfId="6802" xr:uid="{00000000-0005-0000-0000-00008E1A0000}"/>
    <cellStyle name="fundodeentrada 26 2 2 2" xfId="28325" xr:uid="{F320AEC1-59F9-4533-AD31-9D9955DB74EE}"/>
    <cellStyle name="fundodeentrada 26 2 3" xfId="28324" xr:uid="{1B78B122-77D3-4EF0-8AA4-D707119B2EBD}"/>
    <cellStyle name="fundodeentrada 26 3" xfId="6803" xr:uid="{00000000-0005-0000-0000-00008F1A0000}"/>
    <cellStyle name="fundodeentrada 26 3 2" xfId="6804" xr:uid="{00000000-0005-0000-0000-0000901A0000}"/>
    <cellStyle name="fundodeentrada 26 3 2 2" xfId="28327" xr:uid="{C0D3A280-AE13-4882-8817-C1D1D73ECBEE}"/>
    <cellStyle name="fundodeentrada 26 3 3" xfId="28326" xr:uid="{4EA95F80-48FA-4761-A84B-20678332FBED}"/>
    <cellStyle name="fundodeentrada 26 4" xfId="6805" xr:uid="{00000000-0005-0000-0000-0000911A0000}"/>
    <cellStyle name="fundodeentrada 26 4 2" xfId="28328" xr:uid="{9FCA9010-31BE-4329-9426-405BD4DBB7DB}"/>
    <cellStyle name="fundodeentrada 26 5" xfId="28323" xr:uid="{1DC14510-565F-4ADF-B616-7CEE099460A3}"/>
    <cellStyle name="fundodeentrada 27" xfId="6806" xr:uid="{00000000-0005-0000-0000-0000921A0000}"/>
    <cellStyle name="fundodeentrada 27 2" xfId="6807" xr:uid="{00000000-0005-0000-0000-0000931A0000}"/>
    <cellStyle name="fundodeentrada 27 2 2" xfId="6808" xr:uid="{00000000-0005-0000-0000-0000941A0000}"/>
    <cellStyle name="fundodeentrada 27 2 2 2" xfId="28331" xr:uid="{D9C6B6F0-7183-461D-9729-5D1FB21A2506}"/>
    <cellStyle name="fundodeentrada 27 2 3" xfId="28330" xr:uid="{C311B290-AE7F-4CE0-9FBA-DB64030A521C}"/>
    <cellStyle name="fundodeentrada 27 3" xfId="6809" xr:uid="{00000000-0005-0000-0000-0000951A0000}"/>
    <cellStyle name="fundodeentrada 27 3 2" xfId="6810" xr:uid="{00000000-0005-0000-0000-0000961A0000}"/>
    <cellStyle name="fundodeentrada 27 3 2 2" xfId="28333" xr:uid="{55E9AC6D-09B1-47DE-99FF-EB91A0429E79}"/>
    <cellStyle name="fundodeentrada 27 3 3" xfId="28332" xr:uid="{D6AC8CAD-9FA2-4D03-9A4F-8B87ACDDA9F6}"/>
    <cellStyle name="fundodeentrada 27 4" xfId="6811" xr:uid="{00000000-0005-0000-0000-0000971A0000}"/>
    <cellStyle name="fundodeentrada 27 4 2" xfId="28334" xr:uid="{164859B4-761B-429D-8180-88645C974126}"/>
    <cellStyle name="fundodeentrada 27 5" xfId="28329" xr:uid="{A47256CD-6F8B-405D-B9CB-0B4B2C1505A3}"/>
    <cellStyle name="fundodeentrada 28" xfId="6812" xr:uid="{00000000-0005-0000-0000-0000981A0000}"/>
    <cellStyle name="fundodeentrada 28 2" xfId="6813" xr:uid="{00000000-0005-0000-0000-0000991A0000}"/>
    <cellStyle name="fundodeentrada 28 2 2" xfId="6814" xr:uid="{00000000-0005-0000-0000-00009A1A0000}"/>
    <cellStyle name="fundodeentrada 28 2 2 2" xfId="28337" xr:uid="{6D326049-4B25-4DEF-86E1-8D4AA4B98314}"/>
    <cellStyle name="fundodeentrada 28 2 3" xfId="28336" xr:uid="{48AEF68E-AB45-4616-B68E-1DCC060518D3}"/>
    <cellStyle name="fundodeentrada 28 3" xfId="6815" xr:uid="{00000000-0005-0000-0000-00009B1A0000}"/>
    <cellStyle name="fundodeentrada 28 3 2" xfId="6816" xr:uid="{00000000-0005-0000-0000-00009C1A0000}"/>
    <cellStyle name="fundodeentrada 28 3 2 2" xfId="28339" xr:uid="{7A06023B-F216-49B6-B361-B02D13D6D6FD}"/>
    <cellStyle name="fundodeentrada 28 3 3" xfId="28338" xr:uid="{47E50B48-082D-4E3B-988D-03DEDC662BF3}"/>
    <cellStyle name="fundodeentrada 28 4" xfId="6817" xr:uid="{00000000-0005-0000-0000-00009D1A0000}"/>
    <cellStyle name="fundodeentrada 28 4 2" xfId="28340" xr:uid="{70FED4FE-1889-4E91-8BEE-10FEE2402D9F}"/>
    <cellStyle name="fundodeentrada 28 5" xfId="28335" xr:uid="{85992C31-19B7-4C0B-BB43-92BF7EE32878}"/>
    <cellStyle name="fundodeentrada 29" xfId="6818" xr:uid="{00000000-0005-0000-0000-00009E1A0000}"/>
    <cellStyle name="fundodeentrada 29 2" xfId="6819" xr:uid="{00000000-0005-0000-0000-00009F1A0000}"/>
    <cellStyle name="fundodeentrada 29 2 2" xfId="28342" xr:uid="{2005479B-9ED1-41D8-8884-E9254266D5C0}"/>
    <cellStyle name="fundodeentrada 29 3" xfId="28341" xr:uid="{2B409832-259D-471A-9FA7-D92562C7E784}"/>
    <cellStyle name="fundodeentrada 3" xfId="6820" xr:uid="{00000000-0005-0000-0000-0000A01A0000}"/>
    <cellStyle name="fundodeentrada 3 2" xfId="6821" xr:uid="{00000000-0005-0000-0000-0000A11A0000}"/>
    <cellStyle name="fundodeentrada 3 2 2" xfId="6822" xr:uid="{00000000-0005-0000-0000-0000A21A0000}"/>
    <cellStyle name="fundodeentrada 3 2 2 2" xfId="28345" xr:uid="{F3F6D1D7-8C7B-4A9A-83E5-7E24C12B756C}"/>
    <cellStyle name="fundodeentrada 3 2 3" xfId="28344" xr:uid="{DA69D352-206E-4FF7-A166-BD546097AA8F}"/>
    <cellStyle name="fundodeentrada 3 3" xfId="6823" xr:uid="{00000000-0005-0000-0000-0000A31A0000}"/>
    <cellStyle name="fundodeentrada 3 3 2" xfId="6824" xr:uid="{00000000-0005-0000-0000-0000A41A0000}"/>
    <cellStyle name="fundodeentrada 3 3 2 2" xfId="28347" xr:uid="{7AB14C26-81B8-47B5-BAD8-BB79FE538ABE}"/>
    <cellStyle name="fundodeentrada 3 3 3" xfId="28346" xr:uid="{F389164C-672F-4593-B133-01F626C47481}"/>
    <cellStyle name="fundodeentrada 3 4" xfId="6825" xr:uid="{00000000-0005-0000-0000-0000A51A0000}"/>
    <cellStyle name="fundodeentrada 3 4 2" xfId="28348" xr:uid="{AE7AB60F-D6D3-4455-A9DB-733B679DE304}"/>
    <cellStyle name="fundodeentrada 3 5" xfId="28343" xr:uid="{16F5AB03-0103-43C0-AB09-C85523ADA789}"/>
    <cellStyle name="fundodeentrada 30" xfId="6826" xr:uid="{00000000-0005-0000-0000-0000A61A0000}"/>
    <cellStyle name="fundodeentrada 30 2" xfId="6827" xr:uid="{00000000-0005-0000-0000-0000A71A0000}"/>
    <cellStyle name="fundodeentrada 30 2 2" xfId="28350" xr:uid="{27E1999C-0092-4C96-95BA-AEDCEE4A267E}"/>
    <cellStyle name="fundodeentrada 30 3" xfId="28349" xr:uid="{3BFE5645-9B19-41F0-A5DE-F59AB83C3762}"/>
    <cellStyle name="fundodeentrada 31" xfId="6828" xr:uid="{00000000-0005-0000-0000-0000A81A0000}"/>
    <cellStyle name="fundodeentrada 31 2" xfId="28351" xr:uid="{4B838E5B-B111-4361-A2B7-800E2988A890}"/>
    <cellStyle name="fundodeentrada 32" xfId="28220" xr:uid="{045C8876-66E8-4CF3-8001-B6415F708755}"/>
    <cellStyle name="fundodeentrada 4" xfId="6829" xr:uid="{00000000-0005-0000-0000-0000A91A0000}"/>
    <cellStyle name="fundodeentrada 4 2" xfId="6830" xr:uid="{00000000-0005-0000-0000-0000AA1A0000}"/>
    <cellStyle name="fundodeentrada 4 2 2" xfId="6831" xr:uid="{00000000-0005-0000-0000-0000AB1A0000}"/>
    <cellStyle name="fundodeentrada 4 2 2 2" xfId="28354" xr:uid="{2986D4A6-33AD-4400-A0DE-8BB9A45C1829}"/>
    <cellStyle name="fundodeentrada 4 2 3" xfId="28353" xr:uid="{6C3A58A7-6EE7-48A7-AE17-2403403BACE6}"/>
    <cellStyle name="fundodeentrada 4 3" xfId="6832" xr:uid="{00000000-0005-0000-0000-0000AC1A0000}"/>
    <cellStyle name="fundodeentrada 4 3 2" xfId="6833" xr:uid="{00000000-0005-0000-0000-0000AD1A0000}"/>
    <cellStyle name="fundodeentrada 4 3 2 2" xfId="28356" xr:uid="{ABBC7E88-6565-45D3-88D8-43D8D4B7507C}"/>
    <cellStyle name="fundodeentrada 4 3 3" xfId="28355" xr:uid="{42005E1F-681A-48D3-80B3-C3C9AAC82095}"/>
    <cellStyle name="fundodeentrada 4 4" xfId="6834" xr:uid="{00000000-0005-0000-0000-0000AE1A0000}"/>
    <cellStyle name="fundodeentrada 4 4 2" xfId="28357" xr:uid="{4B1E7341-8A3C-410A-8FFD-4E05C2B679B3}"/>
    <cellStyle name="fundodeentrada 4 5" xfId="28352" xr:uid="{712A8756-EF87-4DAF-B17D-E0F3BB888F25}"/>
    <cellStyle name="fundodeentrada 5" xfId="6835" xr:uid="{00000000-0005-0000-0000-0000AF1A0000}"/>
    <cellStyle name="fundodeentrada 5 2" xfId="6836" xr:uid="{00000000-0005-0000-0000-0000B01A0000}"/>
    <cellStyle name="fundodeentrada 5 2 2" xfId="6837" xr:uid="{00000000-0005-0000-0000-0000B11A0000}"/>
    <cellStyle name="fundodeentrada 5 2 2 2" xfId="28360" xr:uid="{8127BC6E-3769-406B-9966-BC678B1610D5}"/>
    <cellStyle name="fundodeentrada 5 2 3" xfId="28359" xr:uid="{46479B13-726D-4B89-8210-598F353D27D9}"/>
    <cellStyle name="fundodeentrada 5 3" xfId="6838" xr:uid="{00000000-0005-0000-0000-0000B21A0000}"/>
    <cellStyle name="fundodeentrada 5 3 2" xfId="6839" xr:uid="{00000000-0005-0000-0000-0000B31A0000}"/>
    <cellStyle name="fundodeentrada 5 3 2 2" xfId="28362" xr:uid="{662B3334-0156-4343-A65A-470EBC6C83B2}"/>
    <cellStyle name="fundodeentrada 5 3 3" xfId="28361" xr:uid="{E10B2998-278D-4ED5-82C3-8EB349353A9D}"/>
    <cellStyle name="fundodeentrada 5 4" xfId="6840" xr:uid="{00000000-0005-0000-0000-0000B41A0000}"/>
    <cellStyle name="fundodeentrada 5 4 2" xfId="28363" xr:uid="{05DFF0FA-524B-4357-AE99-5AC66CB2C1AD}"/>
    <cellStyle name="fundodeentrada 5 5" xfId="28358" xr:uid="{8D72DE54-1485-46EE-B432-3DC248416ED8}"/>
    <cellStyle name="fundodeentrada 6" xfId="6841" xr:uid="{00000000-0005-0000-0000-0000B51A0000}"/>
    <cellStyle name="fundodeentrada 6 2" xfId="6842" xr:uid="{00000000-0005-0000-0000-0000B61A0000}"/>
    <cellStyle name="fundodeentrada 6 2 2" xfId="6843" xr:uid="{00000000-0005-0000-0000-0000B71A0000}"/>
    <cellStyle name="fundodeentrada 6 2 2 2" xfId="28366" xr:uid="{FC73570B-D7EE-4ADE-A9DE-B7B3BBC26DC7}"/>
    <cellStyle name="fundodeentrada 6 2 3" xfId="28365" xr:uid="{90E1F7DE-88B5-45BA-A786-4E432DB7323B}"/>
    <cellStyle name="fundodeentrada 6 3" xfId="6844" xr:uid="{00000000-0005-0000-0000-0000B81A0000}"/>
    <cellStyle name="fundodeentrada 6 3 2" xfId="6845" xr:uid="{00000000-0005-0000-0000-0000B91A0000}"/>
    <cellStyle name="fundodeentrada 6 3 2 2" xfId="28368" xr:uid="{965B3D7C-2AF9-45AB-89F2-4F2C8F80B8DE}"/>
    <cellStyle name="fundodeentrada 6 3 3" xfId="28367" xr:uid="{04DF5B84-427E-49AF-BB68-EC848B586AC3}"/>
    <cellStyle name="fundodeentrada 6 4" xfId="6846" xr:uid="{00000000-0005-0000-0000-0000BA1A0000}"/>
    <cellStyle name="fundodeentrada 6 4 2" xfId="28369" xr:uid="{3A0BD20C-D99A-4B57-A6CA-60BAE257E989}"/>
    <cellStyle name="fundodeentrada 6 5" xfId="28364" xr:uid="{19BD17A8-308E-4F3B-A2E4-50F096B46AFE}"/>
    <cellStyle name="fundodeentrada 7" xfId="6847" xr:uid="{00000000-0005-0000-0000-0000BB1A0000}"/>
    <cellStyle name="fundodeentrada 7 2" xfId="6848" xr:uid="{00000000-0005-0000-0000-0000BC1A0000}"/>
    <cellStyle name="fundodeentrada 7 2 2" xfId="6849" xr:uid="{00000000-0005-0000-0000-0000BD1A0000}"/>
    <cellStyle name="fundodeentrada 7 2 2 2" xfId="28372" xr:uid="{99BB2528-7661-4163-8C3C-A3FF3F5A008F}"/>
    <cellStyle name="fundodeentrada 7 2 3" xfId="28371" xr:uid="{21F9DFAC-6806-4A22-90D7-321D5D2131C9}"/>
    <cellStyle name="fundodeentrada 7 3" xfId="6850" xr:uid="{00000000-0005-0000-0000-0000BE1A0000}"/>
    <cellStyle name="fundodeentrada 7 3 2" xfId="6851" xr:uid="{00000000-0005-0000-0000-0000BF1A0000}"/>
    <cellStyle name="fundodeentrada 7 3 2 2" xfId="28374" xr:uid="{0C32E8B4-BFC0-4CD8-BBC8-5ECEC28FF42F}"/>
    <cellStyle name="fundodeentrada 7 3 3" xfId="28373" xr:uid="{CF9B2C42-6E62-4CA8-B15A-3091AE93C1FC}"/>
    <cellStyle name="fundodeentrada 7 4" xfId="6852" xr:uid="{00000000-0005-0000-0000-0000C01A0000}"/>
    <cellStyle name="fundodeentrada 7 4 2" xfId="28375" xr:uid="{1F272B46-878A-4EF7-800D-593BCA7AB698}"/>
    <cellStyle name="fundodeentrada 7 5" xfId="28370" xr:uid="{6A399CC2-FBFF-4447-902A-9C0DA66AFE63}"/>
    <cellStyle name="fundodeentrada 8" xfId="6853" xr:uid="{00000000-0005-0000-0000-0000C11A0000}"/>
    <cellStyle name="fundodeentrada 8 2" xfId="6854" xr:uid="{00000000-0005-0000-0000-0000C21A0000}"/>
    <cellStyle name="fundodeentrada 8 2 2" xfId="6855" xr:uid="{00000000-0005-0000-0000-0000C31A0000}"/>
    <cellStyle name="fundodeentrada 8 2 2 2" xfId="28378" xr:uid="{100CB42B-2CC1-4CDB-B42B-9D56477397B2}"/>
    <cellStyle name="fundodeentrada 8 2 3" xfId="28377" xr:uid="{72024A41-1C09-4BBA-B47D-F9869FE6984A}"/>
    <cellStyle name="fundodeentrada 8 3" xfId="6856" xr:uid="{00000000-0005-0000-0000-0000C41A0000}"/>
    <cellStyle name="fundodeentrada 8 3 2" xfId="6857" xr:uid="{00000000-0005-0000-0000-0000C51A0000}"/>
    <cellStyle name="fundodeentrada 8 3 2 2" xfId="28380" xr:uid="{B23C90BA-2D69-4674-92D5-37CAF10708F3}"/>
    <cellStyle name="fundodeentrada 8 3 3" xfId="28379" xr:uid="{B32DF578-5468-41EA-BBA8-789DD08E94A2}"/>
    <cellStyle name="fundodeentrada 8 4" xfId="6858" xr:uid="{00000000-0005-0000-0000-0000C61A0000}"/>
    <cellStyle name="fundodeentrada 8 4 2" xfId="28381" xr:uid="{1949046B-BC60-44E4-AC24-6E1BB73542C6}"/>
    <cellStyle name="fundodeentrada 8 5" xfId="28376" xr:uid="{0FE019D2-8BBE-4BE7-8730-6DBAAE88682C}"/>
    <cellStyle name="fundodeentrada 9" xfId="6859" xr:uid="{00000000-0005-0000-0000-0000C71A0000}"/>
    <cellStyle name="fundodeentrada 9 2" xfId="6860" xr:uid="{00000000-0005-0000-0000-0000C81A0000}"/>
    <cellStyle name="fundodeentrada 9 2 2" xfId="6861" xr:uid="{00000000-0005-0000-0000-0000C91A0000}"/>
    <cellStyle name="fundodeentrada 9 2 2 2" xfId="28384" xr:uid="{1DD3772C-BFB0-4CC6-A8BB-5BB3B515F0BE}"/>
    <cellStyle name="fundodeentrada 9 2 3" xfId="28383" xr:uid="{BFF3A85C-04C7-477C-9161-42E66478CFFC}"/>
    <cellStyle name="fundodeentrada 9 3" xfId="6862" xr:uid="{00000000-0005-0000-0000-0000CA1A0000}"/>
    <cellStyle name="fundodeentrada 9 3 2" xfId="6863" xr:uid="{00000000-0005-0000-0000-0000CB1A0000}"/>
    <cellStyle name="fundodeentrada 9 3 2 2" xfId="28386" xr:uid="{3E0EEAE3-997B-495C-A3AD-90A39D978703}"/>
    <cellStyle name="fundodeentrada 9 3 3" xfId="28385" xr:uid="{B4A7EC52-0C04-439B-8D62-2CE59E866375}"/>
    <cellStyle name="fundodeentrada 9 4" xfId="6864" xr:uid="{00000000-0005-0000-0000-0000CC1A0000}"/>
    <cellStyle name="fundodeentrada 9 4 2" xfId="28387" xr:uid="{27D0191F-7697-4359-80E5-18523937F48D}"/>
    <cellStyle name="fundodeentrada 9 5" xfId="28382" xr:uid="{E59C9BF5-D54E-4D3A-90A3-B78C9CFDA266}"/>
    <cellStyle name="fundoentrada" xfId="6865" xr:uid="{00000000-0005-0000-0000-0000CD1A0000}"/>
    <cellStyle name="fundoentrada 10" xfId="6866" xr:uid="{00000000-0005-0000-0000-0000CE1A0000}"/>
    <cellStyle name="fundoentrada 10 2" xfId="6867" xr:uid="{00000000-0005-0000-0000-0000CF1A0000}"/>
    <cellStyle name="fundoentrada 10 2 2" xfId="6868" xr:uid="{00000000-0005-0000-0000-0000D01A0000}"/>
    <cellStyle name="fundoentrada 10 3" xfId="6869" xr:uid="{00000000-0005-0000-0000-0000D11A0000}"/>
    <cellStyle name="fundoentrada 10 3 2" xfId="6870" xr:uid="{00000000-0005-0000-0000-0000D21A0000}"/>
    <cellStyle name="fundoentrada 10 4" xfId="6871" xr:uid="{00000000-0005-0000-0000-0000D31A0000}"/>
    <cellStyle name="fundoentrada 11" xfId="6872" xr:uid="{00000000-0005-0000-0000-0000D41A0000}"/>
    <cellStyle name="fundoentrada 2" xfId="6873" xr:uid="{00000000-0005-0000-0000-0000D51A0000}"/>
    <cellStyle name="fundoentrada 2 2" xfId="6874" xr:uid="{00000000-0005-0000-0000-0000D61A0000}"/>
    <cellStyle name="fundoentrada 2 2 2" xfId="6875" xr:uid="{00000000-0005-0000-0000-0000D71A0000}"/>
    <cellStyle name="fundoentrada 2 3" xfId="6876" xr:uid="{00000000-0005-0000-0000-0000D81A0000}"/>
    <cellStyle name="fundoentrada 2 3 2" xfId="6877" xr:uid="{00000000-0005-0000-0000-0000D91A0000}"/>
    <cellStyle name="fundoentrada 2 4" xfId="6878" xr:uid="{00000000-0005-0000-0000-0000DA1A0000}"/>
    <cellStyle name="fundoentrada 3" xfId="6879" xr:uid="{00000000-0005-0000-0000-0000DB1A0000}"/>
    <cellStyle name="fundoentrada 3 2" xfId="6880" xr:uid="{00000000-0005-0000-0000-0000DC1A0000}"/>
    <cellStyle name="fundoentrada 3 2 2" xfId="6881" xr:uid="{00000000-0005-0000-0000-0000DD1A0000}"/>
    <cellStyle name="fundoentrada 3 3" xfId="6882" xr:uid="{00000000-0005-0000-0000-0000DE1A0000}"/>
    <cellStyle name="fundoentrada 3 3 2" xfId="6883" xr:uid="{00000000-0005-0000-0000-0000DF1A0000}"/>
    <cellStyle name="fundoentrada 3 4" xfId="6884" xr:uid="{00000000-0005-0000-0000-0000E01A0000}"/>
    <cellStyle name="fundoentrada 4" xfId="6885" xr:uid="{00000000-0005-0000-0000-0000E11A0000}"/>
    <cellStyle name="fundoentrada 4 2" xfId="6886" xr:uid="{00000000-0005-0000-0000-0000E21A0000}"/>
    <cellStyle name="fundoentrada 4 2 2" xfId="6887" xr:uid="{00000000-0005-0000-0000-0000E31A0000}"/>
    <cellStyle name="fundoentrada 4 3" xfId="6888" xr:uid="{00000000-0005-0000-0000-0000E41A0000}"/>
    <cellStyle name="fundoentrada 4 3 2" xfId="6889" xr:uid="{00000000-0005-0000-0000-0000E51A0000}"/>
    <cellStyle name="fundoentrada 4 4" xfId="6890" xr:uid="{00000000-0005-0000-0000-0000E61A0000}"/>
    <cellStyle name="fundoentrada 5" xfId="6891" xr:uid="{00000000-0005-0000-0000-0000E71A0000}"/>
    <cellStyle name="fundoentrada 5 2" xfId="6892" xr:uid="{00000000-0005-0000-0000-0000E81A0000}"/>
    <cellStyle name="fundoentrada 5 2 2" xfId="6893" xr:uid="{00000000-0005-0000-0000-0000E91A0000}"/>
    <cellStyle name="fundoentrada 5 3" xfId="6894" xr:uid="{00000000-0005-0000-0000-0000EA1A0000}"/>
    <cellStyle name="fundoentrada 5 3 2" xfId="6895" xr:uid="{00000000-0005-0000-0000-0000EB1A0000}"/>
    <cellStyle name="fundoentrada 5 4" xfId="6896" xr:uid="{00000000-0005-0000-0000-0000EC1A0000}"/>
    <cellStyle name="fundoentrada 6" xfId="6897" xr:uid="{00000000-0005-0000-0000-0000ED1A0000}"/>
    <cellStyle name="fundoentrada 6 2" xfId="6898" xr:uid="{00000000-0005-0000-0000-0000EE1A0000}"/>
    <cellStyle name="fundoentrada 6 2 2" xfId="6899" xr:uid="{00000000-0005-0000-0000-0000EF1A0000}"/>
    <cellStyle name="fundoentrada 6 3" xfId="6900" xr:uid="{00000000-0005-0000-0000-0000F01A0000}"/>
    <cellStyle name="fundoentrada 6 3 2" xfId="6901" xr:uid="{00000000-0005-0000-0000-0000F11A0000}"/>
    <cellStyle name="fundoentrada 6 4" xfId="6902" xr:uid="{00000000-0005-0000-0000-0000F21A0000}"/>
    <cellStyle name="fundoentrada 7" xfId="6903" xr:uid="{00000000-0005-0000-0000-0000F31A0000}"/>
    <cellStyle name="fundoentrada 7 2" xfId="6904" xr:uid="{00000000-0005-0000-0000-0000F41A0000}"/>
    <cellStyle name="fundoentrada 7 2 2" xfId="6905" xr:uid="{00000000-0005-0000-0000-0000F51A0000}"/>
    <cellStyle name="fundoentrada 7 3" xfId="6906" xr:uid="{00000000-0005-0000-0000-0000F61A0000}"/>
    <cellStyle name="fundoentrada 7 3 2" xfId="6907" xr:uid="{00000000-0005-0000-0000-0000F71A0000}"/>
    <cellStyle name="fundoentrada 7 4" xfId="6908" xr:uid="{00000000-0005-0000-0000-0000F81A0000}"/>
    <cellStyle name="fundoentrada 8" xfId="6909" xr:uid="{00000000-0005-0000-0000-0000F91A0000}"/>
    <cellStyle name="fundoentrada 8 2" xfId="6910" xr:uid="{00000000-0005-0000-0000-0000FA1A0000}"/>
    <cellStyle name="fundoentrada 8 2 2" xfId="6911" xr:uid="{00000000-0005-0000-0000-0000FB1A0000}"/>
    <cellStyle name="fundoentrada 8 3" xfId="6912" xr:uid="{00000000-0005-0000-0000-0000FC1A0000}"/>
    <cellStyle name="fundoentrada 8 3 2" xfId="6913" xr:uid="{00000000-0005-0000-0000-0000FD1A0000}"/>
    <cellStyle name="fundoentrada 8 4" xfId="6914" xr:uid="{00000000-0005-0000-0000-0000FE1A0000}"/>
    <cellStyle name="fundoentrada 9" xfId="6915" xr:uid="{00000000-0005-0000-0000-0000FF1A0000}"/>
    <cellStyle name="fundoentrada 9 2" xfId="6916" xr:uid="{00000000-0005-0000-0000-0000001B0000}"/>
    <cellStyle name="fundoentrada 9 2 2" xfId="6917" xr:uid="{00000000-0005-0000-0000-0000011B0000}"/>
    <cellStyle name="fundoentrada 9 3" xfId="6918" xr:uid="{00000000-0005-0000-0000-0000021B0000}"/>
    <cellStyle name="fundoentrada 9 3 2" xfId="6919" xr:uid="{00000000-0005-0000-0000-0000031B0000}"/>
    <cellStyle name="fundoentrada 9 4" xfId="6920" xr:uid="{00000000-0005-0000-0000-0000041B0000}"/>
    <cellStyle name="Good" xfId="6921" xr:uid="{00000000-0005-0000-0000-0000051B0000}"/>
    <cellStyle name="Green" xfId="6922" xr:uid="{00000000-0005-0000-0000-0000061B0000}"/>
    <cellStyle name="Grey" xfId="6923" xr:uid="{00000000-0005-0000-0000-0000071B0000}"/>
    <cellStyle name="Grey 10" xfId="6924" xr:uid="{00000000-0005-0000-0000-0000081B0000}"/>
    <cellStyle name="Grey 100" xfId="6925" xr:uid="{00000000-0005-0000-0000-0000091B0000}"/>
    <cellStyle name="Grey 101" xfId="6926" xr:uid="{00000000-0005-0000-0000-00000A1B0000}"/>
    <cellStyle name="Grey 102" xfId="6927" xr:uid="{00000000-0005-0000-0000-00000B1B0000}"/>
    <cellStyle name="Grey 103" xfId="6928" xr:uid="{00000000-0005-0000-0000-00000C1B0000}"/>
    <cellStyle name="Grey 104" xfId="6929" xr:uid="{00000000-0005-0000-0000-00000D1B0000}"/>
    <cellStyle name="Grey 105" xfId="6930" xr:uid="{00000000-0005-0000-0000-00000E1B0000}"/>
    <cellStyle name="Grey 106" xfId="6931" xr:uid="{00000000-0005-0000-0000-00000F1B0000}"/>
    <cellStyle name="Grey 107" xfId="6932" xr:uid="{00000000-0005-0000-0000-0000101B0000}"/>
    <cellStyle name="Grey 108" xfId="6933" xr:uid="{00000000-0005-0000-0000-0000111B0000}"/>
    <cellStyle name="Grey 109" xfId="6934" xr:uid="{00000000-0005-0000-0000-0000121B0000}"/>
    <cellStyle name="Grey 11" xfId="6935" xr:uid="{00000000-0005-0000-0000-0000131B0000}"/>
    <cellStyle name="Grey 110" xfId="6936" xr:uid="{00000000-0005-0000-0000-0000141B0000}"/>
    <cellStyle name="Grey 111" xfId="6937" xr:uid="{00000000-0005-0000-0000-0000151B0000}"/>
    <cellStyle name="Grey 112" xfId="6938" xr:uid="{00000000-0005-0000-0000-0000161B0000}"/>
    <cellStyle name="Grey 113" xfId="6939" xr:uid="{00000000-0005-0000-0000-0000171B0000}"/>
    <cellStyle name="Grey 114" xfId="6940" xr:uid="{00000000-0005-0000-0000-0000181B0000}"/>
    <cellStyle name="Grey 115" xfId="6941" xr:uid="{00000000-0005-0000-0000-0000191B0000}"/>
    <cellStyle name="Grey 116" xfId="6942" xr:uid="{00000000-0005-0000-0000-00001A1B0000}"/>
    <cellStyle name="Grey 117" xfId="6943" xr:uid="{00000000-0005-0000-0000-00001B1B0000}"/>
    <cellStyle name="Grey 12" xfId="6944" xr:uid="{00000000-0005-0000-0000-00001C1B0000}"/>
    <cellStyle name="Grey 13" xfId="6945" xr:uid="{00000000-0005-0000-0000-00001D1B0000}"/>
    <cellStyle name="Grey 14" xfId="6946" xr:uid="{00000000-0005-0000-0000-00001E1B0000}"/>
    <cellStyle name="Grey 15" xfId="6947" xr:uid="{00000000-0005-0000-0000-00001F1B0000}"/>
    <cellStyle name="Grey 16" xfId="6948" xr:uid="{00000000-0005-0000-0000-0000201B0000}"/>
    <cellStyle name="Grey 17" xfId="6949" xr:uid="{00000000-0005-0000-0000-0000211B0000}"/>
    <cellStyle name="Grey 18" xfId="6950" xr:uid="{00000000-0005-0000-0000-0000221B0000}"/>
    <cellStyle name="Grey 19" xfId="6951" xr:uid="{00000000-0005-0000-0000-0000231B0000}"/>
    <cellStyle name="Grey 2" xfId="6952" xr:uid="{00000000-0005-0000-0000-0000241B0000}"/>
    <cellStyle name="Grey 20" xfId="6953" xr:uid="{00000000-0005-0000-0000-0000251B0000}"/>
    <cellStyle name="Grey 21" xfId="6954" xr:uid="{00000000-0005-0000-0000-0000261B0000}"/>
    <cellStyle name="Grey 22" xfId="6955" xr:uid="{00000000-0005-0000-0000-0000271B0000}"/>
    <cellStyle name="Grey 23" xfId="6956" xr:uid="{00000000-0005-0000-0000-0000281B0000}"/>
    <cellStyle name="Grey 24" xfId="6957" xr:uid="{00000000-0005-0000-0000-0000291B0000}"/>
    <cellStyle name="Grey 25" xfId="6958" xr:uid="{00000000-0005-0000-0000-00002A1B0000}"/>
    <cellStyle name="Grey 26" xfId="6959" xr:uid="{00000000-0005-0000-0000-00002B1B0000}"/>
    <cellStyle name="Grey 27" xfId="6960" xr:uid="{00000000-0005-0000-0000-00002C1B0000}"/>
    <cellStyle name="Grey 28" xfId="6961" xr:uid="{00000000-0005-0000-0000-00002D1B0000}"/>
    <cellStyle name="Grey 29" xfId="6962" xr:uid="{00000000-0005-0000-0000-00002E1B0000}"/>
    <cellStyle name="Grey 3" xfId="6963" xr:uid="{00000000-0005-0000-0000-00002F1B0000}"/>
    <cellStyle name="Grey 30" xfId="6964" xr:uid="{00000000-0005-0000-0000-0000301B0000}"/>
    <cellStyle name="Grey 31" xfId="6965" xr:uid="{00000000-0005-0000-0000-0000311B0000}"/>
    <cellStyle name="Grey 32" xfId="6966" xr:uid="{00000000-0005-0000-0000-0000321B0000}"/>
    <cellStyle name="Grey 33" xfId="6967" xr:uid="{00000000-0005-0000-0000-0000331B0000}"/>
    <cellStyle name="Grey 34" xfId="6968" xr:uid="{00000000-0005-0000-0000-0000341B0000}"/>
    <cellStyle name="Grey 35" xfId="6969" xr:uid="{00000000-0005-0000-0000-0000351B0000}"/>
    <cellStyle name="Grey 36" xfId="6970" xr:uid="{00000000-0005-0000-0000-0000361B0000}"/>
    <cellStyle name="Grey 37" xfId="6971" xr:uid="{00000000-0005-0000-0000-0000371B0000}"/>
    <cellStyle name="Grey 38" xfId="6972" xr:uid="{00000000-0005-0000-0000-0000381B0000}"/>
    <cellStyle name="Grey 39" xfId="6973" xr:uid="{00000000-0005-0000-0000-0000391B0000}"/>
    <cellStyle name="Grey 4" xfId="6974" xr:uid="{00000000-0005-0000-0000-00003A1B0000}"/>
    <cellStyle name="Grey 40" xfId="6975" xr:uid="{00000000-0005-0000-0000-00003B1B0000}"/>
    <cellStyle name="Grey 41" xfId="6976" xr:uid="{00000000-0005-0000-0000-00003C1B0000}"/>
    <cellStyle name="Grey 42" xfId="6977" xr:uid="{00000000-0005-0000-0000-00003D1B0000}"/>
    <cellStyle name="Grey 43" xfId="6978" xr:uid="{00000000-0005-0000-0000-00003E1B0000}"/>
    <cellStyle name="Grey 44" xfId="6979" xr:uid="{00000000-0005-0000-0000-00003F1B0000}"/>
    <cellStyle name="Grey 45" xfId="6980" xr:uid="{00000000-0005-0000-0000-0000401B0000}"/>
    <cellStyle name="Grey 46" xfId="6981" xr:uid="{00000000-0005-0000-0000-0000411B0000}"/>
    <cellStyle name="Grey 47" xfId="6982" xr:uid="{00000000-0005-0000-0000-0000421B0000}"/>
    <cellStyle name="Grey 48" xfId="6983" xr:uid="{00000000-0005-0000-0000-0000431B0000}"/>
    <cellStyle name="Grey 49" xfId="6984" xr:uid="{00000000-0005-0000-0000-0000441B0000}"/>
    <cellStyle name="Grey 5" xfId="6985" xr:uid="{00000000-0005-0000-0000-0000451B0000}"/>
    <cellStyle name="Grey 50" xfId="6986" xr:uid="{00000000-0005-0000-0000-0000461B0000}"/>
    <cellStyle name="Grey 51" xfId="6987" xr:uid="{00000000-0005-0000-0000-0000471B0000}"/>
    <cellStyle name="Grey 52" xfId="6988" xr:uid="{00000000-0005-0000-0000-0000481B0000}"/>
    <cellStyle name="Grey 53" xfId="6989" xr:uid="{00000000-0005-0000-0000-0000491B0000}"/>
    <cellStyle name="Grey 54" xfId="6990" xr:uid="{00000000-0005-0000-0000-00004A1B0000}"/>
    <cellStyle name="Grey 55" xfId="6991" xr:uid="{00000000-0005-0000-0000-00004B1B0000}"/>
    <cellStyle name="Grey 56" xfId="6992" xr:uid="{00000000-0005-0000-0000-00004C1B0000}"/>
    <cellStyle name="Grey 57" xfId="6993" xr:uid="{00000000-0005-0000-0000-00004D1B0000}"/>
    <cellStyle name="Grey 58" xfId="6994" xr:uid="{00000000-0005-0000-0000-00004E1B0000}"/>
    <cellStyle name="Grey 59" xfId="6995" xr:uid="{00000000-0005-0000-0000-00004F1B0000}"/>
    <cellStyle name="Grey 6" xfId="6996" xr:uid="{00000000-0005-0000-0000-0000501B0000}"/>
    <cellStyle name="Grey 60" xfId="6997" xr:uid="{00000000-0005-0000-0000-0000511B0000}"/>
    <cellStyle name="Grey 61" xfId="6998" xr:uid="{00000000-0005-0000-0000-0000521B0000}"/>
    <cellStyle name="Grey 62" xfId="6999" xr:uid="{00000000-0005-0000-0000-0000531B0000}"/>
    <cellStyle name="Grey 63" xfId="7000" xr:uid="{00000000-0005-0000-0000-0000541B0000}"/>
    <cellStyle name="Grey 64" xfId="7001" xr:uid="{00000000-0005-0000-0000-0000551B0000}"/>
    <cellStyle name="Grey 65" xfId="7002" xr:uid="{00000000-0005-0000-0000-0000561B0000}"/>
    <cellStyle name="Grey 66" xfId="7003" xr:uid="{00000000-0005-0000-0000-0000571B0000}"/>
    <cellStyle name="Grey 67" xfId="7004" xr:uid="{00000000-0005-0000-0000-0000581B0000}"/>
    <cellStyle name="Grey 68" xfId="7005" xr:uid="{00000000-0005-0000-0000-0000591B0000}"/>
    <cellStyle name="Grey 69" xfId="7006" xr:uid="{00000000-0005-0000-0000-00005A1B0000}"/>
    <cellStyle name="Grey 7" xfId="7007" xr:uid="{00000000-0005-0000-0000-00005B1B0000}"/>
    <cellStyle name="Grey 70" xfId="7008" xr:uid="{00000000-0005-0000-0000-00005C1B0000}"/>
    <cellStyle name="Grey 71" xfId="7009" xr:uid="{00000000-0005-0000-0000-00005D1B0000}"/>
    <cellStyle name="Grey 72" xfId="7010" xr:uid="{00000000-0005-0000-0000-00005E1B0000}"/>
    <cellStyle name="Grey 73" xfId="7011" xr:uid="{00000000-0005-0000-0000-00005F1B0000}"/>
    <cellStyle name="Grey 74" xfId="7012" xr:uid="{00000000-0005-0000-0000-0000601B0000}"/>
    <cellStyle name="Grey 75" xfId="7013" xr:uid="{00000000-0005-0000-0000-0000611B0000}"/>
    <cellStyle name="Grey 76" xfId="7014" xr:uid="{00000000-0005-0000-0000-0000621B0000}"/>
    <cellStyle name="Grey 77" xfId="7015" xr:uid="{00000000-0005-0000-0000-0000631B0000}"/>
    <cellStyle name="Grey 78" xfId="7016" xr:uid="{00000000-0005-0000-0000-0000641B0000}"/>
    <cellStyle name="Grey 79" xfId="7017" xr:uid="{00000000-0005-0000-0000-0000651B0000}"/>
    <cellStyle name="Grey 8" xfId="7018" xr:uid="{00000000-0005-0000-0000-0000661B0000}"/>
    <cellStyle name="Grey 80" xfId="7019" xr:uid="{00000000-0005-0000-0000-0000671B0000}"/>
    <cellStyle name="Grey 81" xfId="7020" xr:uid="{00000000-0005-0000-0000-0000681B0000}"/>
    <cellStyle name="Grey 82" xfId="7021" xr:uid="{00000000-0005-0000-0000-0000691B0000}"/>
    <cellStyle name="Grey 83" xfId="7022" xr:uid="{00000000-0005-0000-0000-00006A1B0000}"/>
    <cellStyle name="Grey 84" xfId="7023" xr:uid="{00000000-0005-0000-0000-00006B1B0000}"/>
    <cellStyle name="Grey 85" xfId="7024" xr:uid="{00000000-0005-0000-0000-00006C1B0000}"/>
    <cellStyle name="Grey 86" xfId="7025" xr:uid="{00000000-0005-0000-0000-00006D1B0000}"/>
    <cellStyle name="Grey 87" xfId="7026" xr:uid="{00000000-0005-0000-0000-00006E1B0000}"/>
    <cellStyle name="Grey 88" xfId="7027" xr:uid="{00000000-0005-0000-0000-00006F1B0000}"/>
    <cellStyle name="Grey 89" xfId="7028" xr:uid="{00000000-0005-0000-0000-0000701B0000}"/>
    <cellStyle name="Grey 9" xfId="7029" xr:uid="{00000000-0005-0000-0000-0000711B0000}"/>
    <cellStyle name="Grey 90" xfId="7030" xr:uid="{00000000-0005-0000-0000-0000721B0000}"/>
    <cellStyle name="Grey 91" xfId="7031" xr:uid="{00000000-0005-0000-0000-0000731B0000}"/>
    <cellStyle name="Grey 92" xfId="7032" xr:uid="{00000000-0005-0000-0000-0000741B0000}"/>
    <cellStyle name="Grey 93" xfId="7033" xr:uid="{00000000-0005-0000-0000-0000751B0000}"/>
    <cellStyle name="Grey 94" xfId="7034" xr:uid="{00000000-0005-0000-0000-0000761B0000}"/>
    <cellStyle name="Grey 95" xfId="7035" xr:uid="{00000000-0005-0000-0000-0000771B0000}"/>
    <cellStyle name="Grey 96" xfId="7036" xr:uid="{00000000-0005-0000-0000-0000781B0000}"/>
    <cellStyle name="Grey 97" xfId="7037" xr:uid="{00000000-0005-0000-0000-0000791B0000}"/>
    <cellStyle name="Grey 98" xfId="7038" xr:uid="{00000000-0005-0000-0000-00007A1B0000}"/>
    <cellStyle name="Grey 99" xfId="7039" xr:uid="{00000000-0005-0000-0000-00007B1B0000}"/>
    <cellStyle name="Grey_ActiFijos" xfId="7040" xr:uid="{00000000-0005-0000-0000-00007C1B0000}"/>
    <cellStyle name="HEADER" xfId="7041" xr:uid="{00000000-0005-0000-0000-00007D1B0000}"/>
    <cellStyle name="Header1" xfId="7042" xr:uid="{00000000-0005-0000-0000-00007E1B0000}"/>
    <cellStyle name="Header2" xfId="7043" xr:uid="{00000000-0005-0000-0000-00007F1B0000}"/>
    <cellStyle name="Header2 2" xfId="7044" xr:uid="{00000000-0005-0000-0000-0000801B0000}"/>
    <cellStyle name="Header2 2 2" xfId="28389" xr:uid="{871807A2-B63D-457F-BD61-0B5195C511C3}"/>
    <cellStyle name="Header2 3" xfId="7045" xr:uid="{00000000-0005-0000-0000-0000811B0000}"/>
    <cellStyle name="Header2 3 2" xfId="28390" xr:uid="{6425BA8C-AE8D-4A06-A4CF-36F3184C05A6}"/>
    <cellStyle name="Header2 4" xfId="28388" xr:uid="{506EB97D-9F3F-498F-9CD0-10040526CFCC}"/>
    <cellStyle name="Heading 1" xfId="7046" xr:uid="{00000000-0005-0000-0000-0000821B0000}"/>
    <cellStyle name="Heading 1 2" xfId="7047" xr:uid="{00000000-0005-0000-0000-0000831B0000}"/>
    <cellStyle name="Heading 1 2 10" xfId="7048" xr:uid="{00000000-0005-0000-0000-0000841B0000}"/>
    <cellStyle name="Heading 1 2 11" xfId="7049" xr:uid="{00000000-0005-0000-0000-0000851B0000}"/>
    <cellStyle name="Heading 1 2 12" xfId="7050" xr:uid="{00000000-0005-0000-0000-0000861B0000}"/>
    <cellStyle name="Heading 1 2 2" xfId="7051" xr:uid="{00000000-0005-0000-0000-0000871B0000}"/>
    <cellStyle name="Heading 1 2 3" xfId="7052" xr:uid="{00000000-0005-0000-0000-0000881B0000}"/>
    <cellStyle name="Heading 1 2 4" xfId="7053" xr:uid="{00000000-0005-0000-0000-0000891B0000}"/>
    <cellStyle name="Heading 1 2 5" xfId="7054" xr:uid="{00000000-0005-0000-0000-00008A1B0000}"/>
    <cellStyle name="Heading 1 2 6" xfId="7055" xr:uid="{00000000-0005-0000-0000-00008B1B0000}"/>
    <cellStyle name="Heading 1 2 7" xfId="7056" xr:uid="{00000000-0005-0000-0000-00008C1B0000}"/>
    <cellStyle name="Heading 1 2 8" xfId="7057" xr:uid="{00000000-0005-0000-0000-00008D1B0000}"/>
    <cellStyle name="Heading 1 2 9" xfId="7058" xr:uid="{00000000-0005-0000-0000-00008E1B0000}"/>
    <cellStyle name="Heading 1 2_ActiFijos" xfId="7059" xr:uid="{00000000-0005-0000-0000-00008F1B0000}"/>
    <cellStyle name="Heading 1 3" xfId="7060" xr:uid="{00000000-0005-0000-0000-0000901B0000}"/>
    <cellStyle name="Heading 1 3 10" xfId="7061" xr:uid="{00000000-0005-0000-0000-0000911B0000}"/>
    <cellStyle name="Heading 1 3 11" xfId="7062" xr:uid="{00000000-0005-0000-0000-0000921B0000}"/>
    <cellStyle name="Heading 1 3 12" xfId="7063" xr:uid="{00000000-0005-0000-0000-0000931B0000}"/>
    <cellStyle name="Heading 1 3 2" xfId="7064" xr:uid="{00000000-0005-0000-0000-0000941B0000}"/>
    <cellStyle name="Heading 1 3 3" xfId="7065" xr:uid="{00000000-0005-0000-0000-0000951B0000}"/>
    <cellStyle name="Heading 1 3 4" xfId="7066" xr:uid="{00000000-0005-0000-0000-0000961B0000}"/>
    <cellStyle name="Heading 1 3 5" xfId="7067" xr:uid="{00000000-0005-0000-0000-0000971B0000}"/>
    <cellStyle name="Heading 1 3 6" xfId="7068" xr:uid="{00000000-0005-0000-0000-0000981B0000}"/>
    <cellStyle name="Heading 1 3 7" xfId="7069" xr:uid="{00000000-0005-0000-0000-0000991B0000}"/>
    <cellStyle name="Heading 1 3 8" xfId="7070" xr:uid="{00000000-0005-0000-0000-00009A1B0000}"/>
    <cellStyle name="Heading 1 3 9" xfId="7071" xr:uid="{00000000-0005-0000-0000-00009B1B0000}"/>
    <cellStyle name="Heading 1 3_ActiFijos" xfId="7072" xr:uid="{00000000-0005-0000-0000-00009C1B0000}"/>
    <cellStyle name="Heading 1 4" xfId="7073" xr:uid="{00000000-0005-0000-0000-00009D1B0000}"/>
    <cellStyle name="Heading 1 4 10" xfId="7074" xr:uid="{00000000-0005-0000-0000-00009E1B0000}"/>
    <cellStyle name="Heading 1 4 11" xfId="7075" xr:uid="{00000000-0005-0000-0000-00009F1B0000}"/>
    <cellStyle name="Heading 1 4 12" xfId="7076" xr:uid="{00000000-0005-0000-0000-0000A01B0000}"/>
    <cellStyle name="Heading 1 4 2" xfId="7077" xr:uid="{00000000-0005-0000-0000-0000A11B0000}"/>
    <cellStyle name="Heading 1 4 3" xfId="7078" xr:uid="{00000000-0005-0000-0000-0000A21B0000}"/>
    <cellStyle name="Heading 1 4 4" xfId="7079" xr:uid="{00000000-0005-0000-0000-0000A31B0000}"/>
    <cellStyle name="Heading 1 4 5" xfId="7080" xr:uid="{00000000-0005-0000-0000-0000A41B0000}"/>
    <cellStyle name="Heading 1 4 6" xfId="7081" xr:uid="{00000000-0005-0000-0000-0000A51B0000}"/>
    <cellStyle name="Heading 1 4 7" xfId="7082" xr:uid="{00000000-0005-0000-0000-0000A61B0000}"/>
    <cellStyle name="Heading 1 4 8" xfId="7083" xr:uid="{00000000-0005-0000-0000-0000A71B0000}"/>
    <cellStyle name="Heading 1 4 9" xfId="7084" xr:uid="{00000000-0005-0000-0000-0000A81B0000}"/>
    <cellStyle name="Heading 1 4_ActiFijos" xfId="7085" xr:uid="{00000000-0005-0000-0000-0000A91B0000}"/>
    <cellStyle name="Heading 1_Bases_Generales" xfId="7086" xr:uid="{00000000-0005-0000-0000-0000AA1B0000}"/>
    <cellStyle name="Heading 2" xfId="7087" xr:uid="{00000000-0005-0000-0000-0000AB1B0000}"/>
    <cellStyle name="Heading 2 2" xfId="7088" xr:uid="{00000000-0005-0000-0000-0000AC1B0000}"/>
    <cellStyle name="Heading 2 2 10" xfId="7089" xr:uid="{00000000-0005-0000-0000-0000AD1B0000}"/>
    <cellStyle name="Heading 2 2 11" xfId="7090" xr:uid="{00000000-0005-0000-0000-0000AE1B0000}"/>
    <cellStyle name="Heading 2 2 12" xfId="7091" xr:uid="{00000000-0005-0000-0000-0000AF1B0000}"/>
    <cellStyle name="Heading 2 2 2" xfId="7092" xr:uid="{00000000-0005-0000-0000-0000B01B0000}"/>
    <cellStyle name="Heading 2 2 3" xfId="7093" xr:uid="{00000000-0005-0000-0000-0000B11B0000}"/>
    <cellStyle name="Heading 2 2 4" xfId="7094" xr:uid="{00000000-0005-0000-0000-0000B21B0000}"/>
    <cellStyle name="Heading 2 2 5" xfId="7095" xr:uid="{00000000-0005-0000-0000-0000B31B0000}"/>
    <cellStyle name="Heading 2 2 6" xfId="7096" xr:uid="{00000000-0005-0000-0000-0000B41B0000}"/>
    <cellStyle name="Heading 2 2 7" xfId="7097" xr:uid="{00000000-0005-0000-0000-0000B51B0000}"/>
    <cellStyle name="Heading 2 2 8" xfId="7098" xr:uid="{00000000-0005-0000-0000-0000B61B0000}"/>
    <cellStyle name="Heading 2 2 9" xfId="7099" xr:uid="{00000000-0005-0000-0000-0000B71B0000}"/>
    <cellStyle name="Heading 2 2_ActiFijos" xfId="7100" xr:uid="{00000000-0005-0000-0000-0000B81B0000}"/>
    <cellStyle name="Heading 2 3" xfId="7101" xr:uid="{00000000-0005-0000-0000-0000B91B0000}"/>
    <cellStyle name="Heading 2 3 10" xfId="7102" xr:uid="{00000000-0005-0000-0000-0000BA1B0000}"/>
    <cellStyle name="Heading 2 3 11" xfId="7103" xr:uid="{00000000-0005-0000-0000-0000BB1B0000}"/>
    <cellStyle name="Heading 2 3 12" xfId="7104" xr:uid="{00000000-0005-0000-0000-0000BC1B0000}"/>
    <cellStyle name="Heading 2 3 2" xfId="7105" xr:uid="{00000000-0005-0000-0000-0000BD1B0000}"/>
    <cellStyle name="Heading 2 3 3" xfId="7106" xr:uid="{00000000-0005-0000-0000-0000BE1B0000}"/>
    <cellStyle name="Heading 2 3 4" xfId="7107" xr:uid="{00000000-0005-0000-0000-0000BF1B0000}"/>
    <cellStyle name="Heading 2 3 5" xfId="7108" xr:uid="{00000000-0005-0000-0000-0000C01B0000}"/>
    <cellStyle name="Heading 2 3 6" xfId="7109" xr:uid="{00000000-0005-0000-0000-0000C11B0000}"/>
    <cellStyle name="Heading 2 3 7" xfId="7110" xr:uid="{00000000-0005-0000-0000-0000C21B0000}"/>
    <cellStyle name="Heading 2 3 8" xfId="7111" xr:uid="{00000000-0005-0000-0000-0000C31B0000}"/>
    <cellStyle name="Heading 2 3 9" xfId="7112" xr:uid="{00000000-0005-0000-0000-0000C41B0000}"/>
    <cellStyle name="Heading 2 3_ActiFijos" xfId="7113" xr:uid="{00000000-0005-0000-0000-0000C51B0000}"/>
    <cellStyle name="Heading 2 4" xfId="7114" xr:uid="{00000000-0005-0000-0000-0000C61B0000}"/>
    <cellStyle name="Heading 2 4 10" xfId="7115" xr:uid="{00000000-0005-0000-0000-0000C71B0000}"/>
    <cellStyle name="Heading 2 4 11" xfId="7116" xr:uid="{00000000-0005-0000-0000-0000C81B0000}"/>
    <cellStyle name="Heading 2 4 12" xfId="7117" xr:uid="{00000000-0005-0000-0000-0000C91B0000}"/>
    <cellStyle name="Heading 2 4 2" xfId="7118" xr:uid="{00000000-0005-0000-0000-0000CA1B0000}"/>
    <cellStyle name="Heading 2 4 3" xfId="7119" xr:uid="{00000000-0005-0000-0000-0000CB1B0000}"/>
    <cellStyle name="Heading 2 4 4" xfId="7120" xr:uid="{00000000-0005-0000-0000-0000CC1B0000}"/>
    <cellStyle name="Heading 2 4 5" xfId="7121" xr:uid="{00000000-0005-0000-0000-0000CD1B0000}"/>
    <cellStyle name="Heading 2 4 6" xfId="7122" xr:uid="{00000000-0005-0000-0000-0000CE1B0000}"/>
    <cellStyle name="Heading 2 4 7" xfId="7123" xr:uid="{00000000-0005-0000-0000-0000CF1B0000}"/>
    <cellStyle name="Heading 2 4 8" xfId="7124" xr:uid="{00000000-0005-0000-0000-0000D01B0000}"/>
    <cellStyle name="Heading 2 4 9" xfId="7125" xr:uid="{00000000-0005-0000-0000-0000D11B0000}"/>
    <cellStyle name="Heading 2 4_ActiFijos" xfId="7126" xr:uid="{00000000-0005-0000-0000-0000D21B0000}"/>
    <cellStyle name="Heading 2_Bases_Generales" xfId="7127" xr:uid="{00000000-0005-0000-0000-0000D31B0000}"/>
    <cellStyle name="Heading 3" xfId="7128" xr:uid="{00000000-0005-0000-0000-0000D41B0000}"/>
    <cellStyle name="Heading 4" xfId="7129" xr:uid="{00000000-0005-0000-0000-0000D51B0000}"/>
    <cellStyle name="Heading1" xfId="7130" xr:uid="{00000000-0005-0000-0000-0000D61B0000}"/>
    <cellStyle name="Heading1 2" xfId="7131" xr:uid="{00000000-0005-0000-0000-0000D71B0000}"/>
    <cellStyle name="Heading1 2 10" xfId="7132" xr:uid="{00000000-0005-0000-0000-0000D81B0000}"/>
    <cellStyle name="Heading1 2 11" xfId="7133" xr:uid="{00000000-0005-0000-0000-0000D91B0000}"/>
    <cellStyle name="Heading1 2 12" xfId="7134" xr:uid="{00000000-0005-0000-0000-0000DA1B0000}"/>
    <cellStyle name="Heading1 2 2" xfId="7135" xr:uid="{00000000-0005-0000-0000-0000DB1B0000}"/>
    <cellStyle name="Heading1 2 3" xfId="7136" xr:uid="{00000000-0005-0000-0000-0000DC1B0000}"/>
    <cellStyle name="Heading1 2 4" xfId="7137" xr:uid="{00000000-0005-0000-0000-0000DD1B0000}"/>
    <cellStyle name="Heading1 2 5" xfId="7138" xr:uid="{00000000-0005-0000-0000-0000DE1B0000}"/>
    <cellStyle name="Heading1 2 6" xfId="7139" xr:uid="{00000000-0005-0000-0000-0000DF1B0000}"/>
    <cellStyle name="Heading1 2 7" xfId="7140" xr:uid="{00000000-0005-0000-0000-0000E01B0000}"/>
    <cellStyle name="Heading1 2 8" xfId="7141" xr:uid="{00000000-0005-0000-0000-0000E11B0000}"/>
    <cellStyle name="Heading1 2 9" xfId="7142" xr:uid="{00000000-0005-0000-0000-0000E21B0000}"/>
    <cellStyle name="Heading1 2_ActiFijos" xfId="7143" xr:uid="{00000000-0005-0000-0000-0000E31B0000}"/>
    <cellStyle name="Heading1 3" xfId="7144" xr:uid="{00000000-0005-0000-0000-0000E41B0000}"/>
    <cellStyle name="Heading1 3 10" xfId="7145" xr:uid="{00000000-0005-0000-0000-0000E51B0000}"/>
    <cellStyle name="Heading1 3 11" xfId="7146" xr:uid="{00000000-0005-0000-0000-0000E61B0000}"/>
    <cellStyle name="Heading1 3 12" xfId="7147" xr:uid="{00000000-0005-0000-0000-0000E71B0000}"/>
    <cellStyle name="Heading1 3 2" xfId="7148" xr:uid="{00000000-0005-0000-0000-0000E81B0000}"/>
    <cellStyle name="Heading1 3 3" xfId="7149" xr:uid="{00000000-0005-0000-0000-0000E91B0000}"/>
    <cellStyle name="Heading1 3 4" xfId="7150" xr:uid="{00000000-0005-0000-0000-0000EA1B0000}"/>
    <cellStyle name="Heading1 3 5" xfId="7151" xr:uid="{00000000-0005-0000-0000-0000EB1B0000}"/>
    <cellStyle name="Heading1 3 6" xfId="7152" xr:uid="{00000000-0005-0000-0000-0000EC1B0000}"/>
    <cellStyle name="Heading1 3 7" xfId="7153" xr:uid="{00000000-0005-0000-0000-0000ED1B0000}"/>
    <cellStyle name="Heading1 3 8" xfId="7154" xr:uid="{00000000-0005-0000-0000-0000EE1B0000}"/>
    <cellStyle name="Heading1 3 9" xfId="7155" xr:uid="{00000000-0005-0000-0000-0000EF1B0000}"/>
    <cellStyle name="Heading1 3_ActiFijos" xfId="7156" xr:uid="{00000000-0005-0000-0000-0000F01B0000}"/>
    <cellStyle name="Heading1 4" xfId="7157" xr:uid="{00000000-0005-0000-0000-0000F11B0000}"/>
    <cellStyle name="Heading1 4 10" xfId="7158" xr:uid="{00000000-0005-0000-0000-0000F21B0000}"/>
    <cellStyle name="Heading1 4 11" xfId="7159" xr:uid="{00000000-0005-0000-0000-0000F31B0000}"/>
    <cellStyle name="Heading1 4 12" xfId="7160" xr:uid="{00000000-0005-0000-0000-0000F41B0000}"/>
    <cellStyle name="Heading1 4 2" xfId="7161" xr:uid="{00000000-0005-0000-0000-0000F51B0000}"/>
    <cellStyle name="Heading1 4 3" xfId="7162" xr:uid="{00000000-0005-0000-0000-0000F61B0000}"/>
    <cellStyle name="Heading1 4 4" xfId="7163" xr:uid="{00000000-0005-0000-0000-0000F71B0000}"/>
    <cellStyle name="Heading1 4 5" xfId="7164" xr:uid="{00000000-0005-0000-0000-0000F81B0000}"/>
    <cellStyle name="Heading1 4 6" xfId="7165" xr:uid="{00000000-0005-0000-0000-0000F91B0000}"/>
    <cellStyle name="Heading1 4 7" xfId="7166" xr:uid="{00000000-0005-0000-0000-0000FA1B0000}"/>
    <cellStyle name="Heading1 4 8" xfId="7167" xr:uid="{00000000-0005-0000-0000-0000FB1B0000}"/>
    <cellStyle name="Heading1 4 9" xfId="7168" xr:uid="{00000000-0005-0000-0000-0000FC1B0000}"/>
    <cellStyle name="Heading1 4_ActiFijos" xfId="7169" xr:uid="{00000000-0005-0000-0000-0000FD1B0000}"/>
    <cellStyle name="Heading1 5" xfId="7170" xr:uid="{00000000-0005-0000-0000-0000FE1B0000}"/>
    <cellStyle name="Heading1 6" xfId="7171" xr:uid="{00000000-0005-0000-0000-0000FF1B0000}"/>
    <cellStyle name="Heading1_Bases_Generales" xfId="7172" xr:uid="{00000000-0005-0000-0000-0000001C0000}"/>
    <cellStyle name="Heading2" xfId="7173" xr:uid="{00000000-0005-0000-0000-0000011C0000}"/>
    <cellStyle name="Heading2 2" xfId="7174" xr:uid="{00000000-0005-0000-0000-0000021C0000}"/>
    <cellStyle name="Heading2 2 10" xfId="7175" xr:uid="{00000000-0005-0000-0000-0000031C0000}"/>
    <cellStyle name="Heading2 2 11" xfId="7176" xr:uid="{00000000-0005-0000-0000-0000041C0000}"/>
    <cellStyle name="Heading2 2 12" xfId="7177" xr:uid="{00000000-0005-0000-0000-0000051C0000}"/>
    <cellStyle name="Heading2 2 2" xfId="7178" xr:uid="{00000000-0005-0000-0000-0000061C0000}"/>
    <cellStyle name="Heading2 2 3" xfId="7179" xr:uid="{00000000-0005-0000-0000-0000071C0000}"/>
    <cellStyle name="Heading2 2 4" xfId="7180" xr:uid="{00000000-0005-0000-0000-0000081C0000}"/>
    <cellStyle name="Heading2 2 5" xfId="7181" xr:uid="{00000000-0005-0000-0000-0000091C0000}"/>
    <cellStyle name="Heading2 2 6" xfId="7182" xr:uid="{00000000-0005-0000-0000-00000A1C0000}"/>
    <cellStyle name="Heading2 2 7" xfId="7183" xr:uid="{00000000-0005-0000-0000-00000B1C0000}"/>
    <cellStyle name="Heading2 2 8" xfId="7184" xr:uid="{00000000-0005-0000-0000-00000C1C0000}"/>
    <cellStyle name="Heading2 2 9" xfId="7185" xr:uid="{00000000-0005-0000-0000-00000D1C0000}"/>
    <cellStyle name="Heading2 2_ActiFijos" xfId="7186" xr:uid="{00000000-0005-0000-0000-00000E1C0000}"/>
    <cellStyle name="Heading2 3" xfId="7187" xr:uid="{00000000-0005-0000-0000-00000F1C0000}"/>
    <cellStyle name="Heading2 3 10" xfId="7188" xr:uid="{00000000-0005-0000-0000-0000101C0000}"/>
    <cellStyle name="Heading2 3 11" xfId="7189" xr:uid="{00000000-0005-0000-0000-0000111C0000}"/>
    <cellStyle name="Heading2 3 12" xfId="7190" xr:uid="{00000000-0005-0000-0000-0000121C0000}"/>
    <cellStyle name="Heading2 3 2" xfId="7191" xr:uid="{00000000-0005-0000-0000-0000131C0000}"/>
    <cellStyle name="Heading2 3 3" xfId="7192" xr:uid="{00000000-0005-0000-0000-0000141C0000}"/>
    <cellStyle name="Heading2 3 4" xfId="7193" xr:uid="{00000000-0005-0000-0000-0000151C0000}"/>
    <cellStyle name="Heading2 3 5" xfId="7194" xr:uid="{00000000-0005-0000-0000-0000161C0000}"/>
    <cellStyle name="Heading2 3 6" xfId="7195" xr:uid="{00000000-0005-0000-0000-0000171C0000}"/>
    <cellStyle name="Heading2 3 7" xfId="7196" xr:uid="{00000000-0005-0000-0000-0000181C0000}"/>
    <cellStyle name="Heading2 3 8" xfId="7197" xr:uid="{00000000-0005-0000-0000-0000191C0000}"/>
    <cellStyle name="Heading2 3 9" xfId="7198" xr:uid="{00000000-0005-0000-0000-00001A1C0000}"/>
    <cellStyle name="Heading2 3_ActiFijos" xfId="7199" xr:uid="{00000000-0005-0000-0000-00001B1C0000}"/>
    <cellStyle name="Heading2 4" xfId="7200" xr:uid="{00000000-0005-0000-0000-00001C1C0000}"/>
    <cellStyle name="Heading2 4 10" xfId="7201" xr:uid="{00000000-0005-0000-0000-00001D1C0000}"/>
    <cellStyle name="Heading2 4 11" xfId="7202" xr:uid="{00000000-0005-0000-0000-00001E1C0000}"/>
    <cellStyle name="Heading2 4 12" xfId="7203" xr:uid="{00000000-0005-0000-0000-00001F1C0000}"/>
    <cellStyle name="Heading2 4 2" xfId="7204" xr:uid="{00000000-0005-0000-0000-0000201C0000}"/>
    <cellStyle name="Heading2 4 3" xfId="7205" xr:uid="{00000000-0005-0000-0000-0000211C0000}"/>
    <cellStyle name="Heading2 4 4" xfId="7206" xr:uid="{00000000-0005-0000-0000-0000221C0000}"/>
    <cellStyle name="Heading2 4 5" xfId="7207" xr:uid="{00000000-0005-0000-0000-0000231C0000}"/>
    <cellStyle name="Heading2 4 6" xfId="7208" xr:uid="{00000000-0005-0000-0000-0000241C0000}"/>
    <cellStyle name="Heading2 4 7" xfId="7209" xr:uid="{00000000-0005-0000-0000-0000251C0000}"/>
    <cellStyle name="Heading2 4 8" xfId="7210" xr:uid="{00000000-0005-0000-0000-0000261C0000}"/>
    <cellStyle name="Heading2 4 9" xfId="7211" xr:uid="{00000000-0005-0000-0000-0000271C0000}"/>
    <cellStyle name="Heading2 4_ActiFijos" xfId="7212" xr:uid="{00000000-0005-0000-0000-0000281C0000}"/>
    <cellStyle name="Heading2 5" xfId="7213" xr:uid="{00000000-0005-0000-0000-0000291C0000}"/>
    <cellStyle name="Heading2 6" xfId="7214" xr:uid="{00000000-0005-0000-0000-00002A1C0000}"/>
    <cellStyle name="Heading2_Bases_Generales" xfId="7215" xr:uid="{00000000-0005-0000-0000-00002B1C0000}"/>
    <cellStyle name="Hide" xfId="7216" xr:uid="{00000000-0005-0000-0000-00002C1C0000}"/>
    <cellStyle name="HIGHLIGHT" xfId="7217" xr:uid="{00000000-0005-0000-0000-00002D1C0000}"/>
    <cellStyle name="Imput [4]" xfId="7218" xr:uid="{00000000-0005-0000-0000-00002E1C0000}"/>
    <cellStyle name="Incorrecto 2" xfId="7219" xr:uid="{00000000-0005-0000-0000-00002F1C0000}"/>
    <cellStyle name="Incorreto 10" xfId="7220" xr:uid="{00000000-0005-0000-0000-0000301C0000}"/>
    <cellStyle name="Incorreto 11" xfId="7221" xr:uid="{00000000-0005-0000-0000-0000311C0000}"/>
    <cellStyle name="Incorreto 12" xfId="7222" xr:uid="{00000000-0005-0000-0000-0000321C0000}"/>
    <cellStyle name="Incorreto 13" xfId="7223" xr:uid="{00000000-0005-0000-0000-0000331C0000}"/>
    <cellStyle name="Incorreto 14" xfId="7224" xr:uid="{00000000-0005-0000-0000-0000341C0000}"/>
    <cellStyle name="Incorreto 15" xfId="7225" xr:uid="{00000000-0005-0000-0000-0000351C0000}"/>
    <cellStyle name="Incorreto 16" xfId="7226" xr:uid="{00000000-0005-0000-0000-0000361C0000}"/>
    <cellStyle name="Incorreto 17" xfId="7227" xr:uid="{00000000-0005-0000-0000-0000371C0000}"/>
    <cellStyle name="Incorreto 18" xfId="7228" xr:uid="{00000000-0005-0000-0000-0000381C0000}"/>
    <cellStyle name="Incorreto 19" xfId="7229" xr:uid="{00000000-0005-0000-0000-0000391C0000}"/>
    <cellStyle name="Incorreto 2" xfId="7230" xr:uid="{00000000-0005-0000-0000-00003A1C0000}"/>
    <cellStyle name="Incorreto 20" xfId="7231" xr:uid="{00000000-0005-0000-0000-00003B1C0000}"/>
    <cellStyle name="Incorreto 21" xfId="7232" xr:uid="{00000000-0005-0000-0000-00003C1C0000}"/>
    <cellStyle name="Incorreto 22" xfId="7233" xr:uid="{00000000-0005-0000-0000-00003D1C0000}"/>
    <cellStyle name="Incorreto 23" xfId="7234" xr:uid="{00000000-0005-0000-0000-00003E1C0000}"/>
    <cellStyle name="Incorreto 24" xfId="7235" xr:uid="{00000000-0005-0000-0000-00003F1C0000}"/>
    <cellStyle name="Incorreto 25" xfId="7236" xr:uid="{00000000-0005-0000-0000-0000401C0000}"/>
    <cellStyle name="Incorreto 26" xfId="7237" xr:uid="{00000000-0005-0000-0000-0000411C0000}"/>
    <cellStyle name="Incorreto 27" xfId="7238" xr:uid="{00000000-0005-0000-0000-0000421C0000}"/>
    <cellStyle name="Incorreto 28" xfId="7239" xr:uid="{00000000-0005-0000-0000-0000431C0000}"/>
    <cellStyle name="Incorreto 29" xfId="7240" xr:uid="{00000000-0005-0000-0000-0000441C0000}"/>
    <cellStyle name="Incorreto 3" xfId="7241" xr:uid="{00000000-0005-0000-0000-0000451C0000}"/>
    <cellStyle name="Incorreto 30" xfId="7242" xr:uid="{00000000-0005-0000-0000-0000461C0000}"/>
    <cellStyle name="Incorreto 31" xfId="7243" xr:uid="{00000000-0005-0000-0000-0000471C0000}"/>
    <cellStyle name="Incorreto 32" xfId="7244" xr:uid="{00000000-0005-0000-0000-0000481C0000}"/>
    <cellStyle name="Incorreto 33" xfId="7245" xr:uid="{00000000-0005-0000-0000-0000491C0000}"/>
    <cellStyle name="Incorreto 34" xfId="7246" xr:uid="{00000000-0005-0000-0000-00004A1C0000}"/>
    <cellStyle name="Incorreto 35" xfId="7247" xr:uid="{00000000-0005-0000-0000-00004B1C0000}"/>
    <cellStyle name="Incorreto 36" xfId="7248" xr:uid="{00000000-0005-0000-0000-00004C1C0000}"/>
    <cellStyle name="Incorreto 37" xfId="7249" xr:uid="{00000000-0005-0000-0000-00004D1C0000}"/>
    <cellStyle name="Incorreto 38" xfId="7250" xr:uid="{00000000-0005-0000-0000-00004E1C0000}"/>
    <cellStyle name="Incorreto 39" xfId="7251" xr:uid="{00000000-0005-0000-0000-00004F1C0000}"/>
    <cellStyle name="Incorreto 4" xfId="7252" xr:uid="{00000000-0005-0000-0000-0000501C0000}"/>
    <cellStyle name="Incorreto 4 2" xfId="7253" xr:uid="{00000000-0005-0000-0000-0000511C0000}"/>
    <cellStyle name="Incorreto 4 3" xfId="7254" xr:uid="{00000000-0005-0000-0000-0000521C0000}"/>
    <cellStyle name="Incorreto 4 4" xfId="7255" xr:uid="{00000000-0005-0000-0000-0000531C0000}"/>
    <cellStyle name="Incorreto 40" xfId="7256" xr:uid="{00000000-0005-0000-0000-0000541C0000}"/>
    <cellStyle name="Incorreto 41" xfId="7257" xr:uid="{00000000-0005-0000-0000-0000551C0000}"/>
    <cellStyle name="Incorreto 5" xfId="7258" xr:uid="{00000000-0005-0000-0000-0000561C0000}"/>
    <cellStyle name="Incorreto 6" xfId="7259" xr:uid="{00000000-0005-0000-0000-0000571C0000}"/>
    <cellStyle name="Incorreto 7" xfId="7260" xr:uid="{00000000-0005-0000-0000-0000581C0000}"/>
    <cellStyle name="Incorreto 8" xfId="7261" xr:uid="{00000000-0005-0000-0000-0000591C0000}"/>
    <cellStyle name="Incorreto 9" xfId="7262" xr:uid="{00000000-0005-0000-0000-00005A1C0000}"/>
    <cellStyle name="Indefinido" xfId="7263" xr:uid="{00000000-0005-0000-0000-00005B1C0000}"/>
    <cellStyle name="Indefinido 2" xfId="7264" xr:uid="{00000000-0005-0000-0000-00005C1C0000}"/>
    <cellStyle name="Indefinido 2 2" xfId="7265" xr:uid="{00000000-0005-0000-0000-00005D1C0000}"/>
    <cellStyle name="Indefinido 2 3" xfId="7266" xr:uid="{00000000-0005-0000-0000-00005E1C0000}"/>
    <cellStyle name="Indefinido 3" xfId="7267" xr:uid="{00000000-0005-0000-0000-00005F1C0000}"/>
    <cellStyle name="Indefinido 3 2" xfId="7268" xr:uid="{00000000-0005-0000-0000-0000601C0000}"/>
    <cellStyle name="Indefinido 3 3" xfId="7269" xr:uid="{00000000-0005-0000-0000-0000611C0000}"/>
    <cellStyle name="Indefinido 4" xfId="7270" xr:uid="{00000000-0005-0000-0000-0000621C0000}"/>
    <cellStyle name="Indefinido 4 2" xfId="7271" xr:uid="{00000000-0005-0000-0000-0000631C0000}"/>
    <cellStyle name="Indefinido 4 3" xfId="7272" xr:uid="{00000000-0005-0000-0000-0000641C0000}"/>
    <cellStyle name="Indefinido_Bases_Generales" xfId="7273" xr:uid="{00000000-0005-0000-0000-0000651C0000}"/>
    <cellStyle name="Input" xfId="7274" xr:uid="{00000000-0005-0000-0000-0000661C0000}"/>
    <cellStyle name="Input [yellow]" xfId="7275" xr:uid="{00000000-0005-0000-0000-0000671C0000}"/>
    <cellStyle name="Input [yellow] 10" xfId="7276" xr:uid="{00000000-0005-0000-0000-0000681C0000}"/>
    <cellStyle name="Input [yellow] 10 10" xfId="32784" xr:uid="{28DA4297-6516-4B56-925F-ED1EF02464C9}"/>
    <cellStyle name="Input [yellow] 10 11" xfId="28393" xr:uid="{1B3B5AC5-CFE6-4C95-A8AA-F8DF76DC4F22}"/>
    <cellStyle name="Input [yellow] 10 2" xfId="7277" xr:uid="{00000000-0005-0000-0000-0000691C0000}"/>
    <cellStyle name="Input [yellow] 10 2 2" xfId="7278" xr:uid="{00000000-0005-0000-0000-00006A1C0000}"/>
    <cellStyle name="Input [yellow] 10 2 2 2" xfId="7279" xr:uid="{00000000-0005-0000-0000-00006B1C0000}"/>
    <cellStyle name="Input [yellow] 10 2 2 2 2" xfId="32788" xr:uid="{B7C4A3E9-7048-4724-B50B-6B9842EAA523}"/>
    <cellStyle name="Input [yellow] 10 2 2 2 2 2" xfId="28397" xr:uid="{FC589F11-D40D-4E97-B973-16487A3479CE}"/>
    <cellStyle name="Input [yellow] 10 2 2 2 3" xfId="32787" xr:uid="{510D861A-46FF-49A9-B343-53ABF9DCA575}"/>
    <cellStyle name="Input [yellow] 10 2 2 2 4" xfId="28396" xr:uid="{56724565-4AE6-4B54-92A7-FD5883AAC19D}"/>
    <cellStyle name="Input [yellow] 10 2 2 3" xfId="32789" xr:uid="{30255055-E80D-422C-90BC-268FD0DCF139}"/>
    <cellStyle name="Input [yellow] 10 2 2 3 2" xfId="28398" xr:uid="{663A5391-E899-41FD-B290-69C22FB7BAF0}"/>
    <cellStyle name="Input [yellow] 10 2 2 4" xfId="32786" xr:uid="{3162BF61-FA6A-494B-BE49-BA538524A96F}"/>
    <cellStyle name="Input [yellow] 10 2 2 5" xfId="28395" xr:uid="{4CD0D8BA-54B9-4E19-8546-9B7AFD89CEC1}"/>
    <cellStyle name="Input [yellow] 10 2 3" xfId="7280" xr:uid="{00000000-0005-0000-0000-00006C1C0000}"/>
    <cellStyle name="Input [yellow] 10 2 3 2" xfId="7281" xr:uid="{00000000-0005-0000-0000-00006D1C0000}"/>
    <cellStyle name="Input [yellow] 10 2 3 2 2" xfId="32792" xr:uid="{FC6E0D5C-BCF5-474C-9B8B-163333A27472}"/>
    <cellStyle name="Input [yellow] 10 2 3 2 2 2" xfId="28401" xr:uid="{1A23F7FC-3D59-4D57-BCAC-7B248DDCED05}"/>
    <cellStyle name="Input [yellow] 10 2 3 2 3" xfId="32791" xr:uid="{DAE444B3-1212-429E-9425-23BBC25A0D2F}"/>
    <cellStyle name="Input [yellow] 10 2 3 2 4" xfId="28400" xr:uid="{FA751971-2C8C-49A7-BEC3-1897DC9DCBC5}"/>
    <cellStyle name="Input [yellow] 10 2 3 3" xfId="32793" xr:uid="{B4BF1FAC-5910-418B-8C1F-5B67E582866F}"/>
    <cellStyle name="Input [yellow] 10 2 3 3 2" xfId="28402" xr:uid="{CE29D2F4-066D-420F-A669-93FDF4E62B0E}"/>
    <cellStyle name="Input [yellow] 10 2 3 4" xfId="32790" xr:uid="{085113FA-5769-4184-AA78-93FE245F7BFD}"/>
    <cellStyle name="Input [yellow] 10 2 3 5" xfId="28399" xr:uid="{3705E545-CE95-4F35-8221-B2F40BF7C354}"/>
    <cellStyle name="Input [yellow] 10 2 4" xfId="7282" xr:uid="{00000000-0005-0000-0000-00006E1C0000}"/>
    <cellStyle name="Input [yellow] 10 2 4 2" xfId="32795" xr:uid="{541D59FD-0CB2-42D3-BFF8-9310A854B1AB}"/>
    <cellStyle name="Input [yellow] 10 2 4 2 2" xfId="28404" xr:uid="{B9098322-A188-48AC-AD42-907F58C3EDBA}"/>
    <cellStyle name="Input [yellow] 10 2 4 3" xfId="32794" xr:uid="{A213D0DF-958A-40C1-A55A-B69445D0C273}"/>
    <cellStyle name="Input [yellow] 10 2 4 4" xfId="28403" xr:uid="{FD31FEFC-1F78-4DEF-88F2-1802AD707DB0}"/>
    <cellStyle name="Input [yellow] 10 2 5" xfId="32796" xr:uid="{2A5E07AB-7242-4901-A9FD-962034C52D54}"/>
    <cellStyle name="Input [yellow] 10 2 5 2" xfId="28405" xr:uid="{8497ACC5-0638-4658-9AD7-D5BAB0C41A40}"/>
    <cellStyle name="Input [yellow] 10 2 6" xfId="32785" xr:uid="{F174197A-B07E-4830-A5C6-E82C8B9D18F2}"/>
    <cellStyle name="Input [yellow] 10 2 7" xfId="28394" xr:uid="{93928332-047D-4C1D-B5DE-46340281DBBA}"/>
    <cellStyle name="Input [yellow] 10 3" xfId="7283" xr:uid="{00000000-0005-0000-0000-00006F1C0000}"/>
    <cellStyle name="Input [yellow] 10 3 2" xfId="7284" xr:uid="{00000000-0005-0000-0000-0000701C0000}"/>
    <cellStyle name="Input [yellow] 10 3 2 2" xfId="7285" xr:uid="{00000000-0005-0000-0000-0000711C0000}"/>
    <cellStyle name="Input [yellow] 10 3 2 2 2" xfId="32800" xr:uid="{5889D1A4-9260-4A84-AD6B-FBF7D88D392A}"/>
    <cellStyle name="Input [yellow] 10 3 2 2 2 2" xfId="28409" xr:uid="{1C08CDD9-91F3-4F3C-AEF5-5209810676D2}"/>
    <cellStyle name="Input [yellow] 10 3 2 2 3" xfId="32799" xr:uid="{36FF7D95-891B-4A70-A74D-9611F5961840}"/>
    <cellStyle name="Input [yellow] 10 3 2 2 4" xfId="28408" xr:uid="{C299579D-EBAB-4926-84C1-D8DF46E65DC5}"/>
    <cellStyle name="Input [yellow] 10 3 2 3" xfId="32801" xr:uid="{F02B3FB8-7C2F-4DFC-8A41-C3636996603C}"/>
    <cellStyle name="Input [yellow] 10 3 2 3 2" xfId="28410" xr:uid="{A56CE685-2FAC-423C-BBCF-CBF83542E84B}"/>
    <cellStyle name="Input [yellow] 10 3 2 4" xfId="32798" xr:uid="{55666449-C568-4D4C-9E04-E24171C5033C}"/>
    <cellStyle name="Input [yellow] 10 3 2 5" xfId="28407" xr:uid="{16E42C4B-7A3A-484D-831F-BDD7B80822BA}"/>
    <cellStyle name="Input [yellow] 10 3 3" xfId="7286" xr:uid="{00000000-0005-0000-0000-0000721C0000}"/>
    <cellStyle name="Input [yellow] 10 3 3 2" xfId="7287" xr:uid="{00000000-0005-0000-0000-0000731C0000}"/>
    <cellStyle name="Input [yellow] 10 3 3 2 2" xfId="32804" xr:uid="{A92BBA88-9D00-4D3E-82BB-180506F60080}"/>
    <cellStyle name="Input [yellow] 10 3 3 2 2 2" xfId="28413" xr:uid="{F389864B-2DAA-415E-A393-AA2FA8576301}"/>
    <cellStyle name="Input [yellow] 10 3 3 2 3" xfId="32803" xr:uid="{32A06843-F855-4530-80E6-A9E8814D12D8}"/>
    <cellStyle name="Input [yellow] 10 3 3 2 4" xfId="28412" xr:uid="{486F9149-15C9-4C85-BDAD-91C22CA8EF2A}"/>
    <cellStyle name="Input [yellow] 10 3 3 3" xfId="32805" xr:uid="{1274EAC6-3E5C-4916-95CB-47101ECA8D72}"/>
    <cellStyle name="Input [yellow] 10 3 3 3 2" xfId="28414" xr:uid="{D2C28BA9-FCE4-4A26-976C-D1C8542C7F8F}"/>
    <cellStyle name="Input [yellow] 10 3 3 4" xfId="32802" xr:uid="{6922AA63-8428-41E3-9009-4ABEE62BC147}"/>
    <cellStyle name="Input [yellow] 10 3 3 5" xfId="28411" xr:uid="{62BD3D09-604E-4203-9545-D474F5CEFFA8}"/>
    <cellStyle name="Input [yellow] 10 3 4" xfId="7288" xr:uid="{00000000-0005-0000-0000-0000741C0000}"/>
    <cellStyle name="Input [yellow] 10 3 4 2" xfId="32807" xr:uid="{1BEBA648-A7DE-47E4-95C0-FC7A046AE065}"/>
    <cellStyle name="Input [yellow] 10 3 4 2 2" xfId="28416" xr:uid="{BEB1A112-B25D-4D78-BCD5-C3ED14065DA2}"/>
    <cellStyle name="Input [yellow] 10 3 4 3" xfId="32806" xr:uid="{4FE421E1-0D7B-4F71-BD98-83EBBCAC0DD8}"/>
    <cellStyle name="Input [yellow] 10 3 4 4" xfId="28415" xr:uid="{4FE3C7A9-D14A-4A95-8ECA-D01D252578B6}"/>
    <cellStyle name="Input [yellow] 10 3 5" xfId="32808" xr:uid="{E2BE376D-2377-4E29-9884-E23A78DD83D7}"/>
    <cellStyle name="Input [yellow] 10 3 5 2" xfId="28417" xr:uid="{E0B37B1A-3038-4968-93F8-21F3AA5EF6DE}"/>
    <cellStyle name="Input [yellow] 10 3 6" xfId="32797" xr:uid="{E363C962-FE42-41A3-8876-48228F44D356}"/>
    <cellStyle name="Input [yellow] 10 3 7" xfId="28406" xr:uid="{947452CD-9B98-43FA-912D-DB7344F2E7D1}"/>
    <cellStyle name="Input [yellow] 10 4" xfId="7289" xr:uid="{00000000-0005-0000-0000-0000751C0000}"/>
    <cellStyle name="Input [yellow] 10 4 2" xfId="7290" xr:uid="{00000000-0005-0000-0000-0000761C0000}"/>
    <cellStyle name="Input [yellow] 10 4 2 2" xfId="7291" xr:uid="{00000000-0005-0000-0000-0000771C0000}"/>
    <cellStyle name="Input [yellow] 10 4 2 2 2" xfId="32812" xr:uid="{89D979B8-56AE-4600-97AF-72B07D05977D}"/>
    <cellStyle name="Input [yellow] 10 4 2 2 2 2" xfId="28421" xr:uid="{88D191CB-AC13-4B8E-A668-99E52316E886}"/>
    <cellStyle name="Input [yellow] 10 4 2 2 3" xfId="32811" xr:uid="{525BD341-267F-4988-8F81-512B2FAD1F98}"/>
    <cellStyle name="Input [yellow] 10 4 2 2 4" xfId="28420" xr:uid="{CF142A1F-C578-4AC7-A906-652AB1E22F24}"/>
    <cellStyle name="Input [yellow] 10 4 2 3" xfId="32813" xr:uid="{A00B244C-CCD4-4946-B130-F18FA768A341}"/>
    <cellStyle name="Input [yellow] 10 4 2 3 2" xfId="28422" xr:uid="{4467B472-7196-477F-B34B-20C1DBF55FF8}"/>
    <cellStyle name="Input [yellow] 10 4 2 4" xfId="32810" xr:uid="{7958B038-8801-443B-BFA9-54159736CCA6}"/>
    <cellStyle name="Input [yellow] 10 4 2 5" xfId="28419" xr:uid="{6E9FB8DC-69C4-41E8-844D-BD3376A6D05C}"/>
    <cellStyle name="Input [yellow] 10 4 3" xfId="7292" xr:uid="{00000000-0005-0000-0000-0000781C0000}"/>
    <cellStyle name="Input [yellow] 10 4 3 2" xfId="7293" xr:uid="{00000000-0005-0000-0000-0000791C0000}"/>
    <cellStyle name="Input [yellow] 10 4 3 2 2" xfId="32816" xr:uid="{CA73CBF7-1FDE-48F0-9D05-1A4A15A30D4B}"/>
    <cellStyle name="Input [yellow] 10 4 3 2 2 2" xfId="28425" xr:uid="{9D0B034B-8550-46DF-95FA-4BB477B3BD07}"/>
    <cellStyle name="Input [yellow] 10 4 3 2 3" xfId="32815" xr:uid="{13D7CED5-9897-4878-866F-BA0887430611}"/>
    <cellStyle name="Input [yellow] 10 4 3 2 4" xfId="28424" xr:uid="{798773A9-AC63-42F4-B19A-35036373687E}"/>
    <cellStyle name="Input [yellow] 10 4 3 3" xfId="32817" xr:uid="{621796CA-F4E9-48A4-A11E-5F0D59E51514}"/>
    <cellStyle name="Input [yellow] 10 4 3 3 2" xfId="28426" xr:uid="{065F0402-135F-4353-96DF-A9B6675F3939}"/>
    <cellStyle name="Input [yellow] 10 4 3 4" xfId="32814" xr:uid="{10ADC934-F8C3-4A62-9933-6D02A1FADAAD}"/>
    <cellStyle name="Input [yellow] 10 4 3 5" xfId="28423" xr:uid="{8648E1C4-A4A0-4DDC-83CF-EBC4F2EDF669}"/>
    <cellStyle name="Input [yellow] 10 4 4" xfId="7294" xr:uid="{00000000-0005-0000-0000-00007A1C0000}"/>
    <cellStyle name="Input [yellow] 10 4 4 2" xfId="32819" xr:uid="{B911A64A-421D-4A1D-95A2-B8823FB38BAA}"/>
    <cellStyle name="Input [yellow] 10 4 4 2 2" xfId="28428" xr:uid="{D250E988-906E-4E4F-97B9-67A0FA869B96}"/>
    <cellStyle name="Input [yellow] 10 4 4 3" xfId="32818" xr:uid="{CF6D2622-1E4A-4DC2-B6A0-376B727A77A0}"/>
    <cellStyle name="Input [yellow] 10 4 4 4" xfId="28427" xr:uid="{C0E3C50C-0E58-4D9B-861A-2868BAD0494C}"/>
    <cellStyle name="Input [yellow] 10 4 5" xfId="32820" xr:uid="{084A6718-CC74-4841-B445-28EDE71FF93F}"/>
    <cellStyle name="Input [yellow] 10 4 5 2" xfId="28429" xr:uid="{41FDDD81-AE47-4890-ACC7-CC23D0653465}"/>
    <cellStyle name="Input [yellow] 10 4 6" xfId="32809" xr:uid="{C8FC3FEB-8CAF-47A0-86B2-4F693D32FDAF}"/>
    <cellStyle name="Input [yellow] 10 4 7" xfId="28418" xr:uid="{7BBE67A7-76E0-4CB6-886B-1BE69791F9D1}"/>
    <cellStyle name="Input [yellow] 10 5" xfId="7295" xr:uid="{00000000-0005-0000-0000-00007B1C0000}"/>
    <cellStyle name="Input [yellow] 10 5 2" xfId="7296" xr:uid="{00000000-0005-0000-0000-00007C1C0000}"/>
    <cellStyle name="Input [yellow] 10 5 2 2" xfId="7297" xr:uid="{00000000-0005-0000-0000-00007D1C0000}"/>
    <cellStyle name="Input [yellow] 10 5 2 2 2" xfId="32824" xr:uid="{9054C3F2-9CC0-4320-9D72-B5A462F5D57C}"/>
    <cellStyle name="Input [yellow] 10 5 2 2 2 2" xfId="28433" xr:uid="{1D519C65-600C-4385-B81E-3830FD785DD3}"/>
    <cellStyle name="Input [yellow] 10 5 2 2 3" xfId="32823" xr:uid="{06FF270A-5488-40FB-8937-6D486F6CD466}"/>
    <cellStyle name="Input [yellow] 10 5 2 2 4" xfId="28432" xr:uid="{8707E4F0-9560-46D6-B9F0-C3B70FADEED3}"/>
    <cellStyle name="Input [yellow] 10 5 2 3" xfId="32825" xr:uid="{FDA8751D-5323-4A7B-9594-5337AF41C937}"/>
    <cellStyle name="Input [yellow] 10 5 2 3 2" xfId="28434" xr:uid="{8F757A36-D33F-49F7-9E80-EDF31F7D72EB}"/>
    <cellStyle name="Input [yellow] 10 5 2 4" xfId="32822" xr:uid="{7C578C5F-392A-4E76-A8A8-295B068778C6}"/>
    <cellStyle name="Input [yellow] 10 5 2 5" xfId="28431" xr:uid="{5ABBDD80-09A0-4765-8FEC-960689512FD2}"/>
    <cellStyle name="Input [yellow] 10 5 3" xfId="7298" xr:uid="{00000000-0005-0000-0000-00007E1C0000}"/>
    <cellStyle name="Input [yellow] 10 5 3 2" xfId="7299" xr:uid="{00000000-0005-0000-0000-00007F1C0000}"/>
    <cellStyle name="Input [yellow] 10 5 3 2 2" xfId="32828" xr:uid="{D9C59773-928A-45A4-99AA-F41621D969A7}"/>
    <cellStyle name="Input [yellow] 10 5 3 2 2 2" xfId="28437" xr:uid="{844A62C9-7E37-495C-A0B0-3521B9D72958}"/>
    <cellStyle name="Input [yellow] 10 5 3 2 3" xfId="32827" xr:uid="{6A4B4153-9F8C-45E9-900C-46413B7DED9D}"/>
    <cellStyle name="Input [yellow] 10 5 3 2 4" xfId="28436" xr:uid="{448F2FEB-92A7-4494-8DBF-D149701F8D06}"/>
    <cellStyle name="Input [yellow] 10 5 3 3" xfId="32829" xr:uid="{8E633C47-7559-451A-BDFC-2641546D7EA7}"/>
    <cellStyle name="Input [yellow] 10 5 3 3 2" xfId="28438" xr:uid="{4CEA5971-F46C-40C5-A3C9-F5205BC09CCC}"/>
    <cellStyle name="Input [yellow] 10 5 3 4" xfId="32826" xr:uid="{159359DC-E7C0-430A-91FA-9576935EB050}"/>
    <cellStyle name="Input [yellow] 10 5 3 5" xfId="28435" xr:uid="{E3E913D1-3686-422F-9C75-225EF921309D}"/>
    <cellStyle name="Input [yellow] 10 5 4" xfId="7300" xr:uid="{00000000-0005-0000-0000-0000801C0000}"/>
    <cellStyle name="Input [yellow] 10 5 4 2" xfId="32831" xr:uid="{EE6B71BD-77A5-440B-96A7-479A32B2D335}"/>
    <cellStyle name="Input [yellow] 10 5 4 2 2" xfId="28440" xr:uid="{593376DB-51AC-4A11-87E5-B51440D500C2}"/>
    <cellStyle name="Input [yellow] 10 5 4 3" xfId="32830" xr:uid="{9E912D9E-EF9D-4925-B6AD-A356CFD61A99}"/>
    <cellStyle name="Input [yellow] 10 5 4 4" xfId="28439" xr:uid="{A2BB1364-4ED2-4187-86D5-B626809DA3C3}"/>
    <cellStyle name="Input [yellow] 10 5 5" xfId="32832" xr:uid="{0DD1FB71-0CCD-4D53-AABD-324F1FBF50EC}"/>
    <cellStyle name="Input [yellow] 10 5 5 2" xfId="28441" xr:uid="{6EB1BC00-2714-442B-ABF8-99515F568F4E}"/>
    <cellStyle name="Input [yellow] 10 5 6" xfId="32821" xr:uid="{910BDF62-4D99-42F8-B874-C73FC076FBCE}"/>
    <cellStyle name="Input [yellow] 10 5 7" xfId="28430" xr:uid="{9F2D23EF-1D4C-4F26-A306-EFA0D7EBD21A}"/>
    <cellStyle name="Input [yellow] 10 6" xfId="7301" xr:uid="{00000000-0005-0000-0000-0000811C0000}"/>
    <cellStyle name="Input [yellow] 10 6 2" xfId="7302" xr:uid="{00000000-0005-0000-0000-0000821C0000}"/>
    <cellStyle name="Input [yellow] 10 6 2 2" xfId="32835" xr:uid="{C68B7D86-CA30-4399-887A-0E0C4CA9CD8D}"/>
    <cellStyle name="Input [yellow] 10 6 2 2 2" xfId="28444" xr:uid="{B6C22AF2-2E9E-4062-B87B-F84A2A5F2478}"/>
    <cellStyle name="Input [yellow] 10 6 2 3" xfId="32834" xr:uid="{FAE62E35-920A-43DC-BA07-9FDE5C8E6A24}"/>
    <cellStyle name="Input [yellow] 10 6 2 4" xfId="28443" xr:uid="{24636AB1-1062-44E2-BD1E-06FA55E52C23}"/>
    <cellStyle name="Input [yellow] 10 6 3" xfId="32836" xr:uid="{E4CC46A3-A932-4333-B45B-346F3FA59668}"/>
    <cellStyle name="Input [yellow] 10 6 3 2" xfId="28445" xr:uid="{CAEBB4A1-A100-414F-BC00-7E50641F05F3}"/>
    <cellStyle name="Input [yellow] 10 6 4" xfId="32833" xr:uid="{C1B27479-2199-4316-9E4B-CBE708522BCB}"/>
    <cellStyle name="Input [yellow] 10 6 5" xfId="28442" xr:uid="{7828F51D-26C3-4F6F-82EC-B9D1FF46FB81}"/>
    <cellStyle name="Input [yellow] 10 7" xfId="7303" xr:uid="{00000000-0005-0000-0000-0000831C0000}"/>
    <cellStyle name="Input [yellow] 10 7 2" xfId="7304" xr:uid="{00000000-0005-0000-0000-0000841C0000}"/>
    <cellStyle name="Input [yellow] 10 7 2 2" xfId="32839" xr:uid="{2CE5700D-DDE0-4152-AF21-64E0053BBFF8}"/>
    <cellStyle name="Input [yellow] 10 7 2 2 2" xfId="28448" xr:uid="{55C7EA7A-2D4B-4FEF-A38B-A1F2E9EEA843}"/>
    <cellStyle name="Input [yellow] 10 7 2 3" xfId="32838" xr:uid="{B5148E3A-C080-4AC2-B08E-A2BC3B64C3CD}"/>
    <cellStyle name="Input [yellow] 10 7 2 4" xfId="28447" xr:uid="{14511B06-9865-4F9A-8D69-1A946A077121}"/>
    <cellStyle name="Input [yellow] 10 7 3" xfId="32840" xr:uid="{91D9FC76-D050-44FF-A255-B57D9C28C151}"/>
    <cellStyle name="Input [yellow] 10 7 3 2" xfId="28449" xr:uid="{DBE0C6BC-08A0-42A2-A629-8A97A27CD86B}"/>
    <cellStyle name="Input [yellow] 10 7 4" xfId="32837" xr:uid="{D03DC73A-5A5D-4F24-B5F2-70FD6C61FFEA}"/>
    <cellStyle name="Input [yellow] 10 7 5" xfId="28446" xr:uid="{19FA79BD-C5A8-49A7-B12F-4154CF225385}"/>
    <cellStyle name="Input [yellow] 10 8" xfId="7305" xr:uid="{00000000-0005-0000-0000-0000851C0000}"/>
    <cellStyle name="Input [yellow] 10 8 2" xfId="32842" xr:uid="{96B89C5A-AE7C-46AC-9CED-FCE9D472B81B}"/>
    <cellStyle name="Input [yellow] 10 8 2 2" xfId="28451" xr:uid="{170C408E-5C9A-4050-BDD2-6359736CB622}"/>
    <cellStyle name="Input [yellow] 10 8 3" xfId="32841" xr:uid="{7D5907D1-6054-4204-B411-6BF0B9DFCE6F}"/>
    <cellStyle name="Input [yellow] 10 8 4" xfId="28450" xr:uid="{D0901F46-833F-4C75-8FB6-C89E9CE0D798}"/>
    <cellStyle name="Input [yellow] 10 9" xfId="32843" xr:uid="{3528349B-7021-4822-82A9-B66353F2B79D}"/>
    <cellStyle name="Input [yellow] 10 9 2" xfId="28452" xr:uid="{7ADFD09E-A78A-4E6D-834E-C481B3B5D52A}"/>
    <cellStyle name="Input [yellow] 100" xfId="7306" xr:uid="{00000000-0005-0000-0000-0000861C0000}"/>
    <cellStyle name="Input [yellow] 100 2" xfId="7307" xr:uid="{00000000-0005-0000-0000-0000871C0000}"/>
    <cellStyle name="Input [yellow] 100 2 2" xfId="7308" xr:uid="{00000000-0005-0000-0000-0000881C0000}"/>
    <cellStyle name="Input [yellow] 100 2 2 2" xfId="32847" xr:uid="{1354423F-D8B0-42CE-988D-34033C704ACE}"/>
    <cellStyle name="Input [yellow] 100 2 2 2 2" xfId="28456" xr:uid="{ACEF11C9-00AE-40E3-A05F-8BB14B309DB8}"/>
    <cellStyle name="Input [yellow] 100 2 2 3" xfId="32846" xr:uid="{78D261D2-ED6C-45F3-8BCE-1E638B26350A}"/>
    <cellStyle name="Input [yellow] 100 2 2 4" xfId="28455" xr:uid="{A2F85C27-DD68-43A5-9EB7-0E4907EE1F1A}"/>
    <cellStyle name="Input [yellow] 100 2 3" xfId="32848" xr:uid="{326E0C7D-BE89-4A2D-A58B-5F578CD52B95}"/>
    <cellStyle name="Input [yellow] 100 2 3 2" xfId="28457" xr:uid="{B8A4F601-ECF0-41E4-BEAD-E84EC1919762}"/>
    <cellStyle name="Input [yellow] 100 2 4" xfId="32845" xr:uid="{AB42AB23-CA7D-44B3-8FC1-5BD3C657C70F}"/>
    <cellStyle name="Input [yellow] 100 2 5" xfId="28454" xr:uid="{6EAB0AC9-09FA-4CF7-B84B-0825663D1608}"/>
    <cellStyle name="Input [yellow] 100 3" xfId="7309" xr:uid="{00000000-0005-0000-0000-0000891C0000}"/>
    <cellStyle name="Input [yellow] 100 3 2" xfId="7310" xr:uid="{00000000-0005-0000-0000-00008A1C0000}"/>
    <cellStyle name="Input [yellow] 100 3 2 2" xfId="32851" xr:uid="{8D6F084B-F2EA-478C-AF7C-0EEEE291120E}"/>
    <cellStyle name="Input [yellow] 100 3 2 2 2" xfId="28460" xr:uid="{58A76B7B-C638-40C4-BAC6-50D0F69F8A9F}"/>
    <cellStyle name="Input [yellow] 100 3 2 3" xfId="32850" xr:uid="{9085E8F9-A493-4B5C-92CA-0923058BE48F}"/>
    <cellStyle name="Input [yellow] 100 3 2 4" xfId="28459" xr:uid="{C4604F7E-67D3-4336-92E7-86C0C35A5E32}"/>
    <cellStyle name="Input [yellow] 100 3 3" xfId="32852" xr:uid="{E6BED195-ABDA-4992-8242-0B4245929A87}"/>
    <cellStyle name="Input [yellow] 100 3 3 2" xfId="28461" xr:uid="{6599E669-D87B-4D4C-9984-B3591749DCD3}"/>
    <cellStyle name="Input [yellow] 100 3 4" xfId="32849" xr:uid="{2DE060E0-45FD-4C8A-85F3-A40A29ED2711}"/>
    <cellStyle name="Input [yellow] 100 3 5" xfId="28458" xr:uid="{A6707CAA-BDC6-4513-B1E4-C566A4B74342}"/>
    <cellStyle name="Input [yellow] 100 4" xfId="7311" xr:uid="{00000000-0005-0000-0000-00008B1C0000}"/>
    <cellStyle name="Input [yellow] 100 4 2" xfId="32854" xr:uid="{18E093F7-35F7-4EEE-836E-64C3E9848C8D}"/>
    <cellStyle name="Input [yellow] 100 4 2 2" xfId="28463" xr:uid="{14D61DC1-8861-43F1-AB52-CEFD0A1FECD9}"/>
    <cellStyle name="Input [yellow] 100 4 3" xfId="32853" xr:uid="{2286FFDA-3DCD-4464-AD2D-82C83403BE9D}"/>
    <cellStyle name="Input [yellow] 100 4 4" xfId="28462" xr:uid="{EED27F62-2D30-4B51-9289-8DA36534187D}"/>
    <cellStyle name="Input [yellow] 100 5" xfId="32855" xr:uid="{1513A2C8-8FDC-4A5E-B944-81C89ADCF07D}"/>
    <cellStyle name="Input [yellow] 100 5 2" xfId="28464" xr:uid="{BB9F949A-6C6E-4236-9A83-A3665D657DD3}"/>
    <cellStyle name="Input [yellow] 100 6" xfId="32844" xr:uid="{F2DA0A74-D8DE-4F39-BBD9-17F31F2A6281}"/>
    <cellStyle name="Input [yellow] 100 7" xfId="28453" xr:uid="{7C8FC19F-1138-4712-9481-F75DD9EB1959}"/>
    <cellStyle name="Input [yellow] 101" xfId="7312" xr:uid="{00000000-0005-0000-0000-00008C1C0000}"/>
    <cellStyle name="Input [yellow] 101 2" xfId="7313" xr:uid="{00000000-0005-0000-0000-00008D1C0000}"/>
    <cellStyle name="Input [yellow] 101 2 2" xfId="7314" xr:uid="{00000000-0005-0000-0000-00008E1C0000}"/>
    <cellStyle name="Input [yellow] 101 2 2 2" xfId="32859" xr:uid="{D8617839-523B-4E0E-A880-D893AF18B4FF}"/>
    <cellStyle name="Input [yellow] 101 2 2 2 2" xfId="28468" xr:uid="{4E54D33E-27BD-40A2-9363-CE607F785E55}"/>
    <cellStyle name="Input [yellow] 101 2 2 3" xfId="32858" xr:uid="{FA02464D-648D-47D4-9E3C-00B496B3B749}"/>
    <cellStyle name="Input [yellow] 101 2 2 4" xfId="28467" xr:uid="{BD3F2CEC-FAC1-4D18-8317-41EDAC067520}"/>
    <cellStyle name="Input [yellow] 101 2 3" xfId="32860" xr:uid="{C40BF28B-9FA5-4500-827C-D4473E3341A7}"/>
    <cellStyle name="Input [yellow] 101 2 3 2" xfId="28469" xr:uid="{27EDDDFF-6059-4976-ABAF-1F4515AAEB63}"/>
    <cellStyle name="Input [yellow] 101 2 4" xfId="32857" xr:uid="{3D88340E-9F84-44E9-B6C4-BD20DE293B40}"/>
    <cellStyle name="Input [yellow] 101 2 5" xfId="28466" xr:uid="{220B527D-1EE0-4888-A58C-71DD8083062A}"/>
    <cellStyle name="Input [yellow] 101 3" xfId="7315" xr:uid="{00000000-0005-0000-0000-00008F1C0000}"/>
    <cellStyle name="Input [yellow] 101 3 2" xfId="7316" xr:uid="{00000000-0005-0000-0000-0000901C0000}"/>
    <cellStyle name="Input [yellow] 101 3 2 2" xfId="32863" xr:uid="{53F3A7C5-F163-4843-BE75-48BBCA6F50F6}"/>
    <cellStyle name="Input [yellow] 101 3 2 2 2" xfId="28472" xr:uid="{041914CD-DBCC-4F00-BD12-13D82A0B5D12}"/>
    <cellStyle name="Input [yellow] 101 3 2 3" xfId="32862" xr:uid="{549EAF0B-01FC-4C7C-99A6-0DF6FD9D0657}"/>
    <cellStyle name="Input [yellow] 101 3 2 4" xfId="28471" xr:uid="{700C2E40-E31B-482F-B1FC-86E29CA8721A}"/>
    <cellStyle name="Input [yellow] 101 3 3" xfId="32864" xr:uid="{26984D4C-1D52-4E5A-8E97-BA533534AC36}"/>
    <cellStyle name="Input [yellow] 101 3 3 2" xfId="28473" xr:uid="{8BC1D4BD-68B9-4379-A659-AF4BCE577684}"/>
    <cellStyle name="Input [yellow] 101 3 4" xfId="32861" xr:uid="{8B50F4E6-651F-4B1F-9B5A-E2A92A349847}"/>
    <cellStyle name="Input [yellow] 101 3 5" xfId="28470" xr:uid="{9C43150E-85F4-4763-8F67-70DF90361C73}"/>
    <cellStyle name="Input [yellow] 101 4" xfId="7317" xr:uid="{00000000-0005-0000-0000-0000911C0000}"/>
    <cellStyle name="Input [yellow] 101 4 2" xfId="32866" xr:uid="{65A8FA34-666E-4D5F-8E0F-481960A1FFE6}"/>
    <cellStyle name="Input [yellow] 101 4 2 2" xfId="28475" xr:uid="{EB67506B-E211-42DC-88FD-8745EFA4DD4B}"/>
    <cellStyle name="Input [yellow] 101 4 3" xfId="32865" xr:uid="{9848936A-A3C2-4767-9679-B5D1D7972C8F}"/>
    <cellStyle name="Input [yellow] 101 4 4" xfId="28474" xr:uid="{3EDB5ABA-E3A4-4905-817E-DB19F9DA1064}"/>
    <cellStyle name="Input [yellow] 101 5" xfId="32867" xr:uid="{725DB8A0-EBF6-411E-AADF-0925710F8099}"/>
    <cellStyle name="Input [yellow] 101 5 2" xfId="28476" xr:uid="{FBB1DA59-AFBD-4C84-A5AC-0D3EE484E7F6}"/>
    <cellStyle name="Input [yellow] 101 6" xfId="32856" xr:uid="{D94AE4D4-7D33-406A-9E96-1514A5D309F0}"/>
    <cellStyle name="Input [yellow] 101 7" xfId="28465" xr:uid="{60206278-11CE-4306-93C2-8350177CF0A4}"/>
    <cellStyle name="Input [yellow] 102" xfId="7318" xr:uid="{00000000-0005-0000-0000-0000921C0000}"/>
    <cellStyle name="Input [yellow] 102 2" xfId="7319" xr:uid="{00000000-0005-0000-0000-0000931C0000}"/>
    <cellStyle name="Input [yellow] 102 2 2" xfId="7320" xr:uid="{00000000-0005-0000-0000-0000941C0000}"/>
    <cellStyle name="Input [yellow] 102 2 2 2" xfId="32871" xr:uid="{328D5544-5213-4BCC-ACF1-31FAD7D2A07D}"/>
    <cellStyle name="Input [yellow] 102 2 2 2 2" xfId="28480" xr:uid="{C4AF8768-0A34-46C7-A1EE-87AC4F695603}"/>
    <cellStyle name="Input [yellow] 102 2 2 3" xfId="32870" xr:uid="{9D0F8754-81DA-46A2-A246-DACA6DB362AA}"/>
    <cellStyle name="Input [yellow] 102 2 2 4" xfId="28479" xr:uid="{9F9480A3-30F7-41A4-86C4-2B71AD578F76}"/>
    <cellStyle name="Input [yellow] 102 2 3" xfId="32872" xr:uid="{F1B58B74-3858-4ADD-A741-680FEAEC23AD}"/>
    <cellStyle name="Input [yellow] 102 2 3 2" xfId="28481" xr:uid="{EE40DE3D-44DF-4074-940A-06244C839D93}"/>
    <cellStyle name="Input [yellow] 102 2 4" xfId="32869" xr:uid="{302F184E-798C-4E1B-B50E-76E0100CD043}"/>
    <cellStyle name="Input [yellow] 102 2 5" xfId="28478" xr:uid="{23F62B53-3A13-42E6-A8A6-BD81F9B1076D}"/>
    <cellStyle name="Input [yellow] 102 3" xfId="7321" xr:uid="{00000000-0005-0000-0000-0000951C0000}"/>
    <cellStyle name="Input [yellow] 102 3 2" xfId="7322" xr:uid="{00000000-0005-0000-0000-0000961C0000}"/>
    <cellStyle name="Input [yellow] 102 3 2 2" xfId="32875" xr:uid="{03464987-189A-4316-B620-944ECCC09D9E}"/>
    <cellStyle name="Input [yellow] 102 3 2 2 2" xfId="28484" xr:uid="{655E98C4-E845-440E-B2F1-081C8CD11470}"/>
    <cellStyle name="Input [yellow] 102 3 2 3" xfId="32874" xr:uid="{C4CD2C42-CDEA-40C6-97A5-DEF357CA670A}"/>
    <cellStyle name="Input [yellow] 102 3 2 4" xfId="28483" xr:uid="{CE7010A3-FECF-4C41-BE94-5C0EBB444A36}"/>
    <cellStyle name="Input [yellow] 102 3 3" xfId="32876" xr:uid="{103EEA72-F515-4878-A8C9-317EF89D3E0E}"/>
    <cellStyle name="Input [yellow] 102 3 3 2" xfId="28485" xr:uid="{045C8B7F-954D-4F7F-858A-5A5D5B6EFB3B}"/>
    <cellStyle name="Input [yellow] 102 3 4" xfId="32873" xr:uid="{586F74E6-514C-4D56-8C2F-3BB1C51630A7}"/>
    <cellStyle name="Input [yellow] 102 3 5" xfId="28482" xr:uid="{CEF1D502-1CD9-4C01-8D61-7DCED9900542}"/>
    <cellStyle name="Input [yellow] 102 4" xfId="7323" xr:uid="{00000000-0005-0000-0000-0000971C0000}"/>
    <cellStyle name="Input [yellow] 102 4 2" xfId="32878" xr:uid="{C87E0364-6489-46D4-9566-92BC86318AB6}"/>
    <cellStyle name="Input [yellow] 102 4 2 2" xfId="28487" xr:uid="{3032CAB7-ABE6-439E-9A57-4A0FD8C892BD}"/>
    <cellStyle name="Input [yellow] 102 4 3" xfId="32877" xr:uid="{A39DA86F-79DE-4FD0-B532-AB0BB8AB1396}"/>
    <cellStyle name="Input [yellow] 102 4 4" xfId="28486" xr:uid="{E48793DC-14EB-4011-B26F-636D2ECE3042}"/>
    <cellStyle name="Input [yellow] 102 5" xfId="32879" xr:uid="{B2DB46EA-A23E-4722-A78A-EE5911826B7C}"/>
    <cellStyle name="Input [yellow] 102 5 2" xfId="28488" xr:uid="{C087E674-F2B8-4E79-8166-C75ED87FC575}"/>
    <cellStyle name="Input [yellow] 102 6" xfId="32868" xr:uid="{715B24C5-2C0C-4A42-8631-EA5F1CB8058C}"/>
    <cellStyle name="Input [yellow] 102 7" xfId="28477" xr:uid="{F7B74C2F-F622-4660-BC93-AA589B91550C}"/>
    <cellStyle name="Input [yellow] 103" xfId="7324" xr:uid="{00000000-0005-0000-0000-0000981C0000}"/>
    <cellStyle name="Input [yellow] 103 2" xfId="7325" xr:uid="{00000000-0005-0000-0000-0000991C0000}"/>
    <cellStyle name="Input [yellow] 103 2 2" xfId="7326" xr:uid="{00000000-0005-0000-0000-00009A1C0000}"/>
    <cellStyle name="Input [yellow] 103 2 2 2" xfId="32883" xr:uid="{A61A6BB9-FB7F-4450-8932-BD5BF449AB3C}"/>
    <cellStyle name="Input [yellow] 103 2 2 2 2" xfId="28492" xr:uid="{A8C0AAC6-7271-42BB-9A35-CF13DEBEFEFF}"/>
    <cellStyle name="Input [yellow] 103 2 2 3" xfId="32882" xr:uid="{A4005D6C-880C-4FBA-B30C-38B7D05B4BCC}"/>
    <cellStyle name="Input [yellow] 103 2 2 4" xfId="28491" xr:uid="{AF233CA5-278A-47D3-B504-9868FC52F132}"/>
    <cellStyle name="Input [yellow] 103 2 3" xfId="32884" xr:uid="{ABD3039E-545D-40A5-8C2D-2FD7D254E266}"/>
    <cellStyle name="Input [yellow] 103 2 3 2" xfId="28493" xr:uid="{B98E4A45-F197-42B1-B784-B3D558E2672C}"/>
    <cellStyle name="Input [yellow] 103 2 4" xfId="32881" xr:uid="{EDB91AC6-738E-43ED-BDF3-7A06ABE8D9F5}"/>
    <cellStyle name="Input [yellow] 103 2 5" xfId="28490" xr:uid="{9DF15ADE-279A-4B09-92CD-B7D1BB743676}"/>
    <cellStyle name="Input [yellow] 103 3" xfId="7327" xr:uid="{00000000-0005-0000-0000-00009B1C0000}"/>
    <cellStyle name="Input [yellow] 103 3 2" xfId="7328" xr:uid="{00000000-0005-0000-0000-00009C1C0000}"/>
    <cellStyle name="Input [yellow] 103 3 2 2" xfId="32887" xr:uid="{F2E24E3F-5820-4291-8316-D96FC2CCA607}"/>
    <cellStyle name="Input [yellow] 103 3 2 2 2" xfId="28496" xr:uid="{F1134DFA-59A1-4C91-9AFB-DD3FE037F66F}"/>
    <cellStyle name="Input [yellow] 103 3 2 3" xfId="32886" xr:uid="{0CA52CAB-5942-4B4C-AF35-5F0BD0967399}"/>
    <cellStyle name="Input [yellow] 103 3 2 4" xfId="28495" xr:uid="{78773559-9FE2-4128-9572-85D39E622E82}"/>
    <cellStyle name="Input [yellow] 103 3 3" xfId="32888" xr:uid="{81970257-CE64-4BDC-B3D4-BF040F02E3FA}"/>
    <cellStyle name="Input [yellow] 103 3 3 2" xfId="28497" xr:uid="{5F3102F6-2136-48B7-9A7A-F3181BCEF52E}"/>
    <cellStyle name="Input [yellow] 103 3 4" xfId="32885" xr:uid="{9F48418E-2881-4A26-A81E-F04ABA54D43F}"/>
    <cellStyle name="Input [yellow] 103 3 5" xfId="28494" xr:uid="{94B76754-9FE3-431A-88A8-F85989A34694}"/>
    <cellStyle name="Input [yellow] 103 4" xfId="7329" xr:uid="{00000000-0005-0000-0000-00009D1C0000}"/>
    <cellStyle name="Input [yellow] 103 4 2" xfId="32890" xr:uid="{188196C7-F55D-4D98-AD93-3EC54729E5AB}"/>
    <cellStyle name="Input [yellow] 103 4 2 2" xfId="28499" xr:uid="{7BCC3B5C-EFDC-4C87-9621-E7CEB16B283B}"/>
    <cellStyle name="Input [yellow] 103 4 3" xfId="32889" xr:uid="{0A9E5202-5F18-4047-9469-4BEFA3EF3C74}"/>
    <cellStyle name="Input [yellow] 103 4 4" xfId="28498" xr:uid="{A9807E47-4F9F-4CDB-8AA0-BC381CD66461}"/>
    <cellStyle name="Input [yellow] 103 5" xfId="32891" xr:uid="{A14FE0B4-6D99-4190-9F07-E581392A86F4}"/>
    <cellStyle name="Input [yellow] 103 5 2" xfId="28500" xr:uid="{4E7E6501-2A47-41A3-ADE3-791D56FE535A}"/>
    <cellStyle name="Input [yellow] 103 6" xfId="32880" xr:uid="{B1CAB206-5845-44E3-97D3-53067DF899D2}"/>
    <cellStyle name="Input [yellow] 103 7" xfId="28489" xr:uid="{6BA0FA7A-29C3-4D53-A1D7-5786A2106AF2}"/>
    <cellStyle name="Input [yellow] 104" xfId="7330" xr:uid="{00000000-0005-0000-0000-00009E1C0000}"/>
    <cellStyle name="Input [yellow] 104 2" xfId="7331" xr:uid="{00000000-0005-0000-0000-00009F1C0000}"/>
    <cellStyle name="Input [yellow] 104 2 2" xfId="7332" xr:uid="{00000000-0005-0000-0000-0000A01C0000}"/>
    <cellStyle name="Input [yellow] 104 2 2 2" xfId="32895" xr:uid="{F897D078-76C6-4485-92A8-41E1161AECC0}"/>
    <cellStyle name="Input [yellow] 104 2 2 2 2" xfId="28504" xr:uid="{12FDA95E-671A-48E0-9FB2-E69790528ABD}"/>
    <cellStyle name="Input [yellow] 104 2 2 3" xfId="32894" xr:uid="{F5F98EA8-02EE-4D1A-B8F3-49E41989FF74}"/>
    <cellStyle name="Input [yellow] 104 2 2 4" xfId="28503" xr:uid="{2CC226EA-2E52-4BBC-80E8-39ED0D470BD7}"/>
    <cellStyle name="Input [yellow] 104 2 3" xfId="32896" xr:uid="{1484D102-AEFF-4D15-BF29-D546C53E05A8}"/>
    <cellStyle name="Input [yellow] 104 2 3 2" xfId="28505" xr:uid="{7967A290-C678-44F4-9181-169E0C62C843}"/>
    <cellStyle name="Input [yellow] 104 2 4" xfId="32893" xr:uid="{4BF7A56E-A48E-48DF-AB36-208C17BECF22}"/>
    <cellStyle name="Input [yellow] 104 2 5" xfId="28502" xr:uid="{C4EB0664-427E-408A-BCE8-46E21EF1861D}"/>
    <cellStyle name="Input [yellow] 104 3" xfId="7333" xr:uid="{00000000-0005-0000-0000-0000A11C0000}"/>
    <cellStyle name="Input [yellow] 104 3 2" xfId="7334" xr:uid="{00000000-0005-0000-0000-0000A21C0000}"/>
    <cellStyle name="Input [yellow] 104 3 2 2" xfId="32899" xr:uid="{4C568E4C-D0F7-48B8-BE84-BE2EFB97DD3F}"/>
    <cellStyle name="Input [yellow] 104 3 2 2 2" xfId="28508" xr:uid="{162A855B-B403-4920-962C-900094CF2E88}"/>
    <cellStyle name="Input [yellow] 104 3 2 3" xfId="32898" xr:uid="{DAD45E60-CE90-4DE1-B573-B38576C9F9ED}"/>
    <cellStyle name="Input [yellow] 104 3 2 4" xfId="28507" xr:uid="{080EB1A4-7078-4674-B83B-A5F53818C7A1}"/>
    <cellStyle name="Input [yellow] 104 3 3" xfId="32900" xr:uid="{4B9C2969-A137-4F42-8E52-F8F8D105A723}"/>
    <cellStyle name="Input [yellow] 104 3 3 2" xfId="28509" xr:uid="{D24F6550-519A-4368-A1D2-DBB982161530}"/>
    <cellStyle name="Input [yellow] 104 3 4" xfId="32897" xr:uid="{6D33FCBE-5E61-4301-8A2F-D8FEA7194349}"/>
    <cellStyle name="Input [yellow] 104 3 5" xfId="28506" xr:uid="{E63D9714-C65F-486B-B4C2-E9A7FE220274}"/>
    <cellStyle name="Input [yellow] 104 4" xfId="7335" xr:uid="{00000000-0005-0000-0000-0000A31C0000}"/>
    <cellStyle name="Input [yellow] 104 4 2" xfId="32902" xr:uid="{B2100DF1-3177-4E99-A69D-D97C0D0CEB60}"/>
    <cellStyle name="Input [yellow] 104 4 2 2" xfId="28511" xr:uid="{34216919-D29F-4427-9DB1-A29A0A79370D}"/>
    <cellStyle name="Input [yellow] 104 4 3" xfId="32901" xr:uid="{80CA5E2C-18F8-491D-AB48-9B76BC52938C}"/>
    <cellStyle name="Input [yellow] 104 4 4" xfId="28510" xr:uid="{7F6C0170-E6CC-4491-A5EC-50DB68777EB3}"/>
    <cellStyle name="Input [yellow] 104 5" xfId="32903" xr:uid="{48CF34FC-2BA7-4504-962B-00D051A14658}"/>
    <cellStyle name="Input [yellow] 104 5 2" xfId="28512" xr:uid="{E86F7578-2AF6-4D09-AFE9-BD12CD7006B0}"/>
    <cellStyle name="Input [yellow] 104 6" xfId="32892" xr:uid="{8A2BF353-38D5-45AD-A25C-1931A33227C6}"/>
    <cellStyle name="Input [yellow] 104 7" xfId="28501" xr:uid="{E099FF87-E015-422C-A326-2EAEFAB254E5}"/>
    <cellStyle name="Input [yellow] 105" xfId="7336" xr:uid="{00000000-0005-0000-0000-0000A41C0000}"/>
    <cellStyle name="Input [yellow] 105 2" xfId="7337" xr:uid="{00000000-0005-0000-0000-0000A51C0000}"/>
    <cellStyle name="Input [yellow] 105 2 2" xfId="7338" xr:uid="{00000000-0005-0000-0000-0000A61C0000}"/>
    <cellStyle name="Input [yellow] 105 2 2 2" xfId="32907" xr:uid="{BFF581C1-3DE4-473B-A044-8E8C13F48EF4}"/>
    <cellStyle name="Input [yellow] 105 2 2 2 2" xfId="28516" xr:uid="{432923C9-5456-4C64-AF4D-948A0EAF8B52}"/>
    <cellStyle name="Input [yellow] 105 2 2 3" xfId="32906" xr:uid="{14F1D4A2-2733-4AB0-A49C-9C31FC90B3BB}"/>
    <cellStyle name="Input [yellow] 105 2 2 4" xfId="28515" xr:uid="{1459F427-F65C-4FD3-BF83-44B463311316}"/>
    <cellStyle name="Input [yellow] 105 2 3" xfId="32908" xr:uid="{1DE70C70-B4D7-473A-A3FE-6957D3927481}"/>
    <cellStyle name="Input [yellow] 105 2 3 2" xfId="28517" xr:uid="{D681B00E-AA2D-48E4-9EA1-37AE93967FEE}"/>
    <cellStyle name="Input [yellow] 105 2 4" xfId="32905" xr:uid="{58BF534D-CCC3-499A-B146-1CA2CF1D45E3}"/>
    <cellStyle name="Input [yellow] 105 2 5" xfId="28514" xr:uid="{4B499475-B1C8-4FA8-A5AC-E9F012FF22F9}"/>
    <cellStyle name="Input [yellow] 105 3" xfId="7339" xr:uid="{00000000-0005-0000-0000-0000A71C0000}"/>
    <cellStyle name="Input [yellow] 105 3 2" xfId="7340" xr:uid="{00000000-0005-0000-0000-0000A81C0000}"/>
    <cellStyle name="Input [yellow] 105 3 2 2" xfId="32911" xr:uid="{A4056D85-0464-490A-9209-F63B23FE5BC8}"/>
    <cellStyle name="Input [yellow] 105 3 2 2 2" xfId="28520" xr:uid="{068811F8-19A6-495C-BB87-9BD794686811}"/>
    <cellStyle name="Input [yellow] 105 3 2 3" xfId="32910" xr:uid="{309616EB-3FAA-4919-A34F-F74BE26F0EAD}"/>
    <cellStyle name="Input [yellow] 105 3 2 4" xfId="28519" xr:uid="{520BD2C3-077F-40A1-B895-A75C9C4AB2CB}"/>
    <cellStyle name="Input [yellow] 105 3 3" xfId="32912" xr:uid="{28352A13-269D-46DE-8158-9DDD88B1A657}"/>
    <cellStyle name="Input [yellow] 105 3 3 2" xfId="28521" xr:uid="{B3931057-5461-4315-AF89-F9C50D12BBF2}"/>
    <cellStyle name="Input [yellow] 105 3 4" xfId="32909" xr:uid="{9E75A132-12B4-47FB-A40C-4B95480CE610}"/>
    <cellStyle name="Input [yellow] 105 3 5" xfId="28518" xr:uid="{94F37AAC-CFF8-49C2-A1B1-14B849D6ADE2}"/>
    <cellStyle name="Input [yellow] 105 4" xfId="7341" xr:uid="{00000000-0005-0000-0000-0000A91C0000}"/>
    <cellStyle name="Input [yellow] 105 4 2" xfId="32914" xr:uid="{10F96BB0-3514-4E46-8A6B-2AB07297E9FB}"/>
    <cellStyle name="Input [yellow] 105 4 2 2" xfId="28523" xr:uid="{ABC3699C-9DA6-46EE-9669-31C5125D6299}"/>
    <cellStyle name="Input [yellow] 105 4 3" xfId="32913" xr:uid="{4C47E6B0-BA91-452B-9588-E2DB1DE04F54}"/>
    <cellStyle name="Input [yellow] 105 4 4" xfId="28522" xr:uid="{D73431F7-2388-4725-AB44-46E17F2C87D5}"/>
    <cellStyle name="Input [yellow] 105 5" xfId="32915" xr:uid="{374F7E2F-78EF-4789-9395-AA63142405F3}"/>
    <cellStyle name="Input [yellow] 105 5 2" xfId="28524" xr:uid="{0EAB4699-892B-4BBA-890E-77FCE26812FF}"/>
    <cellStyle name="Input [yellow] 105 6" xfId="32904" xr:uid="{5042CF5A-F18F-4822-B717-24F1960C29CA}"/>
    <cellStyle name="Input [yellow] 105 7" xfId="28513" xr:uid="{E9396611-B280-4897-865B-CF686D1C3A30}"/>
    <cellStyle name="Input [yellow] 106" xfId="7342" xr:uid="{00000000-0005-0000-0000-0000AA1C0000}"/>
    <cellStyle name="Input [yellow] 106 2" xfId="7343" xr:uid="{00000000-0005-0000-0000-0000AB1C0000}"/>
    <cellStyle name="Input [yellow] 106 2 2" xfId="7344" xr:uid="{00000000-0005-0000-0000-0000AC1C0000}"/>
    <cellStyle name="Input [yellow] 106 2 2 2" xfId="32919" xr:uid="{3DC6BEBC-E041-46AB-83C6-C9DA0A715B51}"/>
    <cellStyle name="Input [yellow] 106 2 2 2 2" xfId="28528" xr:uid="{2F9D3B76-4720-4CED-B020-40862345B84C}"/>
    <cellStyle name="Input [yellow] 106 2 2 3" xfId="32918" xr:uid="{18CD02E5-C850-4D13-9C5F-DE6F46557BA5}"/>
    <cellStyle name="Input [yellow] 106 2 2 4" xfId="28527" xr:uid="{802601FC-F3C3-4EBA-9125-1FC428A6D9CC}"/>
    <cellStyle name="Input [yellow] 106 2 3" xfId="32920" xr:uid="{68E5CBAB-D3D5-4DFB-878E-C97D52816D9A}"/>
    <cellStyle name="Input [yellow] 106 2 3 2" xfId="28529" xr:uid="{D5358E64-A1E6-4D4A-91B6-B6BC582324F0}"/>
    <cellStyle name="Input [yellow] 106 2 4" xfId="32917" xr:uid="{E870CE8A-0957-44BB-9A74-A37495556C2D}"/>
    <cellStyle name="Input [yellow] 106 2 5" xfId="28526" xr:uid="{0EAD374E-099E-4E92-822E-4900347F58CF}"/>
    <cellStyle name="Input [yellow] 106 3" xfId="7345" xr:uid="{00000000-0005-0000-0000-0000AD1C0000}"/>
    <cellStyle name="Input [yellow] 106 3 2" xfId="7346" xr:uid="{00000000-0005-0000-0000-0000AE1C0000}"/>
    <cellStyle name="Input [yellow] 106 3 2 2" xfId="32923" xr:uid="{C4DFCB41-52BB-4A29-98D0-491634C26A6B}"/>
    <cellStyle name="Input [yellow] 106 3 2 2 2" xfId="28532" xr:uid="{D89C2A66-E023-42B6-B289-F673D8B68561}"/>
    <cellStyle name="Input [yellow] 106 3 2 3" xfId="32922" xr:uid="{70889760-2CCD-46BB-B01F-84B2F6833EBA}"/>
    <cellStyle name="Input [yellow] 106 3 2 4" xfId="28531" xr:uid="{6B318A87-351E-423A-A37F-B4371D285384}"/>
    <cellStyle name="Input [yellow] 106 3 3" xfId="32924" xr:uid="{A8D909FC-12D5-4BC7-92DC-2EDB2937CCBA}"/>
    <cellStyle name="Input [yellow] 106 3 3 2" xfId="28533" xr:uid="{C81338D9-01F1-4C47-ABF9-551AAAE25F46}"/>
    <cellStyle name="Input [yellow] 106 3 4" xfId="32921" xr:uid="{4F05DFCE-C4B2-434F-8F1F-E92C6C571957}"/>
    <cellStyle name="Input [yellow] 106 3 5" xfId="28530" xr:uid="{03DF8A8B-33E1-4378-B6DA-B2CB57F40B52}"/>
    <cellStyle name="Input [yellow] 106 4" xfId="7347" xr:uid="{00000000-0005-0000-0000-0000AF1C0000}"/>
    <cellStyle name="Input [yellow] 106 4 2" xfId="32926" xr:uid="{B31782A5-785A-4874-8F56-34375C274E21}"/>
    <cellStyle name="Input [yellow] 106 4 2 2" xfId="28535" xr:uid="{70D33246-3AD7-44DB-97E1-0BA11C2A3C51}"/>
    <cellStyle name="Input [yellow] 106 4 3" xfId="32925" xr:uid="{539F5DF0-B5B3-4626-8E70-387F19CE371A}"/>
    <cellStyle name="Input [yellow] 106 4 4" xfId="28534" xr:uid="{8F29A271-5030-4544-8A9D-125FE1CBAEE8}"/>
    <cellStyle name="Input [yellow] 106 5" xfId="32927" xr:uid="{BC5340C7-77E8-40AA-ABE1-95EA1DFFEA6A}"/>
    <cellStyle name="Input [yellow] 106 5 2" xfId="28536" xr:uid="{E67CEB3A-3564-46A8-84D0-1AE382CB08E6}"/>
    <cellStyle name="Input [yellow] 106 6" xfId="32916" xr:uid="{05A93F29-13B0-4392-9137-9EF2A7F1C7C2}"/>
    <cellStyle name="Input [yellow] 106 7" xfId="28525" xr:uid="{53E1AF6B-F656-4800-8A99-5AFB3E6FAD08}"/>
    <cellStyle name="Input [yellow] 107" xfId="7348" xr:uid="{00000000-0005-0000-0000-0000B01C0000}"/>
    <cellStyle name="Input [yellow] 107 2" xfId="7349" xr:uid="{00000000-0005-0000-0000-0000B11C0000}"/>
    <cellStyle name="Input [yellow] 107 2 2" xfId="7350" xr:uid="{00000000-0005-0000-0000-0000B21C0000}"/>
    <cellStyle name="Input [yellow] 107 2 2 2" xfId="32931" xr:uid="{B79EA91A-CF94-4EC9-8176-1720DEA89C3E}"/>
    <cellStyle name="Input [yellow] 107 2 2 2 2" xfId="28540" xr:uid="{22370B5D-3E35-4584-932C-72CE80181434}"/>
    <cellStyle name="Input [yellow] 107 2 2 3" xfId="32930" xr:uid="{E3B35CBE-FD97-4D0D-A8A2-A66811242BF5}"/>
    <cellStyle name="Input [yellow] 107 2 2 4" xfId="28539" xr:uid="{C9008ECE-A6D1-4384-A55D-E933D2FB81DD}"/>
    <cellStyle name="Input [yellow] 107 2 3" xfId="32932" xr:uid="{C971E5A8-EED2-4FDB-94A1-0ED7D388391C}"/>
    <cellStyle name="Input [yellow] 107 2 3 2" xfId="28541" xr:uid="{EF5AD325-AEC7-427B-9246-D7061D57720C}"/>
    <cellStyle name="Input [yellow] 107 2 4" xfId="32929" xr:uid="{3855D133-D1D1-400E-8599-D345AE3B9F32}"/>
    <cellStyle name="Input [yellow] 107 2 5" xfId="28538" xr:uid="{97B78276-758A-417D-8A34-F8C796AD23F5}"/>
    <cellStyle name="Input [yellow] 107 3" xfId="7351" xr:uid="{00000000-0005-0000-0000-0000B31C0000}"/>
    <cellStyle name="Input [yellow] 107 3 2" xfId="7352" xr:uid="{00000000-0005-0000-0000-0000B41C0000}"/>
    <cellStyle name="Input [yellow] 107 3 2 2" xfId="32935" xr:uid="{62AE4970-3A99-4616-9B25-0F744F562E86}"/>
    <cellStyle name="Input [yellow] 107 3 2 2 2" xfId="28544" xr:uid="{B822BBA2-4091-491B-987A-9F6E590D0712}"/>
    <cellStyle name="Input [yellow] 107 3 2 3" xfId="32934" xr:uid="{2D3A7B82-08AB-4C13-BB66-8349C38ED1F0}"/>
    <cellStyle name="Input [yellow] 107 3 2 4" xfId="28543" xr:uid="{07CEC731-6022-4178-B4DC-58336DF1321F}"/>
    <cellStyle name="Input [yellow] 107 3 3" xfId="32936" xr:uid="{B40984B3-AEEA-4CC2-AE06-B7AB4346A7BB}"/>
    <cellStyle name="Input [yellow] 107 3 3 2" xfId="28545" xr:uid="{197565B0-557D-418F-A8D9-E9387C647329}"/>
    <cellStyle name="Input [yellow] 107 3 4" xfId="32933" xr:uid="{4C4E68FC-C345-4087-830E-0D98A4D36183}"/>
    <cellStyle name="Input [yellow] 107 3 5" xfId="28542" xr:uid="{09AFF134-C17F-4E49-A7D2-2DF0AE3B6F23}"/>
    <cellStyle name="Input [yellow] 107 4" xfId="7353" xr:uid="{00000000-0005-0000-0000-0000B51C0000}"/>
    <cellStyle name="Input [yellow] 107 4 2" xfId="32938" xr:uid="{9A995E76-AC15-4E6B-BE3C-FA2A396064F5}"/>
    <cellStyle name="Input [yellow] 107 4 2 2" xfId="28547" xr:uid="{FD5FB339-6695-4C24-B74E-2C6691AF3251}"/>
    <cellStyle name="Input [yellow] 107 4 3" xfId="32937" xr:uid="{58C19756-AA6B-4FC0-9D7B-3F6057930B08}"/>
    <cellStyle name="Input [yellow] 107 4 4" xfId="28546" xr:uid="{2BCAC6A2-1066-4C39-B7A5-0259C8FCB237}"/>
    <cellStyle name="Input [yellow] 107 5" xfId="32939" xr:uid="{A01FB552-973F-453A-879E-27BAD1C121CD}"/>
    <cellStyle name="Input [yellow] 107 5 2" xfId="28548" xr:uid="{5B61B3A1-7AB8-479F-8552-B61D74D72319}"/>
    <cellStyle name="Input [yellow] 107 6" xfId="32928" xr:uid="{30880174-1E82-459E-9936-3F0161644201}"/>
    <cellStyle name="Input [yellow] 107 7" xfId="28537" xr:uid="{3867AAFD-464E-4AF1-80BB-DE92676E4A34}"/>
    <cellStyle name="Input [yellow] 108" xfId="7354" xr:uid="{00000000-0005-0000-0000-0000B61C0000}"/>
    <cellStyle name="Input [yellow] 108 2" xfId="7355" xr:uid="{00000000-0005-0000-0000-0000B71C0000}"/>
    <cellStyle name="Input [yellow] 108 2 2" xfId="7356" xr:uid="{00000000-0005-0000-0000-0000B81C0000}"/>
    <cellStyle name="Input [yellow] 108 2 2 2" xfId="32943" xr:uid="{12A38F14-BF0E-4F0E-8B7E-6ED93CA566D3}"/>
    <cellStyle name="Input [yellow] 108 2 2 2 2" xfId="28552" xr:uid="{B923F9BE-B543-41DD-9675-D00CA842752C}"/>
    <cellStyle name="Input [yellow] 108 2 2 3" xfId="32942" xr:uid="{EDEC0BF6-0C72-4D54-8CF2-8ABF94419588}"/>
    <cellStyle name="Input [yellow] 108 2 2 4" xfId="28551" xr:uid="{6A20073C-D167-4DF1-A174-5DFCF84ACAED}"/>
    <cellStyle name="Input [yellow] 108 2 3" xfId="32944" xr:uid="{34490F71-16EC-4897-AC92-73339F82C824}"/>
    <cellStyle name="Input [yellow] 108 2 3 2" xfId="28553" xr:uid="{A9C1F3FA-4527-4FC1-BD7A-0EB81859F7F4}"/>
    <cellStyle name="Input [yellow] 108 2 4" xfId="32941" xr:uid="{6A55AA91-915B-4BB8-B4B2-24E6960508F6}"/>
    <cellStyle name="Input [yellow] 108 2 5" xfId="28550" xr:uid="{A6E152A3-4029-4667-9F31-E2390947CF78}"/>
    <cellStyle name="Input [yellow] 108 3" xfId="7357" xr:uid="{00000000-0005-0000-0000-0000B91C0000}"/>
    <cellStyle name="Input [yellow] 108 3 2" xfId="7358" xr:uid="{00000000-0005-0000-0000-0000BA1C0000}"/>
    <cellStyle name="Input [yellow] 108 3 2 2" xfId="32947" xr:uid="{0A6054E7-3FDA-4652-B7A9-15A5F0F7C474}"/>
    <cellStyle name="Input [yellow] 108 3 2 2 2" xfId="28556" xr:uid="{2B6F3CB4-A90B-4D7F-B255-375DBDE7482B}"/>
    <cellStyle name="Input [yellow] 108 3 2 3" xfId="32946" xr:uid="{B7ABEE0B-2585-433C-9DCE-834D27BED6FD}"/>
    <cellStyle name="Input [yellow] 108 3 2 4" xfId="28555" xr:uid="{C0AF65D3-2023-48C4-AEC2-52B9D14C1C49}"/>
    <cellStyle name="Input [yellow] 108 3 3" xfId="32948" xr:uid="{CD556A5E-49AF-4D6E-8637-672389A88451}"/>
    <cellStyle name="Input [yellow] 108 3 3 2" xfId="28557" xr:uid="{3738770F-252F-4AB9-9D08-6DCF219B088E}"/>
    <cellStyle name="Input [yellow] 108 3 4" xfId="32945" xr:uid="{55D827B0-7309-4CF9-85AF-2B1053A5683B}"/>
    <cellStyle name="Input [yellow] 108 3 5" xfId="28554" xr:uid="{45B3509E-9F75-42E4-8C90-C9C95232DDA4}"/>
    <cellStyle name="Input [yellow] 108 4" xfId="7359" xr:uid="{00000000-0005-0000-0000-0000BB1C0000}"/>
    <cellStyle name="Input [yellow] 108 4 2" xfId="32950" xr:uid="{52F09BE1-A262-4F41-BF91-794F0366EE99}"/>
    <cellStyle name="Input [yellow] 108 4 2 2" xfId="28559" xr:uid="{20FF4B18-187B-4489-A9D0-B966ED462AF6}"/>
    <cellStyle name="Input [yellow] 108 4 3" xfId="32949" xr:uid="{849462B3-FE4E-4957-B7A8-07EB2C7B79B0}"/>
    <cellStyle name="Input [yellow] 108 4 4" xfId="28558" xr:uid="{E80F2A1F-A58C-40F8-82A5-3BA8B2C929FA}"/>
    <cellStyle name="Input [yellow] 108 5" xfId="32951" xr:uid="{13FD3893-A3AF-454D-86AD-E0311F6ACECC}"/>
    <cellStyle name="Input [yellow] 108 5 2" xfId="28560" xr:uid="{93B25AE8-9373-40A3-BB5C-18EE1C41E050}"/>
    <cellStyle name="Input [yellow] 108 6" xfId="32940" xr:uid="{9D7F3841-EA46-4408-A45D-4A440B816F40}"/>
    <cellStyle name="Input [yellow] 108 7" xfId="28549" xr:uid="{9FC07650-015B-4BDD-B256-0F3DB10BE675}"/>
    <cellStyle name="Input [yellow] 109" xfId="7360" xr:uid="{00000000-0005-0000-0000-0000BC1C0000}"/>
    <cellStyle name="Input [yellow] 109 2" xfId="7361" xr:uid="{00000000-0005-0000-0000-0000BD1C0000}"/>
    <cellStyle name="Input [yellow] 109 2 2" xfId="7362" xr:uid="{00000000-0005-0000-0000-0000BE1C0000}"/>
    <cellStyle name="Input [yellow] 109 2 2 2" xfId="32955" xr:uid="{770D2FC2-E78A-4FB5-ADF2-F1CDF9CD236C}"/>
    <cellStyle name="Input [yellow] 109 2 2 2 2" xfId="28564" xr:uid="{9B07C732-17D0-4085-8FB0-93D464157FF4}"/>
    <cellStyle name="Input [yellow] 109 2 2 3" xfId="32954" xr:uid="{0176CE21-A70C-4B98-BF2A-AF64A7CD2ACF}"/>
    <cellStyle name="Input [yellow] 109 2 2 4" xfId="28563" xr:uid="{A61C53CE-8DDA-48F4-81CA-A4FF61B7CF27}"/>
    <cellStyle name="Input [yellow] 109 2 3" xfId="32956" xr:uid="{5E56E185-F340-4759-B473-B40660CD626C}"/>
    <cellStyle name="Input [yellow] 109 2 3 2" xfId="28565" xr:uid="{23BA2E7B-4465-4D6A-9EF3-5DB6423D3F48}"/>
    <cellStyle name="Input [yellow] 109 2 4" xfId="32953" xr:uid="{FE1B97DD-E173-42A2-A952-58154C1F1F02}"/>
    <cellStyle name="Input [yellow] 109 2 5" xfId="28562" xr:uid="{8D78FAC3-BCD9-45C2-AF2F-EB8BFB689C2F}"/>
    <cellStyle name="Input [yellow] 109 3" xfId="7363" xr:uid="{00000000-0005-0000-0000-0000BF1C0000}"/>
    <cellStyle name="Input [yellow] 109 3 2" xfId="7364" xr:uid="{00000000-0005-0000-0000-0000C01C0000}"/>
    <cellStyle name="Input [yellow] 109 3 2 2" xfId="32959" xr:uid="{F6756911-F13F-4AF4-9021-0AD34B4B7A72}"/>
    <cellStyle name="Input [yellow] 109 3 2 2 2" xfId="28568" xr:uid="{639FE620-3AFD-4812-B67A-70B80A820BF7}"/>
    <cellStyle name="Input [yellow] 109 3 2 3" xfId="32958" xr:uid="{AAAA421E-7127-4E78-A6DE-B968EC145A85}"/>
    <cellStyle name="Input [yellow] 109 3 2 4" xfId="28567" xr:uid="{E3FD9DF6-26BF-4ABA-ADFD-90B930EE401F}"/>
    <cellStyle name="Input [yellow] 109 3 3" xfId="32960" xr:uid="{6F8D108D-651B-4019-AB03-BD65C47ADC28}"/>
    <cellStyle name="Input [yellow] 109 3 3 2" xfId="28569" xr:uid="{D2B7B2BB-5DB7-4159-B5E7-B6C8E6338292}"/>
    <cellStyle name="Input [yellow] 109 3 4" xfId="32957" xr:uid="{5C8EAF6E-C933-436C-9C60-6B22AFED9E67}"/>
    <cellStyle name="Input [yellow] 109 3 5" xfId="28566" xr:uid="{D5179499-EA13-4D8C-B37C-B051A2F8F0CA}"/>
    <cellStyle name="Input [yellow] 109 4" xfId="7365" xr:uid="{00000000-0005-0000-0000-0000C11C0000}"/>
    <cellStyle name="Input [yellow] 109 4 2" xfId="32962" xr:uid="{D734C026-E3DE-42D5-901A-F83C113FFC78}"/>
    <cellStyle name="Input [yellow] 109 4 2 2" xfId="28571" xr:uid="{44CDB672-91A7-4C04-B70E-C5E6764337BE}"/>
    <cellStyle name="Input [yellow] 109 4 3" xfId="32961" xr:uid="{792F4AB4-307F-4182-9668-4CCE6AD2F17F}"/>
    <cellStyle name="Input [yellow] 109 4 4" xfId="28570" xr:uid="{52AB344F-A7D6-4289-B10C-1A6541339166}"/>
    <cellStyle name="Input [yellow] 109 5" xfId="32963" xr:uid="{2C5BF3A1-F2DF-4A8A-9976-C2A075C3432C}"/>
    <cellStyle name="Input [yellow] 109 5 2" xfId="28572" xr:uid="{7C6EF3CA-386C-45C8-911C-BAE5F63EB7B8}"/>
    <cellStyle name="Input [yellow] 109 6" xfId="32952" xr:uid="{CA4FF472-4644-4ABA-9728-F3D246FC540E}"/>
    <cellStyle name="Input [yellow] 109 7" xfId="28561" xr:uid="{77E57E34-F554-4E7B-B2AC-73511042C82A}"/>
    <cellStyle name="Input [yellow] 11" xfId="7366" xr:uid="{00000000-0005-0000-0000-0000C21C0000}"/>
    <cellStyle name="Input [yellow] 11 10" xfId="32964" xr:uid="{4E9860AC-F749-40CF-9439-D657B5FD2F4E}"/>
    <cellStyle name="Input [yellow] 11 11" xfId="28573" xr:uid="{30A8B457-01C3-460B-B7DE-80E162B27510}"/>
    <cellStyle name="Input [yellow] 11 2" xfId="7367" xr:uid="{00000000-0005-0000-0000-0000C31C0000}"/>
    <cellStyle name="Input [yellow] 11 2 2" xfId="7368" xr:uid="{00000000-0005-0000-0000-0000C41C0000}"/>
    <cellStyle name="Input [yellow] 11 2 2 2" xfId="7369" xr:uid="{00000000-0005-0000-0000-0000C51C0000}"/>
    <cellStyle name="Input [yellow] 11 2 2 2 2" xfId="32968" xr:uid="{FB96348F-5BC2-4D77-857D-45CBE3AF9FA6}"/>
    <cellStyle name="Input [yellow] 11 2 2 2 2 2" xfId="28577" xr:uid="{646EBC1D-734C-43E9-96F2-D506A7B11A51}"/>
    <cellStyle name="Input [yellow] 11 2 2 2 3" xfId="32967" xr:uid="{A8ABEFCA-F9E2-4220-8415-E002A71AF8D6}"/>
    <cellStyle name="Input [yellow] 11 2 2 2 4" xfId="28576" xr:uid="{CC3111CB-F6CB-4687-87F3-143ABF361919}"/>
    <cellStyle name="Input [yellow] 11 2 2 3" xfId="32969" xr:uid="{18A6DD88-9536-482C-9A71-C65C01950312}"/>
    <cellStyle name="Input [yellow] 11 2 2 3 2" xfId="28578" xr:uid="{E6CA7002-315D-460A-8445-4130D8A7216B}"/>
    <cellStyle name="Input [yellow] 11 2 2 4" xfId="32966" xr:uid="{725920B2-C8EB-493E-801B-E48CDD139A27}"/>
    <cellStyle name="Input [yellow] 11 2 2 5" xfId="28575" xr:uid="{520235A8-4C10-46FD-B41C-4F97C2F8EDB8}"/>
    <cellStyle name="Input [yellow] 11 2 3" xfId="7370" xr:uid="{00000000-0005-0000-0000-0000C61C0000}"/>
    <cellStyle name="Input [yellow] 11 2 3 2" xfId="7371" xr:uid="{00000000-0005-0000-0000-0000C71C0000}"/>
    <cellStyle name="Input [yellow] 11 2 3 2 2" xfId="32972" xr:uid="{F4D5F19D-6EC9-4FC8-829A-03A1B3268BF9}"/>
    <cellStyle name="Input [yellow] 11 2 3 2 2 2" xfId="28581" xr:uid="{014DE26A-8D7A-416B-94F4-5BD852ACD2CB}"/>
    <cellStyle name="Input [yellow] 11 2 3 2 3" xfId="32971" xr:uid="{E14FBCA7-91AF-4FF0-9A54-BA934B7E4CBB}"/>
    <cellStyle name="Input [yellow] 11 2 3 2 4" xfId="28580" xr:uid="{AF2A22C8-581F-49FE-9BD9-2CAAB009D2B4}"/>
    <cellStyle name="Input [yellow] 11 2 3 3" xfId="32973" xr:uid="{8B7EEA37-374F-419D-80C4-4CE6FA1BD21E}"/>
    <cellStyle name="Input [yellow] 11 2 3 3 2" xfId="28582" xr:uid="{3C7A4D06-F714-4705-A161-B9B6044C28AD}"/>
    <cellStyle name="Input [yellow] 11 2 3 4" xfId="32970" xr:uid="{23B11920-F4FB-40CA-8088-057F5C6A3E52}"/>
    <cellStyle name="Input [yellow] 11 2 3 5" xfId="28579" xr:uid="{F1EBE07A-0884-47D0-A346-1AF129905889}"/>
    <cellStyle name="Input [yellow] 11 2 4" xfId="7372" xr:uid="{00000000-0005-0000-0000-0000C81C0000}"/>
    <cellStyle name="Input [yellow] 11 2 4 2" xfId="32975" xr:uid="{00E32DBF-13CF-431B-9CA7-8277C2DF9367}"/>
    <cellStyle name="Input [yellow] 11 2 4 2 2" xfId="28584" xr:uid="{CB04923A-C6C6-4745-9756-7F01B9D6EEC0}"/>
    <cellStyle name="Input [yellow] 11 2 4 3" xfId="32974" xr:uid="{FA9A8D33-3B99-4BE8-ABC6-F11A32BD96C7}"/>
    <cellStyle name="Input [yellow] 11 2 4 4" xfId="28583" xr:uid="{472DBF6C-2D4F-4F18-83E7-0C41177D1A91}"/>
    <cellStyle name="Input [yellow] 11 2 5" xfId="32976" xr:uid="{173AB09A-4965-4F78-A5E0-3C7D72016500}"/>
    <cellStyle name="Input [yellow] 11 2 5 2" xfId="28585" xr:uid="{DA356227-7BF5-4A1F-9EEE-44F9B7BF6A74}"/>
    <cellStyle name="Input [yellow] 11 2 6" xfId="32965" xr:uid="{77520712-A86B-49BB-8101-B17A5A77606C}"/>
    <cellStyle name="Input [yellow] 11 2 7" xfId="28574" xr:uid="{AB482DF3-1F67-4480-84A4-1C02CFA9FB42}"/>
    <cellStyle name="Input [yellow] 11 3" xfId="7373" xr:uid="{00000000-0005-0000-0000-0000C91C0000}"/>
    <cellStyle name="Input [yellow] 11 3 2" xfId="7374" xr:uid="{00000000-0005-0000-0000-0000CA1C0000}"/>
    <cellStyle name="Input [yellow] 11 3 2 2" xfId="7375" xr:uid="{00000000-0005-0000-0000-0000CB1C0000}"/>
    <cellStyle name="Input [yellow] 11 3 2 2 2" xfId="32980" xr:uid="{C4C44D49-AA9A-4965-8036-D4091FF39803}"/>
    <cellStyle name="Input [yellow] 11 3 2 2 2 2" xfId="28589" xr:uid="{8810ACAD-DEEC-4911-B94B-F2A4B5663646}"/>
    <cellStyle name="Input [yellow] 11 3 2 2 3" xfId="32979" xr:uid="{B7D4B4AB-5E89-4EE7-8C6F-689DC092983F}"/>
    <cellStyle name="Input [yellow] 11 3 2 2 4" xfId="28588" xr:uid="{BDAD5758-E1C4-4F02-AD02-D1B772D7DAA2}"/>
    <cellStyle name="Input [yellow] 11 3 2 3" xfId="32981" xr:uid="{F66907CE-5605-41C6-8D10-39276A4555C1}"/>
    <cellStyle name="Input [yellow] 11 3 2 3 2" xfId="28590" xr:uid="{6B6B0E1B-CE3E-4889-9482-235A7D361433}"/>
    <cellStyle name="Input [yellow] 11 3 2 4" xfId="32978" xr:uid="{057AC78C-8B26-4468-BE05-E4CD412F2CE2}"/>
    <cellStyle name="Input [yellow] 11 3 2 5" xfId="28587" xr:uid="{497CC7B2-DF28-4E87-9DFC-D00CD92F352F}"/>
    <cellStyle name="Input [yellow] 11 3 3" xfId="7376" xr:uid="{00000000-0005-0000-0000-0000CC1C0000}"/>
    <cellStyle name="Input [yellow] 11 3 3 2" xfId="7377" xr:uid="{00000000-0005-0000-0000-0000CD1C0000}"/>
    <cellStyle name="Input [yellow] 11 3 3 2 2" xfId="32984" xr:uid="{02F1387E-5E9B-47AF-980F-4C7695007D6B}"/>
    <cellStyle name="Input [yellow] 11 3 3 2 2 2" xfId="28593" xr:uid="{89BFC816-15EA-47EE-8B33-68C06DD85A79}"/>
    <cellStyle name="Input [yellow] 11 3 3 2 3" xfId="32983" xr:uid="{77E68F96-3516-47EC-B303-DC103ABDF888}"/>
    <cellStyle name="Input [yellow] 11 3 3 2 4" xfId="28592" xr:uid="{DBEF9BE5-23C6-4D61-99D2-AC554A58BD73}"/>
    <cellStyle name="Input [yellow] 11 3 3 3" xfId="32985" xr:uid="{31E91A01-60F0-4B72-BD75-63DDFD7CF6DD}"/>
    <cellStyle name="Input [yellow] 11 3 3 3 2" xfId="28594" xr:uid="{E6806C32-78C3-47E7-A90A-D8A59AEC667D}"/>
    <cellStyle name="Input [yellow] 11 3 3 4" xfId="32982" xr:uid="{3A524509-C76F-49EC-A9AE-7E2A82F7E086}"/>
    <cellStyle name="Input [yellow] 11 3 3 5" xfId="28591" xr:uid="{FC18BE8C-FF94-42DA-BA9B-0EF6007FFD35}"/>
    <cellStyle name="Input [yellow] 11 3 4" xfId="7378" xr:uid="{00000000-0005-0000-0000-0000CE1C0000}"/>
    <cellStyle name="Input [yellow] 11 3 4 2" xfId="32987" xr:uid="{83335BC5-F311-4B00-A064-43F9FE5588EB}"/>
    <cellStyle name="Input [yellow] 11 3 4 2 2" xfId="28596" xr:uid="{8A00F8E9-0CA7-4D98-B517-0F6A06729CBA}"/>
    <cellStyle name="Input [yellow] 11 3 4 3" xfId="32986" xr:uid="{5FBD9490-1D1F-42D9-A468-969D3D44ACDC}"/>
    <cellStyle name="Input [yellow] 11 3 4 4" xfId="28595" xr:uid="{AFE51765-B5C8-41CC-8653-D05B48423B3F}"/>
    <cellStyle name="Input [yellow] 11 3 5" xfId="32988" xr:uid="{E4DD9A8E-4467-44BD-8BB3-C49474D7EDB2}"/>
    <cellStyle name="Input [yellow] 11 3 5 2" xfId="28597" xr:uid="{CEFAACE0-9B85-40FA-AC7E-4F9DF0E2A445}"/>
    <cellStyle name="Input [yellow] 11 3 6" xfId="32977" xr:uid="{E92D6C8D-E06E-4D5E-9C0D-418E0B606839}"/>
    <cellStyle name="Input [yellow] 11 3 7" xfId="28586" xr:uid="{50A19A83-521B-4318-A59E-A83F1925BC2D}"/>
    <cellStyle name="Input [yellow] 11 4" xfId="7379" xr:uid="{00000000-0005-0000-0000-0000CF1C0000}"/>
    <cellStyle name="Input [yellow] 11 4 2" xfId="7380" xr:uid="{00000000-0005-0000-0000-0000D01C0000}"/>
    <cellStyle name="Input [yellow] 11 4 2 2" xfId="7381" xr:uid="{00000000-0005-0000-0000-0000D11C0000}"/>
    <cellStyle name="Input [yellow] 11 4 2 2 2" xfId="32992" xr:uid="{DB8F45F9-B37F-4AB2-9161-0513EB92B7EC}"/>
    <cellStyle name="Input [yellow] 11 4 2 2 2 2" xfId="28601" xr:uid="{ED9B3DEE-0A68-4824-ABC5-80FE71E89A8B}"/>
    <cellStyle name="Input [yellow] 11 4 2 2 3" xfId="32991" xr:uid="{A5117A1B-2FEB-4DCC-8A1C-FB588224C42B}"/>
    <cellStyle name="Input [yellow] 11 4 2 2 4" xfId="28600" xr:uid="{A1FA591D-412C-4CA4-B4C3-6938C2CE061A}"/>
    <cellStyle name="Input [yellow] 11 4 2 3" xfId="32993" xr:uid="{F3CBB418-524D-42D2-A3A9-E879E198D485}"/>
    <cellStyle name="Input [yellow] 11 4 2 3 2" xfId="28602" xr:uid="{B8094235-013A-4D85-AB55-C5EB6CDD3468}"/>
    <cellStyle name="Input [yellow] 11 4 2 4" xfId="32990" xr:uid="{0EC73D29-D45A-41FF-92D3-8052A296FDF6}"/>
    <cellStyle name="Input [yellow] 11 4 2 5" xfId="28599" xr:uid="{A5F46208-A157-4A4D-AB1C-6B7CD75AAF22}"/>
    <cellStyle name="Input [yellow] 11 4 3" xfId="7382" xr:uid="{00000000-0005-0000-0000-0000D21C0000}"/>
    <cellStyle name="Input [yellow] 11 4 3 2" xfId="7383" xr:uid="{00000000-0005-0000-0000-0000D31C0000}"/>
    <cellStyle name="Input [yellow] 11 4 3 2 2" xfId="32996" xr:uid="{7794A830-02AA-44FB-AC6A-6E31A8CB8D81}"/>
    <cellStyle name="Input [yellow] 11 4 3 2 2 2" xfId="28605" xr:uid="{C0CCA14C-C185-4E6B-8EFE-AA046BD3E656}"/>
    <cellStyle name="Input [yellow] 11 4 3 2 3" xfId="32995" xr:uid="{C442D335-FAA0-4A14-A965-54FF6C63210B}"/>
    <cellStyle name="Input [yellow] 11 4 3 2 4" xfId="28604" xr:uid="{1D72E0FF-3C52-45FE-B4AB-6D6832723B98}"/>
    <cellStyle name="Input [yellow] 11 4 3 3" xfId="32997" xr:uid="{F09F2F91-1183-4588-89D0-E3F2ADA3C2C7}"/>
    <cellStyle name="Input [yellow] 11 4 3 3 2" xfId="28606" xr:uid="{C6E2FCC2-BE1D-46B8-B611-ADB54269EBA3}"/>
    <cellStyle name="Input [yellow] 11 4 3 4" xfId="32994" xr:uid="{2837184E-3413-4E59-861C-988DC805D505}"/>
    <cellStyle name="Input [yellow] 11 4 3 5" xfId="28603" xr:uid="{3BE1A629-60AF-40D7-BD70-9D4CC5E29388}"/>
    <cellStyle name="Input [yellow] 11 4 4" xfId="7384" xr:uid="{00000000-0005-0000-0000-0000D41C0000}"/>
    <cellStyle name="Input [yellow] 11 4 4 2" xfId="32999" xr:uid="{16B41045-0C82-4D52-BA9E-99D7B4A5E1D3}"/>
    <cellStyle name="Input [yellow] 11 4 4 2 2" xfId="28608" xr:uid="{E688A078-0CF2-415B-AF4E-B59F0E35FDF6}"/>
    <cellStyle name="Input [yellow] 11 4 4 3" xfId="32998" xr:uid="{6F25066F-2314-4DF3-B051-488C67B6D3D7}"/>
    <cellStyle name="Input [yellow] 11 4 4 4" xfId="28607" xr:uid="{9C41BE13-D85A-4986-B294-73707E904253}"/>
    <cellStyle name="Input [yellow] 11 4 5" xfId="33000" xr:uid="{7601AD4A-EDE1-4C6D-B178-9529D8144C18}"/>
    <cellStyle name="Input [yellow] 11 4 5 2" xfId="28609" xr:uid="{CF4C7A85-4CE2-432D-BDBB-522733787482}"/>
    <cellStyle name="Input [yellow] 11 4 6" xfId="32989" xr:uid="{3E685E07-B55A-4EAD-8190-EE788FCBE7EA}"/>
    <cellStyle name="Input [yellow] 11 4 7" xfId="28598" xr:uid="{1A1BE658-3F59-4ACC-B579-0071F7046F8F}"/>
    <cellStyle name="Input [yellow] 11 5" xfId="7385" xr:uid="{00000000-0005-0000-0000-0000D51C0000}"/>
    <cellStyle name="Input [yellow] 11 5 2" xfId="7386" xr:uid="{00000000-0005-0000-0000-0000D61C0000}"/>
    <cellStyle name="Input [yellow] 11 5 2 2" xfId="7387" xr:uid="{00000000-0005-0000-0000-0000D71C0000}"/>
    <cellStyle name="Input [yellow] 11 5 2 2 2" xfId="33004" xr:uid="{7CD2E6A1-F2FB-4F72-A947-DB4CDAF1A592}"/>
    <cellStyle name="Input [yellow] 11 5 2 2 2 2" xfId="28613" xr:uid="{7FD8A820-AFF1-47AE-8089-4D23C6EBBD12}"/>
    <cellStyle name="Input [yellow] 11 5 2 2 3" xfId="33003" xr:uid="{0D3B3471-244D-459D-9DC1-FBB28CE9747C}"/>
    <cellStyle name="Input [yellow] 11 5 2 2 4" xfId="28612" xr:uid="{7A0F38FD-000E-4F45-B3CC-16F330454B04}"/>
    <cellStyle name="Input [yellow] 11 5 2 3" xfId="33005" xr:uid="{079B0931-FE35-4661-8A98-3F1915764E53}"/>
    <cellStyle name="Input [yellow] 11 5 2 3 2" xfId="28614" xr:uid="{5F1B96C3-1E28-4AD0-B5A3-0311203FEBB1}"/>
    <cellStyle name="Input [yellow] 11 5 2 4" xfId="33002" xr:uid="{D7E48783-9998-43E1-9722-F258962C92C3}"/>
    <cellStyle name="Input [yellow] 11 5 2 5" xfId="28611" xr:uid="{B2EC56B9-54AC-4F72-8F48-9AA0E7E670C7}"/>
    <cellStyle name="Input [yellow] 11 5 3" xfId="7388" xr:uid="{00000000-0005-0000-0000-0000D81C0000}"/>
    <cellStyle name="Input [yellow] 11 5 3 2" xfId="7389" xr:uid="{00000000-0005-0000-0000-0000D91C0000}"/>
    <cellStyle name="Input [yellow] 11 5 3 2 2" xfId="33008" xr:uid="{D17AA862-AC84-4B5A-AC78-1E2DFBC5DCA3}"/>
    <cellStyle name="Input [yellow] 11 5 3 2 2 2" xfId="28617" xr:uid="{C7F0B737-274E-4DA5-A9B1-9FCA53DAABBD}"/>
    <cellStyle name="Input [yellow] 11 5 3 2 3" xfId="33007" xr:uid="{D0C8A973-844A-4AD0-8C1B-0A423852DBA1}"/>
    <cellStyle name="Input [yellow] 11 5 3 2 4" xfId="28616" xr:uid="{310A43F9-37FC-4E36-B942-D25607F65367}"/>
    <cellStyle name="Input [yellow] 11 5 3 3" xfId="33009" xr:uid="{2A1D1F18-C153-4F65-A8CE-CB59AC524ECB}"/>
    <cellStyle name="Input [yellow] 11 5 3 3 2" xfId="28618" xr:uid="{22FCF42A-8EE7-40AD-9CFD-0FBF697B3DFB}"/>
    <cellStyle name="Input [yellow] 11 5 3 4" xfId="33006" xr:uid="{9793BBAE-C39E-4ECB-BC54-EBE81C5B9104}"/>
    <cellStyle name="Input [yellow] 11 5 3 5" xfId="28615" xr:uid="{C243D688-22FE-4499-B552-2CA1E29CD5E9}"/>
    <cellStyle name="Input [yellow] 11 5 4" xfId="7390" xr:uid="{00000000-0005-0000-0000-0000DA1C0000}"/>
    <cellStyle name="Input [yellow] 11 5 4 2" xfId="33011" xr:uid="{6D3B4C31-614D-4AA5-B68B-C74A34A6CE9D}"/>
    <cellStyle name="Input [yellow] 11 5 4 2 2" xfId="28620" xr:uid="{822A1C11-6540-4657-8255-570C8FAB2D90}"/>
    <cellStyle name="Input [yellow] 11 5 4 3" xfId="33010" xr:uid="{6E4C7C60-6465-4CA0-8C10-B727EB9A09EF}"/>
    <cellStyle name="Input [yellow] 11 5 4 4" xfId="28619" xr:uid="{E8B227DA-1DE2-48F5-AAE0-228687BAFCE9}"/>
    <cellStyle name="Input [yellow] 11 5 5" xfId="33012" xr:uid="{ADE860D0-C53E-4DD7-9980-F81CB3F22D0A}"/>
    <cellStyle name="Input [yellow] 11 5 5 2" xfId="28621" xr:uid="{02001C6A-13F4-4CBE-BBC8-A29FA0CB0990}"/>
    <cellStyle name="Input [yellow] 11 5 6" xfId="33001" xr:uid="{BB92EAE3-38BB-471C-BBE4-929678AB7016}"/>
    <cellStyle name="Input [yellow] 11 5 7" xfId="28610" xr:uid="{9EEC79F8-DEFD-4259-96F9-024AD0F14CCA}"/>
    <cellStyle name="Input [yellow] 11 6" xfId="7391" xr:uid="{00000000-0005-0000-0000-0000DB1C0000}"/>
    <cellStyle name="Input [yellow] 11 6 2" xfId="7392" xr:uid="{00000000-0005-0000-0000-0000DC1C0000}"/>
    <cellStyle name="Input [yellow] 11 6 2 2" xfId="33015" xr:uid="{9BAAF366-88F0-4D92-B2F6-E2648E52285D}"/>
    <cellStyle name="Input [yellow] 11 6 2 2 2" xfId="28624" xr:uid="{344BDCAA-9A96-40D3-8B23-CFF064D97AB8}"/>
    <cellStyle name="Input [yellow] 11 6 2 3" xfId="33014" xr:uid="{0938E0A4-8134-4176-A2BF-8DBDE8B4188E}"/>
    <cellStyle name="Input [yellow] 11 6 2 4" xfId="28623" xr:uid="{1967E325-FFDA-4107-9E99-9203C1E8A1D9}"/>
    <cellStyle name="Input [yellow] 11 6 3" xfId="33016" xr:uid="{D74AFBA8-2DA2-4AED-8249-15837572F07F}"/>
    <cellStyle name="Input [yellow] 11 6 3 2" xfId="28625" xr:uid="{AED83204-3684-461F-A8E7-088C8BF010BA}"/>
    <cellStyle name="Input [yellow] 11 6 4" xfId="33013" xr:uid="{BE88F931-6D46-46DA-9916-86783CB8C2C9}"/>
    <cellStyle name="Input [yellow] 11 6 5" xfId="28622" xr:uid="{9EAB5BD2-1FF0-4B13-AF44-EA3A8EB198F7}"/>
    <cellStyle name="Input [yellow] 11 7" xfId="7393" xr:uid="{00000000-0005-0000-0000-0000DD1C0000}"/>
    <cellStyle name="Input [yellow] 11 7 2" xfId="7394" xr:uid="{00000000-0005-0000-0000-0000DE1C0000}"/>
    <cellStyle name="Input [yellow] 11 7 2 2" xfId="33019" xr:uid="{B23F9FA3-70BF-4E4A-B6FB-CFB5A9815024}"/>
    <cellStyle name="Input [yellow] 11 7 2 2 2" xfId="28628" xr:uid="{C0831465-F359-4003-9410-3CB8BBA26C51}"/>
    <cellStyle name="Input [yellow] 11 7 2 3" xfId="33018" xr:uid="{CFD02BC4-7037-449B-BEAA-73C4C14952DB}"/>
    <cellStyle name="Input [yellow] 11 7 2 4" xfId="28627" xr:uid="{2D4D28D3-ED58-4EB4-8908-E532D189B251}"/>
    <cellStyle name="Input [yellow] 11 7 3" xfId="33020" xr:uid="{DF340A1D-B0F9-410E-9E66-5C33A6F20825}"/>
    <cellStyle name="Input [yellow] 11 7 3 2" xfId="28629" xr:uid="{4DC4B57B-A045-4746-AF2C-B22808AC63A5}"/>
    <cellStyle name="Input [yellow] 11 7 4" xfId="33017" xr:uid="{F3C85D45-92F7-473E-A38F-F9A2ECCF4F71}"/>
    <cellStyle name="Input [yellow] 11 7 5" xfId="28626" xr:uid="{47D5F74E-F72A-42B9-B862-CF5CDAB3CA77}"/>
    <cellStyle name="Input [yellow] 11 8" xfId="7395" xr:uid="{00000000-0005-0000-0000-0000DF1C0000}"/>
    <cellStyle name="Input [yellow] 11 8 2" xfId="33022" xr:uid="{6BC64C48-E463-4533-94F4-11FA3FF2865B}"/>
    <cellStyle name="Input [yellow] 11 8 2 2" xfId="28631" xr:uid="{F0340F84-C1C0-4A21-BA71-0AAE4D6B3422}"/>
    <cellStyle name="Input [yellow] 11 8 3" xfId="33021" xr:uid="{5804CD14-EED8-4B8E-972E-4DFFC9A9D7FA}"/>
    <cellStyle name="Input [yellow] 11 8 4" xfId="28630" xr:uid="{C6616AA1-87CA-4B77-A8A6-9D781C12AD47}"/>
    <cellStyle name="Input [yellow] 11 9" xfId="33023" xr:uid="{3D02B5A9-04FC-4888-8C1C-1A66DDBBE4BA}"/>
    <cellStyle name="Input [yellow] 11 9 2" xfId="28632" xr:uid="{C4E010BF-428A-4141-8079-882B8DE0AE2A}"/>
    <cellStyle name="Input [yellow] 110" xfId="7396" xr:uid="{00000000-0005-0000-0000-0000E01C0000}"/>
    <cellStyle name="Input [yellow] 110 2" xfId="7397" xr:uid="{00000000-0005-0000-0000-0000E11C0000}"/>
    <cellStyle name="Input [yellow] 110 2 2" xfId="7398" xr:uid="{00000000-0005-0000-0000-0000E21C0000}"/>
    <cellStyle name="Input [yellow] 110 2 2 2" xfId="33027" xr:uid="{1C9D3FB3-EEA0-42EE-82D1-C2E267D579E6}"/>
    <cellStyle name="Input [yellow] 110 2 2 2 2" xfId="28636" xr:uid="{B03F88FC-D43B-48D4-B7D5-ACE9758B8D28}"/>
    <cellStyle name="Input [yellow] 110 2 2 3" xfId="33026" xr:uid="{2B23C267-26D5-427E-B17C-38F678B787D3}"/>
    <cellStyle name="Input [yellow] 110 2 2 4" xfId="28635" xr:uid="{68D4D35F-2985-4706-A528-ACB2B6BAF37B}"/>
    <cellStyle name="Input [yellow] 110 2 3" xfId="33028" xr:uid="{2C7F6BED-A774-478C-BF6A-8977E9F6D1F1}"/>
    <cellStyle name="Input [yellow] 110 2 3 2" xfId="28637" xr:uid="{875176AC-DE70-4828-A2E0-3C16C32B56DE}"/>
    <cellStyle name="Input [yellow] 110 2 4" xfId="33025" xr:uid="{524A9123-C6F0-442B-939B-56B328B23BA5}"/>
    <cellStyle name="Input [yellow] 110 2 5" xfId="28634" xr:uid="{42599161-89BD-4870-AF46-C2299F4E92E4}"/>
    <cellStyle name="Input [yellow] 110 3" xfId="7399" xr:uid="{00000000-0005-0000-0000-0000E31C0000}"/>
    <cellStyle name="Input [yellow] 110 3 2" xfId="7400" xr:uid="{00000000-0005-0000-0000-0000E41C0000}"/>
    <cellStyle name="Input [yellow] 110 3 2 2" xfId="33031" xr:uid="{B19D37EA-90AD-4BDF-800C-D41A8AF5F8D1}"/>
    <cellStyle name="Input [yellow] 110 3 2 2 2" xfId="28640" xr:uid="{2FFDAE26-36E1-465D-8B74-3A4A77D04699}"/>
    <cellStyle name="Input [yellow] 110 3 2 3" xfId="33030" xr:uid="{9ADA1237-52E1-4EF9-B758-90DB5795239A}"/>
    <cellStyle name="Input [yellow] 110 3 2 4" xfId="28639" xr:uid="{635BBCFF-3C6C-455B-B8B5-FAAEDC56D04C}"/>
    <cellStyle name="Input [yellow] 110 3 3" xfId="33032" xr:uid="{BC67F22E-ACE0-4E6F-B6F1-602CA02CD2AF}"/>
    <cellStyle name="Input [yellow] 110 3 3 2" xfId="28641" xr:uid="{81AC44DF-5627-409A-B36F-3813433A7AAC}"/>
    <cellStyle name="Input [yellow] 110 3 4" xfId="33029" xr:uid="{7E3C8A8D-EBC3-42A5-8D90-F3FA0E4E435C}"/>
    <cellStyle name="Input [yellow] 110 3 5" xfId="28638" xr:uid="{D0D18DAC-7D5A-47A0-8E72-20FFD40F6410}"/>
    <cellStyle name="Input [yellow] 110 4" xfId="7401" xr:uid="{00000000-0005-0000-0000-0000E51C0000}"/>
    <cellStyle name="Input [yellow] 110 4 2" xfId="33034" xr:uid="{815CF405-2917-446B-9440-496BEF7B64DA}"/>
    <cellStyle name="Input [yellow] 110 4 2 2" xfId="28643" xr:uid="{0D3F4C1A-AE2C-4B5A-9638-701E7D9BE28F}"/>
    <cellStyle name="Input [yellow] 110 4 3" xfId="33033" xr:uid="{55AE2C64-3A7A-45C6-9362-3B9F36AFC636}"/>
    <cellStyle name="Input [yellow] 110 4 4" xfId="28642" xr:uid="{F3DA5F52-E3F7-48AB-98E5-60909E19C070}"/>
    <cellStyle name="Input [yellow] 110 5" xfId="33035" xr:uid="{51BBD812-0FD3-4C49-B321-987EEAE57CEC}"/>
    <cellStyle name="Input [yellow] 110 5 2" xfId="28644" xr:uid="{E02E342E-2576-4BD4-9343-F4EDB9CC794A}"/>
    <cellStyle name="Input [yellow] 110 6" xfId="33024" xr:uid="{FF5BD851-0944-4B5A-9DBF-8D978997E2DE}"/>
    <cellStyle name="Input [yellow] 110 7" xfId="28633" xr:uid="{DA74F142-84DF-4F42-9D3A-5E3ADDFE16C9}"/>
    <cellStyle name="Input [yellow] 111" xfId="7402" xr:uid="{00000000-0005-0000-0000-0000E61C0000}"/>
    <cellStyle name="Input [yellow] 111 2" xfId="7403" xr:uid="{00000000-0005-0000-0000-0000E71C0000}"/>
    <cellStyle name="Input [yellow] 111 2 2" xfId="7404" xr:uid="{00000000-0005-0000-0000-0000E81C0000}"/>
    <cellStyle name="Input [yellow] 111 2 2 2" xfId="33039" xr:uid="{E217DE02-C31C-48F3-9D03-779D0DA346B9}"/>
    <cellStyle name="Input [yellow] 111 2 2 2 2" xfId="28648" xr:uid="{F989E4BE-F793-46FD-AAD2-0FFA7858EDFE}"/>
    <cellStyle name="Input [yellow] 111 2 2 3" xfId="33038" xr:uid="{1D3671D7-4FA1-44C8-AC2A-1959849FC60F}"/>
    <cellStyle name="Input [yellow] 111 2 2 4" xfId="28647" xr:uid="{A4348136-7375-4FE7-ACD2-0D1398E9B295}"/>
    <cellStyle name="Input [yellow] 111 2 3" xfId="33040" xr:uid="{AC409F5A-39AC-4BB8-BE75-ED91712828AF}"/>
    <cellStyle name="Input [yellow] 111 2 3 2" xfId="28649" xr:uid="{2A41FBFA-C695-42F8-876F-9A77903EC5E8}"/>
    <cellStyle name="Input [yellow] 111 2 4" xfId="33037" xr:uid="{5925CEB2-E635-4F4E-84D8-03BFC8D7FC1E}"/>
    <cellStyle name="Input [yellow] 111 2 5" xfId="28646" xr:uid="{1AC24AFB-97F0-4060-932C-EC0C74969FF8}"/>
    <cellStyle name="Input [yellow] 111 3" xfId="7405" xr:uid="{00000000-0005-0000-0000-0000E91C0000}"/>
    <cellStyle name="Input [yellow] 111 3 2" xfId="7406" xr:uid="{00000000-0005-0000-0000-0000EA1C0000}"/>
    <cellStyle name="Input [yellow] 111 3 2 2" xfId="33043" xr:uid="{E2D65501-CBAA-4464-958B-274BD3553EF6}"/>
    <cellStyle name="Input [yellow] 111 3 2 2 2" xfId="28652" xr:uid="{FC887EC2-C08C-4326-BFF2-F8A67DDF41FF}"/>
    <cellStyle name="Input [yellow] 111 3 2 3" xfId="33042" xr:uid="{B73BF442-EBC9-4ECF-9B97-2AA223AEE5B4}"/>
    <cellStyle name="Input [yellow] 111 3 2 4" xfId="28651" xr:uid="{A2CC9732-CA7D-4284-A0AB-CCC5B54C9428}"/>
    <cellStyle name="Input [yellow] 111 3 3" xfId="33044" xr:uid="{35680EFC-6533-452E-86A9-1C7D27C11994}"/>
    <cellStyle name="Input [yellow] 111 3 3 2" xfId="28653" xr:uid="{1883BA86-D6BD-4944-977A-413EA52D9234}"/>
    <cellStyle name="Input [yellow] 111 3 4" xfId="33041" xr:uid="{218D7541-A5DB-4C14-9B86-E47C9E28F1D4}"/>
    <cellStyle name="Input [yellow] 111 3 5" xfId="28650" xr:uid="{5F6D557D-A3BC-437A-B357-C13A80CC286A}"/>
    <cellStyle name="Input [yellow] 111 4" xfId="7407" xr:uid="{00000000-0005-0000-0000-0000EB1C0000}"/>
    <cellStyle name="Input [yellow] 111 4 2" xfId="33046" xr:uid="{04C4B973-77DA-4D69-AA7B-A0580179D845}"/>
    <cellStyle name="Input [yellow] 111 4 2 2" xfId="28655" xr:uid="{53679682-049C-4ECB-B8FF-7407CE2EC014}"/>
    <cellStyle name="Input [yellow] 111 4 3" xfId="33045" xr:uid="{C16367C3-ABBA-4D50-8D0B-BF21697FC840}"/>
    <cellStyle name="Input [yellow] 111 4 4" xfId="28654" xr:uid="{AB7BF2AD-CE4A-4EBE-A8FE-ED66F9783D1E}"/>
    <cellStyle name="Input [yellow] 111 5" xfId="33047" xr:uid="{677AAABB-E29D-4373-8F88-D1A7DF2B1741}"/>
    <cellStyle name="Input [yellow] 111 5 2" xfId="28656" xr:uid="{076B9D88-55D6-4CD1-858D-584967BEFB7F}"/>
    <cellStyle name="Input [yellow] 111 6" xfId="33036" xr:uid="{C7C061B3-B1C7-4232-8B37-31D9C7218434}"/>
    <cellStyle name="Input [yellow] 111 7" xfId="28645" xr:uid="{7521D85B-0E2F-4EE6-963B-882A67E9C742}"/>
    <cellStyle name="Input [yellow] 112" xfId="7408" xr:uid="{00000000-0005-0000-0000-0000EC1C0000}"/>
    <cellStyle name="Input [yellow] 112 2" xfId="7409" xr:uid="{00000000-0005-0000-0000-0000ED1C0000}"/>
    <cellStyle name="Input [yellow] 112 2 2" xfId="7410" xr:uid="{00000000-0005-0000-0000-0000EE1C0000}"/>
    <cellStyle name="Input [yellow] 112 2 2 2" xfId="33051" xr:uid="{C5030E4C-7C36-46F9-ABF4-0B0C6DE56A64}"/>
    <cellStyle name="Input [yellow] 112 2 2 2 2" xfId="28660" xr:uid="{A4E1AC8D-A15B-4267-BCBB-34232C7D7F65}"/>
    <cellStyle name="Input [yellow] 112 2 2 3" xfId="33050" xr:uid="{6A204477-238A-4AAA-B7B2-E5721D4F64BC}"/>
    <cellStyle name="Input [yellow] 112 2 2 4" xfId="28659" xr:uid="{52AFBEB8-4414-4A59-9F2F-DCA563025670}"/>
    <cellStyle name="Input [yellow] 112 2 3" xfId="33052" xr:uid="{165C7EF8-9504-4D7A-836C-228FBB6DBD4F}"/>
    <cellStyle name="Input [yellow] 112 2 3 2" xfId="28661" xr:uid="{3D0FC5DA-D793-4093-B200-76E5E7B688DD}"/>
    <cellStyle name="Input [yellow] 112 2 4" xfId="33049" xr:uid="{5A14F763-634A-4048-AACF-0B78DABA690F}"/>
    <cellStyle name="Input [yellow] 112 2 5" xfId="28658" xr:uid="{FA5EEC58-D52B-45AD-B1B8-4F18F5209885}"/>
    <cellStyle name="Input [yellow] 112 3" xfId="7411" xr:uid="{00000000-0005-0000-0000-0000EF1C0000}"/>
    <cellStyle name="Input [yellow] 112 3 2" xfId="7412" xr:uid="{00000000-0005-0000-0000-0000F01C0000}"/>
    <cellStyle name="Input [yellow] 112 3 2 2" xfId="33055" xr:uid="{CFCA9D7D-7679-4749-8132-1D9473CBB47F}"/>
    <cellStyle name="Input [yellow] 112 3 2 2 2" xfId="28664" xr:uid="{6D6279A6-4C1F-4ECE-A550-E2B81F24A833}"/>
    <cellStyle name="Input [yellow] 112 3 2 3" xfId="33054" xr:uid="{4D638857-BFAE-475C-9FF1-6156EA12846F}"/>
    <cellStyle name="Input [yellow] 112 3 2 4" xfId="28663" xr:uid="{73B3D168-81B5-454C-830E-CA66FD3F6438}"/>
    <cellStyle name="Input [yellow] 112 3 3" xfId="33056" xr:uid="{E2FE461C-70EC-4278-9FBE-EDBCCCFFE7E2}"/>
    <cellStyle name="Input [yellow] 112 3 3 2" xfId="28665" xr:uid="{E6198DEB-43A6-486E-919F-2DB6D03D42D7}"/>
    <cellStyle name="Input [yellow] 112 3 4" xfId="33053" xr:uid="{ABD65A8F-F737-4226-A338-EF6162ADC0F9}"/>
    <cellStyle name="Input [yellow] 112 3 5" xfId="28662" xr:uid="{ECACBBC7-BD18-4CDB-8E51-8A2E9B0E29B5}"/>
    <cellStyle name="Input [yellow] 112 4" xfId="7413" xr:uid="{00000000-0005-0000-0000-0000F11C0000}"/>
    <cellStyle name="Input [yellow] 112 4 2" xfId="33058" xr:uid="{9C8E5D02-0C11-4202-B152-D7BCF8CEC87A}"/>
    <cellStyle name="Input [yellow] 112 4 2 2" xfId="28667" xr:uid="{BAF62DFE-5010-4CE8-940F-67C71194A4DE}"/>
    <cellStyle name="Input [yellow] 112 4 3" xfId="33057" xr:uid="{10B8FC63-686C-47BC-A34D-F37C4696FDEE}"/>
    <cellStyle name="Input [yellow] 112 4 4" xfId="28666" xr:uid="{F5F79B71-B936-4804-90E2-A59A1B0AD225}"/>
    <cellStyle name="Input [yellow] 112 5" xfId="33059" xr:uid="{AD8EF736-3241-4A4C-AAFC-1A1DA81058EC}"/>
    <cellStyle name="Input [yellow] 112 5 2" xfId="28668" xr:uid="{5004B26C-A009-4938-80DD-4A72EE0F1C6E}"/>
    <cellStyle name="Input [yellow] 112 6" xfId="33048" xr:uid="{194C9952-874B-4550-907A-8ED5D827BB9B}"/>
    <cellStyle name="Input [yellow] 112 7" xfId="28657" xr:uid="{35A9C93E-8335-415A-9A88-347526D7FACB}"/>
    <cellStyle name="Input [yellow] 113" xfId="7414" xr:uid="{00000000-0005-0000-0000-0000F21C0000}"/>
    <cellStyle name="Input [yellow] 113 2" xfId="7415" xr:uid="{00000000-0005-0000-0000-0000F31C0000}"/>
    <cellStyle name="Input [yellow] 113 2 2" xfId="7416" xr:uid="{00000000-0005-0000-0000-0000F41C0000}"/>
    <cellStyle name="Input [yellow] 113 2 2 2" xfId="33063" xr:uid="{00DA779B-13E7-4C9E-9DA7-9E3900413CBB}"/>
    <cellStyle name="Input [yellow] 113 2 2 2 2" xfId="28672" xr:uid="{7CFA0AE8-23AD-4D1C-AD4A-62046C16B744}"/>
    <cellStyle name="Input [yellow] 113 2 2 3" xfId="33062" xr:uid="{64044295-3A64-47D6-B2E7-0CF11B0FF563}"/>
    <cellStyle name="Input [yellow] 113 2 2 4" xfId="28671" xr:uid="{E978144B-D164-4251-B6F4-653529A2C7EE}"/>
    <cellStyle name="Input [yellow] 113 2 3" xfId="33064" xr:uid="{0D22BFB2-DF49-4014-BA01-A6795B46CA93}"/>
    <cellStyle name="Input [yellow] 113 2 3 2" xfId="28673" xr:uid="{5A4A5505-822B-4E77-8513-A5576B1B7502}"/>
    <cellStyle name="Input [yellow] 113 2 4" xfId="33061" xr:uid="{BA1AE531-ACE4-4B80-9170-0DC64E42BA2C}"/>
    <cellStyle name="Input [yellow] 113 2 5" xfId="28670" xr:uid="{3CC23597-8356-47DD-9129-5B1382101280}"/>
    <cellStyle name="Input [yellow] 113 3" xfId="7417" xr:uid="{00000000-0005-0000-0000-0000F51C0000}"/>
    <cellStyle name="Input [yellow] 113 3 2" xfId="7418" xr:uid="{00000000-0005-0000-0000-0000F61C0000}"/>
    <cellStyle name="Input [yellow] 113 3 2 2" xfId="33067" xr:uid="{4DA3B5D6-2EA2-4E6B-BFB8-84D2F024F1DC}"/>
    <cellStyle name="Input [yellow] 113 3 2 2 2" xfId="28676" xr:uid="{E0CAFCBC-CC3F-4AFE-B943-F74BA54CB075}"/>
    <cellStyle name="Input [yellow] 113 3 2 3" xfId="33066" xr:uid="{EC39EC61-1E1D-4CD1-9E65-A3FAE393A1F5}"/>
    <cellStyle name="Input [yellow] 113 3 2 4" xfId="28675" xr:uid="{8F7BA0CE-7354-4381-9A12-DCD2C1C3DCB7}"/>
    <cellStyle name="Input [yellow] 113 3 3" xfId="33068" xr:uid="{426B6F7B-2768-433D-B00C-04A461B7560C}"/>
    <cellStyle name="Input [yellow] 113 3 3 2" xfId="28677" xr:uid="{6EBAA15B-B461-4E27-9060-AC18A8A5ADB4}"/>
    <cellStyle name="Input [yellow] 113 3 4" xfId="33065" xr:uid="{7EE8B9F8-06D6-4C6D-B8E5-36713A064CB2}"/>
    <cellStyle name="Input [yellow] 113 3 5" xfId="28674" xr:uid="{30F9339E-9B68-4C2E-B55F-A1AF954B77A0}"/>
    <cellStyle name="Input [yellow] 113 4" xfId="7419" xr:uid="{00000000-0005-0000-0000-0000F71C0000}"/>
    <cellStyle name="Input [yellow] 113 4 2" xfId="33070" xr:uid="{804F17E7-7E28-4538-96F9-8C7937FF0CD8}"/>
    <cellStyle name="Input [yellow] 113 4 2 2" xfId="28679" xr:uid="{1C6F577F-22C9-4902-A28F-991D20AF14B5}"/>
    <cellStyle name="Input [yellow] 113 4 3" xfId="33069" xr:uid="{FA83669C-62EE-4594-A089-6C4088973C2C}"/>
    <cellStyle name="Input [yellow] 113 4 4" xfId="28678" xr:uid="{4394176B-8DD9-4921-A355-623D1C30B97F}"/>
    <cellStyle name="Input [yellow] 113 5" xfId="33071" xr:uid="{F1A386F6-362D-485E-A99C-9EF815FA7C11}"/>
    <cellStyle name="Input [yellow] 113 5 2" xfId="28680" xr:uid="{5306AEC9-5B09-4923-BA62-3CED679252F0}"/>
    <cellStyle name="Input [yellow] 113 6" xfId="33060" xr:uid="{2B792ECA-69AC-4DA1-9CE8-8546632B84FE}"/>
    <cellStyle name="Input [yellow] 113 7" xfId="28669" xr:uid="{E4E94E51-726E-4907-B1DE-5A2D8330B620}"/>
    <cellStyle name="Input [yellow] 114" xfId="7420" xr:uid="{00000000-0005-0000-0000-0000F81C0000}"/>
    <cellStyle name="Input [yellow] 114 2" xfId="7421" xr:uid="{00000000-0005-0000-0000-0000F91C0000}"/>
    <cellStyle name="Input [yellow] 114 2 2" xfId="7422" xr:uid="{00000000-0005-0000-0000-0000FA1C0000}"/>
    <cellStyle name="Input [yellow] 114 2 2 2" xfId="33075" xr:uid="{B33DE1DB-200B-461A-8229-01500B5B0B01}"/>
    <cellStyle name="Input [yellow] 114 2 2 2 2" xfId="28684" xr:uid="{CAEB35BE-5B5C-4C17-98E4-4A3CBC9E272D}"/>
    <cellStyle name="Input [yellow] 114 2 2 3" xfId="33074" xr:uid="{AC3542DC-4533-4FCB-91E9-3A68BB7D6F14}"/>
    <cellStyle name="Input [yellow] 114 2 2 4" xfId="28683" xr:uid="{8909613C-C3D6-458C-B4DB-DDA8CEE749A9}"/>
    <cellStyle name="Input [yellow] 114 2 3" xfId="33076" xr:uid="{F5E73323-E1B3-4164-A625-E2163146E394}"/>
    <cellStyle name="Input [yellow] 114 2 3 2" xfId="28685" xr:uid="{6C9336DE-4BC5-4EFA-8EFE-3BC3C81801CD}"/>
    <cellStyle name="Input [yellow] 114 2 4" xfId="33073" xr:uid="{55B91F3A-F9AF-4FC6-A1A1-0FA77EA5B9A0}"/>
    <cellStyle name="Input [yellow] 114 2 5" xfId="28682" xr:uid="{01D5F0C3-18B1-4D46-931E-7A12ECFE5765}"/>
    <cellStyle name="Input [yellow] 114 3" xfId="7423" xr:uid="{00000000-0005-0000-0000-0000FB1C0000}"/>
    <cellStyle name="Input [yellow] 114 3 2" xfId="7424" xr:uid="{00000000-0005-0000-0000-0000FC1C0000}"/>
    <cellStyle name="Input [yellow] 114 3 2 2" xfId="33079" xr:uid="{DD8224FE-D244-42EA-9351-6E5F9968846E}"/>
    <cellStyle name="Input [yellow] 114 3 2 2 2" xfId="28688" xr:uid="{F4421755-BAE4-4630-AB2A-E7C8D9C5D6F1}"/>
    <cellStyle name="Input [yellow] 114 3 2 3" xfId="33078" xr:uid="{BFBAF6EC-20BD-497E-A696-EB49444969E7}"/>
    <cellStyle name="Input [yellow] 114 3 2 4" xfId="28687" xr:uid="{89811FB4-58BF-4571-B164-EB1DDA617958}"/>
    <cellStyle name="Input [yellow] 114 3 3" xfId="33080" xr:uid="{BAD2BEDD-08B8-401B-AE4A-75724200C50C}"/>
    <cellStyle name="Input [yellow] 114 3 3 2" xfId="28689" xr:uid="{A7088D90-573A-4981-82BB-DB6D7E872EFC}"/>
    <cellStyle name="Input [yellow] 114 3 4" xfId="33077" xr:uid="{F09BAC08-C40C-4776-AB3E-5030A12B7782}"/>
    <cellStyle name="Input [yellow] 114 3 5" xfId="28686" xr:uid="{D1394961-657A-49E1-8E25-AB39864D2369}"/>
    <cellStyle name="Input [yellow] 114 4" xfId="7425" xr:uid="{00000000-0005-0000-0000-0000FD1C0000}"/>
    <cellStyle name="Input [yellow] 114 4 2" xfId="33082" xr:uid="{6D2C536C-8542-472D-B033-169013FD39E7}"/>
    <cellStyle name="Input [yellow] 114 4 2 2" xfId="28691" xr:uid="{3A1B6D0E-85C9-43D7-82AD-5B45EA0DC654}"/>
    <cellStyle name="Input [yellow] 114 4 3" xfId="33081" xr:uid="{155F5D7E-2597-4F28-B829-A934584B4051}"/>
    <cellStyle name="Input [yellow] 114 4 4" xfId="28690" xr:uid="{47D5365C-9956-4579-850D-C3A9D5AA284E}"/>
    <cellStyle name="Input [yellow] 114 5" xfId="33083" xr:uid="{43E4FFC1-361B-453C-B645-D856B939BFB3}"/>
    <cellStyle name="Input [yellow] 114 5 2" xfId="28692" xr:uid="{2A2D031F-58DD-4D11-9911-5001D909216C}"/>
    <cellStyle name="Input [yellow] 114 6" xfId="33072" xr:uid="{EB710821-5BB3-4ABE-85FF-D97C56215EC8}"/>
    <cellStyle name="Input [yellow] 114 7" xfId="28681" xr:uid="{10DDCDF7-1F29-4F26-A9A4-52DC2A9085A3}"/>
    <cellStyle name="Input [yellow] 115" xfId="7426" xr:uid="{00000000-0005-0000-0000-0000FE1C0000}"/>
    <cellStyle name="Input [yellow] 115 2" xfId="7427" xr:uid="{00000000-0005-0000-0000-0000FF1C0000}"/>
    <cellStyle name="Input [yellow] 115 2 2" xfId="7428" xr:uid="{00000000-0005-0000-0000-0000001D0000}"/>
    <cellStyle name="Input [yellow] 115 2 2 2" xfId="33087" xr:uid="{077BFDF3-FCEC-41C2-9BB3-27FF0E1CCC86}"/>
    <cellStyle name="Input [yellow] 115 2 2 2 2" xfId="28696" xr:uid="{6D1ACCFE-500B-4E2D-B5AC-ACD86180DEA3}"/>
    <cellStyle name="Input [yellow] 115 2 2 3" xfId="33086" xr:uid="{98E21887-7979-43A2-8E07-0D0AC023FCF8}"/>
    <cellStyle name="Input [yellow] 115 2 2 4" xfId="28695" xr:uid="{BB7B6C10-F3AA-40CE-9C44-F8AE80EDC692}"/>
    <cellStyle name="Input [yellow] 115 2 3" xfId="33088" xr:uid="{C7F6E3A1-B0A2-4248-B052-E4FC1674AD9C}"/>
    <cellStyle name="Input [yellow] 115 2 3 2" xfId="28697" xr:uid="{EF700EB8-380C-4E43-8CC8-A05B58CF484F}"/>
    <cellStyle name="Input [yellow] 115 2 4" xfId="33085" xr:uid="{FE41C20D-7D3B-4FBB-80EE-A0EE33ED8450}"/>
    <cellStyle name="Input [yellow] 115 2 5" xfId="28694" xr:uid="{BCD0A3C5-6EDD-4F86-AD4A-86E2B09E54AF}"/>
    <cellStyle name="Input [yellow] 115 3" xfId="7429" xr:uid="{00000000-0005-0000-0000-0000011D0000}"/>
    <cellStyle name="Input [yellow] 115 3 2" xfId="7430" xr:uid="{00000000-0005-0000-0000-0000021D0000}"/>
    <cellStyle name="Input [yellow] 115 3 2 2" xfId="33091" xr:uid="{4A1D5579-63C6-4D83-BFC7-77B476465DFF}"/>
    <cellStyle name="Input [yellow] 115 3 2 2 2" xfId="28700" xr:uid="{06B78B12-3995-4FFA-93B3-45222B479A03}"/>
    <cellStyle name="Input [yellow] 115 3 2 3" xfId="33090" xr:uid="{E3BFEF89-22DA-41BA-AD18-F34FED2FB543}"/>
    <cellStyle name="Input [yellow] 115 3 2 4" xfId="28699" xr:uid="{30287880-31A5-4CFE-9EEA-20877CD01DFF}"/>
    <cellStyle name="Input [yellow] 115 3 3" xfId="33092" xr:uid="{368A5602-7EFC-4E9D-AB1A-402A3C468497}"/>
    <cellStyle name="Input [yellow] 115 3 3 2" xfId="28701" xr:uid="{3B291FB9-5CF6-4EB0-A859-014AEDD960B2}"/>
    <cellStyle name="Input [yellow] 115 3 4" xfId="33089" xr:uid="{AEEDB8B0-D6E7-494A-B2DE-F4133849357C}"/>
    <cellStyle name="Input [yellow] 115 3 5" xfId="28698" xr:uid="{7ED677FF-BC1F-495C-8D40-89B8C2A60686}"/>
    <cellStyle name="Input [yellow] 115 4" xfId="7431" xr:uid="{00000000-0005-0000-0000-0000031D0000}"/>
    <cellStyle name="Input [yellow] 115 4 2" xfId="33094" xr:uid="{00D4AA17-EAD1-44F5-9224-6A633650CE2A}"/>
    <cellStyle name="Input [yellow] 115 4 2 2" xfId="28703" xr:uid="{222C369B-4054-4FF3-B0E6-CA6BD5C36311}"/>
    <cellStyle name="Input [yellow] 115 4 3" xfId="33093" xr:uid="{0FFD97A1-B872-4CDB-B969-C209336D5064}"/>
    <cellStyle name="Input [yellow] 115 4 4" xfId="28702" xr:uid="{2A65407E-976C-411D-88A4-25F187D41C6F}"/>
    <cellStyle name="Input [yellow] 115 5" xfId="33095" xr:uid="{8BA879D3-3F34-469A-8CAE-4CE9B69C6555}"/>
    <cellStyle name="Input [yellow] 115 5 2" xfId="28704" xr:uid="{61BF73B7-E453-4D68-83A6-5A2AFD037AE3}"/>
    <cellStyle name="Input [yellow] 115 6" xfId="33084" xr:uid="{122A1F3D-7B08-4F4F-A7F4-C0B88B844299}"/>
    <cellStyle name="Input [yellow] 115 7" xfId="28693" xr:uid="{1161B92A-C628-4387-B908-AA7AA297ED04}"/>
    <cellStyle name="Input [yellow] 116" xfId="7432" xr:uid="{00000000-0005-0000-0000-0000041D0000}"/>
    <cellStyle name="Input [yellow] 116 2" xfId="7433" xr:uid="{00000000-0005-0000-0000-0000051D0000}"/>
    <cellStyle name="Input [yellow] 116 2 2" xfId="33098" xr:uid="{59581435-73CB-4693-B308-BB1C115138F7}"/>
    <cellStyle name="Input [yellow] 116 2 2 2" xfId="28707" xr:uid="{9D57F52F-6814-4D97-AB1F-8D9C62A20203}"/>
    <cellStyle name="Input [yellow] 116 2 3" xfId="33097" xr:uid="{81AB7490-4A84-4932-9260-0EC2518FE1D3}"/>
    <cellStyle name="Input [yellow] 116 2 4" xfId="28706" xr:uid="{069CA5E5-E8AE-41DD-8CC1-8CE8F30F1EBE}"/>
    <cellStyle name="Input [yellow] 116 3" xfId="33099" xr:uid="{025F3391-2C2C-40E9-BC72-D2E16C7CCBDA}"/>
    <cellStyle name="Input [yellow] 116 3 2" xfId="28708" xr:uid="{9B8ECFA2-F38D-4F2F-9A82-DAD60513422E}"/>
    <cellStyle name="Input [yellow] 116 4" xfId="33096" xr:uid="{30944849-4524-4278-8F0B-337100628A35}"/>
    <cellStyle name="Input [yellow] 116 5" xfId="28705" xr:uid="{33C15C3D-D5FB-4544-82B7-68ADAA01CA98}"/>
    <cellStyle name="Input [yellow] 117" xfId="7434" xr:uid="{00000000-0005-0000-0000-0000061D0000}"/>
    <cellStyle name="Input [yellow] 117 2" xfId="7435" xr:uid="{00000000-0005-0000-0000-0000071D0000}"/>
    <cellStyle name="Input [yellow] 117 2 2" xfId="33102" xr:uid="{7A64EF46-75C2-4C43-9B08-DF9EEFFCF5D2}"/>
    <cellStyle name="Input [yellow] 117 2 2 2" xfId="28711" xr:uid="{DF907526-30FB-472D-93E2-8A76599FD99E}"/>
    <cellStyle name="Input [yellow] 117 2 3" xfId="33101" xr:uid="{233AB169-4E73-4DB7-A36C-59669EA93B75}"/>
    <cellStyle name="Input [yellow] 117 2 4" xfId="28710" xr:uid="{C601E5E3-0E23-464F-ACAB-E14AA37333E3}"/>
    <cellStyle name="Input [yellow] 117 3" xfId="33103" xr:uid="{ACE944DA-DFD3-488B-B3D1-55CE6269D03D}"/>
    <cellStyle name="Input [yellow] 117 3 2" xfId="28712" xr:uid="{F090F5DE-C11F-43C4-A7DE-6282BDDA7C6B}"/>
    <cellStyle name="Input [yellow] 117 4" xfId="33100" xr:uid="{E32921EE-3092-41B0-9BE3-73882F3B3011}"/>
    <cellStyle name="Input [yellow] 117 5" xfId="28709" xr:uid="{92E7AE1F-AA6A-4BF0-8E58-C333551D0F0B}"/>
    <cellStyle name="Input [yellow] 118" xfId="7436" xr:uid="{00000000-0005-0000-0000-0000081D0000}"/>
    <cellStyle name="Input [yellow] 118 2" xfId="33105" xr:uid="{34EFEF5D-238E-46EB-B111-4BB4261D7DDE}"/>
    <cellStyle name="Input [yellow] 118 2 2" xfId="28714" xr:uid="{8D84217B-348C-4BFB-B4A1-8F9219559DA2}"/>
    <cellStyle name="Input [yellow] 118 3" xfId="33104" xr:uid="{28335DED-666D-4AF1-9A61-3EF1727F5494}"/>
    <cellStyle name="Input [yellow] 118 4" xfId="28713" xr:uid="{C022D05C-9107-43FF-822A-8298AD59E3C0}"/>
    <cellStyle name="Input [yellow] 119" xfId="33106" xr:uid="{8F9EBDE8-C209-4703-9DB0-48065412FAB4}"/>
    <cellStyle name="Input [yellow] 119 2" xfId="28715" xr:uid="{12B57DFE-E7FA-43E5-B889-D88E290A235F}"/>
    <cellStyle name="Input [yellow] 12" xfId="7437" xr:uid="{00000000-0005-0000-0000-0000091D0000}"/>
    <cellStyle name="Input [yellow] 12 2" xfId="7438" xr:uid="{00000000-0005-0000-0000-00000A1D0000}"/>
    <cellStyle name="Input [yellow] 12 2 2" xfId="7439" xr:uid="{00000000-0005-0000-0000-00000B1D0000}"/>
    <cellStyle name="Input [yellow] 12 2 2 2" xfId="33110" xr:uid="{A65D98BD-331C-4627-892B-3E5BB6C1673D}"/>
    <cellStyle name="Input [yellow] 12 2 2 2 2" xfId="28719" xr:uid="{775EB9F4-79BC-4B15-B944-8D005F542534}"/>
    <cellStyle name="Input [yellow] 12 2 2 3" xfId="33109" xr:uid="{C0A32460-29D4-4F45-8927-6DE093E1D7A2}"/>
    <cellStyle name="Input [yellow] 12 2 2 4" xfId="28718" xr:uid="{9506256E-6D63-4BF0-AE87-FF24277A07DB}"/>
    <cellStyle name="Input [yellow] 12 2 3" xfId="33111" xr:uid="{F7E023D4-C152-45A7-A93F-175F207A7310}"/>
    <cellStyle name="Input [yellow] 12 2 3 2" xfId="28720" xr:uid="{382C6E37-029D-41D2-AFA5-E0C6FBC366A8}"/>
    <cellStyle name="Input [yellow] 12 2 4" xfId="33108" xr:uid="{BA5A139E-4F6D-4AE1-A161-9501FC5ADD0B}"/>
    <cellStyle name="Input [yellow] 12 2 5" xfId="28717" xr:uid="{302FF996-BB3A-4BF8-A056-2A590CD2EB7E}"/>
    <cellStyle name="Input [yellow] 12 3" xfId="7440" xr:uid="{00000000-0005-0000-0000-00000C1D0000}"/>
    <cellStyle name="Input [yellow] 12 3 2" xfId="7441" xr:uid="{00000000-0005-0000-0000-00000D1D0000}"/>
    <cellStyle name="Input [yellow] 12 3 2 2" xfId="33114" xr:uid="{058FD0BF-8EC6-4E0F-95F4-FDE129ECF502}"/>
    <cellStyle name="Input [yellow] 12 3 2 2 2" xfId="28723" xr:uid="{BCB41F27-8C6F-417D-AAF6-C4DDB7E1CAC1}"/>
    <cellStyle name="Input [yellow] 12 3 2 3" xfId="33113" xr:uid="{E34BE229-F28A-416B-8D04-FABA380D842B}"/>
    <cellStyle name="Input [yellow] 12 3 2 4" xfId="28722" xr:uid="{8F47E5A9-B046-4909-BB71-3C6A14A24517}"/>
    <cellStyle name="Input [yellow] 12 3 3" xfId="33115" xr:uid="{161F3504-E9F0-4203-A711-399D482F5421}"/>
    <cellStyle name="Input [yellow] 12 3 3 2" xfId="28724" xr:uid="{D57C519A-1C6D-4D31-945E-ADD6B4263F9D}"/>
    <cellStyle name="Input [yellow] 12 3 4" xfId="33112" xr:uid="{DC145E35-42FB-46BF-A25E-186EBDA032B2}"/>
    <cellStyle name="Input [yellow] 12 3 5" xfId="28721" xr:uid="{2F6634D2-2E75-402D-98E5-D6D9EC8DF6D4}"/>
    <cellStyle name="Input [yellow] 12 4" xfId="7442" xr:uid="{00000000-0005-0000-0000-00000E1D0000}"/>
    <cellStyle name="Input [yellow] 12 4 2" xfId="33117" xr:uid="{73DCC1A1-9682-4077-95F1-5FC7D15AD763}"/>
    <cellStyle name="Input [yellow] 12 4 2 2" xfId="28726" xr:uid="{407FB6C7-5E34-428D-A0DC-D8F4E9F297FD}"/>
    <cellStyle name="Input [yellow] 12 4 3" xfId="33116" xr:uid="{F73FD1C7-B52E-4150-8ABA-6B476D6E99D2}"/>
    <cellStyle name="Input [yellow] 12 4 4" xfId="28725" xr:uid="{19128532-8C9A-41A5-A764-EED84A75909D}"/>
    <cellStyle name="Input [yellow] 12 5" xfId="33118" xr:uid="{0CA4C248-A5A1-4B3C-B62C-DFC938A31712}"/>
    <cellStyle name="Input [yellow] 12 5 2" xfId="28727" xr:uid="{7EAF0697-BBF1-4966-B425-FD4DEE5DBADB}"/>
    <cellStyle name="Input [yellow] 12 6" xfId="33107" xr:uid="{24C89257-ABDD-4469-BEA4-30349E55AAE5}"/>
    <cellStyle name="Input [yellow] 12 7" xfId="28716" xr:uid="{ADD08B9C-8585-4408-B486-67B27DE70E9C}"/>
    <cellStyle name="Input [yellow] 120" xfId="32783" xr:uid="{BE6AEC04-6C95-4CF1-AC94-3963E1DC8BE2}"/>
    <cellStyle name="Input [yellow] 121" xfId="28392" xr:uid="{D779DA59-5FE3-47CD-A5A1-A8AC5FAA96E3}"/>
    <cellStyle name="Input [yellow] 13" xfId="7443" xr:uid="{00000000-0005-0000-0000-00000F1D0000}"/>
    <cellStyle name="Input [yellow] 13 2" xfId="7444" xr:uid="{00000000-0005-0000-0000-0000101D0000}"/>
    <cellStyle name="Input [yellow] 13 2 2" xfId="7445" xr:uid="{00000000-0005-0000-0000-0000111D0000}"/>
    <cellStyle name="Input [yellow] 13 2 2 2" xfId="33122" xr:uid="{63BC2A20-83A3-4B9C-A85C-3096A7914B72}"/>
    <cellStyle name="Input [yellow] 13 2 2 2 2" xfId="28731" xr:uid="{E70BA182-4D24-4062-BE64-A0E8FFCDAC86}"/>
    <cellStyle name="Input [yellow] 13 2 2 3" xfId="33121" xr:uid="{526352E3-2287-402E-B3EF-C2001909CB41}"/>
    <cellStyle name="Input [yellow] 13 2 2 4" xfId="28730" xr:uid="{5A9136E6-9D2D-43C7-A34F-38C59BA1AFB8}"/>
    <cellStyle name="Input [yellow] 13 2 3" xfId="33123" xr:uid="{7292F3E4-2B62-4D31-A004-3EFD8C8DE592}"/>
    <cellStyle name="Input [yellow] 13 2 3 2" xfId="28732" xr:uid="{741B2436-B2B1-4449-A79A-3C9AC9113A56}"/>
    <cellStyle name="Input [yellow] 13 2 4" xfId="33120" xr:uid="{31095A4F-AFD2-4805-B05A-E04D5C336358}"/>
    <cellStyle name="Input [yellow] 13 2 5" xfId="28729" xr:uid="{643E254C-475D-4D42-A4B7-0217E51D6203}"/>
    <cellStyle name="Input [yellow] 13 3" xfId="7446" xr:uid="{00000000-0005-0000-0000-0000121D0000}"/>
    <cellStyle name="Input [yellow] 13 3 2" xfId="7447" xr:uid="{00000000-0005-0000-0000-0000131D0000}"/>
    <cellStyle name="Input [yellow] 13 3 2 2" xfId="33126" xr:uid="{4610B7CE-938F-4D44-BB62-6E14DA462CBE}"/>
    <cellStyle name="Input [yellow] 13 3 2 2 2" xfId="28735" xr:uid="{89FEF2BF-D62A-4DF7-9C71-534741918AD5}"/>
    <cellStyle name="Input [yellow] 13 3 2 3" xfId="33125" xr:uid="{5E967291-5705-4AFB-8DEB-2F593A967E6E}"/>
    <cellStyle name="Input [yellow] 13 3 2 4" xfId="28734" xr:uid="{7F116E79-9320-4B6F-8009-585734110C69}"/>
    <cellStyle name="Input [yellow] 13 3 3" xfId="33127" xr:uid="{33996E7C-5377-4FA6-BF5C-86216A868A19}"/>
    <cellStyle name="Input [yellow] 13 3 3 2" xfId="28736" xr:uid="{CEE15322-D418-4942-AF9B-267117FCD25E}"/>
    <cellStyle name="Input [yellow] 13 3 4" xfId="33124" xr:uid="{909AD5E6-23E0-4D33-BD2E-89D938FC0BDA}"/>
    <cellStyle name="Input [yellow] 13 3 5" xfId="28733" xr:uid="{CF61C0A8-00CE-4A5C-A19D-CE5EFC3CD386}"/>
    <cellStyle name="Input [yellow] 13 4" xfId="7448" xr:uid="{00000000-0005-0000-0000-0000141D0000}"/>
    <cellStyle name="Input [yellow] 13 4 2" xfId="33129" xr:uid="{1225F404-032D-4E13-BB18-283309F7B4BA}"/>
    <cellStyle name="Input [yellow] 13 4 2 2" xfId="28738" xr:uid="{1F6C894E-69F4-4005-B280-36C1EECA12C5}"/>
    <cellStyle name="Input [yellow] 13 4 3" xfId="33128" xr:uid="{CD9145E8-93FB-461B-B733-795C6C8F9349}"/>
    <cellStyle name="Input [yellow] 13 4 4" xfId="28737" xr:uid="{F9606A1C-EFEC-46F7-8037-64DE60188A8A}"/>
    <cellStyle name="Input [yellow] 13 5" xfId="33130" xr:uid="{725C6D06-A85D-4671-869D-D4DACED779F2}"/>
    <cellStyle name="Input [yellow] 13 5 2" xfId="28739" xr:uid="{3C1082B0-91E4-4961-8FC6-BED38AD04139}"/>
    <cellStyle name="Input [yellow] 13 6" xfId="33119" xr:uid="{5726F329-A193-490D-A105-9F6F1A1564FE}"/>
    <cellStyle name="Input [yellow] 13 7" xfId="28728" xr:uid="{1857F8F3-1CC0-45E5-AFDB-D50AB9BE6B2F}"/>
    <cellStyle name="Input [yellow] 14" xfId="7449" xr:uid="{00000000-0005-0000-0000-0000151D0000}"/>
    <cellStyle name="Input [yellow] 14 2" xfId="7450" xr:uid="{00000000-0005-0000-0000-0000161D0000}"/>
    <cellStyle name="Input [yellow] 14 2 2" xfId="7451" xr:uid="{00000000-0005-0000-0000-0000171D0000}"/>
    <cellStyle name="Input [yellow] 14 2 2 2" xfId="33134" xr:uid="{FEFC45A3-EA25-4F36-AB5A-90114DC1F1D2}"/>
    <cellStyle name="Input [yellow] 14 2 2 2 2" xfId="28743" xr:uid="{3A32972C-68F6-44D7-905F-25A085A72D77}"/>
    <cellStyle name="Input [yellow] 14 2 2 3" xfId="33133" xr:uid="{D2A18E3F-BA1C-452F-80A5-543B43C32543}"/>
    <cellStyle name="Input [yellow] 14 2 2 4" xfId="28742" xr:uid="{066FAD3D-3401-43A8-9D20-1E2C6A08E3AB}"/>
    <cellStyle name="Input [yellow] 14 2 3" xfId="33135" xr:uid="{070F0C56-EA8C-497F-8EBE-8BB261205D7C}"/>
    <cellStyle name="Input [yellow] 14 2 3 2" xfId="28744" xr:uid="{471D5603-01D1-4034-8068-3E86B95378B8}"/>
    <cellStyle name="Input [yellow] 14 2 4" xfId="33132" xr:uid="{E93A05C4-E33A-4722-9BE5-942DAA89ABC9}"/>
    <cellStyle name="Input [yellow] 14 2 5" xfId="28741" xr:uid="{E5358367-2F94-4C1D-859E-9C54F959CDC9}"/>
    <cellStyle name="Input [yellow] 14 3" xfId="7452" xr:uid="{00000000-0005-0000-0000-0000181D0000}"/>
    <cellStyle name="Input [yellow] 14 3 2" xfId="7453" xr:uid="{00000000-0005-0000-0000-0000191D0000}"/>
    <cellStyle name="Input [yellow] 14 3 2 2" xfId="33138" xr:uid="{1FD68DA3-5548-487C-8C1B-B2D90174ACBE}"/>
    <cellStyle name="Input [yellow] 14 3 2 2 2" xfId="28747" xr:uid="{CBCF0805-E0C2-43B1-B9C6-8568223522CD}"/>
    <cellStyle name="Input [yellow] 14 3 2 3" xfId="33137" xr:uid="{8B53BA16-A578-4E3D-9596-879D72084430}"/>
    <cellStyle name="Input [yellow] 14 3 2 4" xfId="28746" xr:uid="{BDA05585-0475-40DC-9E73-F9B70CE954AF}"/>
    <cellStyle name="Input [yellow] 14 3 3" xfId="33139" xr:uid="{72A8C8A1-316B-41DF-A905-AD8317D56508}"/>
    <cellStyle name="Input [yellow] 14 3 3 2" xfId="28748" xr:uid="{20ED60CE-F21E-47D1-AF16-690A72CB6491}"/>
    <cellStyle name="Input [yellow] 14 3 4" xfId="33136" xr:uid="{88612239-33A1-450B-9DE5-A975FD888506}"/>
    <cellStyle name="Input [yellow] 14 3 5" xfId="28745" xr:uid="{BDEF0610-4319-48F6-BA10-EBEC048662CA}"/>
    <cellStyle name="Input [yellow] 14 4" xfId="7454" xr:uid="{00000000-0005-0000-0000-00001A1D0000}"/>
    <cellStyle name="Input [yellow] 14 4 2" xfId="33141" xr:uid="{D9F5F707-FB67-4642-B4FB-0158DA951D78}"/>
    <cellStyle name="Input [yellow] 14 4 2 2" xfId="28750" xr:uid="{36C6EE43-10A6-4294-8BD1-CA48B7421DE8}"/>
    <cellStyle name="Input [yellow] 14 4 3" xfId="33140" xr:uid="{86D3E902-ED90-43EA-83D9-5CAE9D8DEE0F}"/>
    <cellStyle name="Input [yellow] 14 4 4" xfId="28749" xr:uid="{E5666A20-9A90-4FEF-82FC-E6838D84D3ED}"/>
    <cellStyle name="Input [yellow] 14 5" xfId="33142" xr:uid="{23C1C849-5647-4E4E-97F2-C96452496516}"/>
    <cellStyle name="Input [yellow] 14 5 2" xfId="28751" xr:uid="{89BF3F71-89B3-478E-A0E2-9F59573A6CB2}"/>
    <cellStyle name="Input [yellow] 14 6" xfId="33131" xr:uid="{483CD520-DBBE-4617-AA72-1A9DAC6951F9}"/>
    <cellStyle name="Input [yellow] 14 7" xfId="28740" xr:uid="{FA10683C-3B04-4492-A3C8-8E8E3A67F8B0}"/>
    <cellStyle name="Input [yellow] 15" xfId="7455" xr:uid="{00000000-0005-0000-0000-00001B1D0000}"/>
    <cellStyle name="Input [yellow] 15 2" xfId="7456" xr:uid="{00000000-0005-0000-0000-00001C1D0000}"/>
    <cellStyle name="Input [yellow] 15 2 2" xfId="7457" xr:uid="{00000000-0005-0000-0000-00001D1D0000}"/>
    <cellStyle name="Input [yellow] 15 2 2 2" xfId="33146" xr:uid="{C0653E68-A79D-4A12-9A42-A518965356D1}"/>
    <cellStyle name="Input [yellow] 15 2 2 2 2" xfId="28755" xr:uid="{6C33F39F-00C2-407E-A27F-725BF2CE5A4A}"/>
    <cellStyle name="Input [yellow] 15 2 2 3" xfId="33145" xr:uid="{201E0D6F-D496-4F1B-AF29-88D54F3EE54D}"/>
    <cellStyle name="Input [yellow] 15 2 2 4" xfId="28754" xr:uid="{B5D75D9D-71D6-491D-9AAF-FBC506980862}"/>
    <cellStyle name="Input [yellow] 15 2 3" xfId="33147" xr:uid="{E5466C42-B94E-4997-9DEB-3A3F983933E7}"/>
    <cellStyle name="Input [yellow] 15 2 3 2" xfId="28756" xr:uid="{8095014F-EF9F-4930-B2EE-2AD00DC9A86F}"/>
    <cellStyle name="Input [yellow] 15 2 4" xfId="33144" xr:uid="{76EC22C6-07BB-492E-BDB2-0B6B388D6B69}"/>
    <cellStyle name="Input [yellow] 15 2 5" xfId="28753" xr:uid="{17D800D6-CA85-42D4-8625-F2044A1121AE}"/>
    <cellStyle name="Input [yellow] 15 3" xfId="7458" xr:uid="{00000000-0005-0000-0000-00001E1D0000}"/>
    <cellStyle name="Input [yellow] 15 3 2" xfId="7459" xr:uid="{00000000-0005-0000-0000-00001F1D0000}"/>
    <cellStyle name="Input [yellow] 15 3 2 2" xfId="33150" xr:uid="{824135E5-D68C-4DF3-A72D-7F8EB3E86E22}"/>
    <cellStyle name="Input [yellow] 15 3 2 2 2" xfId="28759" xr:uid="{553D7CB3-8C05-4D9C-852D-20A18BEF805E}"/>
    <cellStyle name="Input [yellow] 15 3 2 3" xfId="33149" xr:uid="{0F86AB17-030B-4EE2-B02B-E5A0EEB6CC72}"/>
    <cellStyle name="Input [yellow] 15 3 2 4" xfId="28758" xr:uid="{9E52E26F-2841-4E95-A99D-B5709006A536}"/>
    <cellStyle name="Input [yellow] 15 3 3" xfId="33151" xr:uid="{09D91D6C-BA3A-4012-9314-5EF0DD6F6ADC}"/>
    <cellStyle name="Input [yellow] 15 3 3 2" xfId="28760" xr:uid="{88EC977A-C579-41B9-BAA6-F6741B113FCB}"/>
    <cellStyle name="Input [yellow] 15 3 4" xfId="33148" xr:uid="{C9E17C63-6E93-40CE-803E-70767B08217A}"/>
    <cellStyle name="Input [yellow] 15 3 5" xfId="28757" xr:uid="{EC720A13-66D5-4BEB-B296-E9737DF8E8E0}"/>
    <cellStyle name="Input [yellow] 15 4" xfId="7460" xr:uid="{00000000-0005-0000-0000-0000201D0000}"/>
    <cellStyle name="Input [yellow] 15 4 2" xfId="33153" xr:uid="{DAFAF2EE-164F-45A1-BBAB-4F636BEA097A}"/>
    <cellStyle name="Input [yellow] 15 4 2 2" xfId="28762" xr:uid="{EE4CCD8C-5B2A-473F-9207-D7242314A051}"/>
    <cellStyle name="Input [yellow] 15 4 3" xfId="33152" xr:uid="{77DB6139-A496-42BA-9DEA-9419B55EBB95}"/>
    <cellStyle name="Input [yellow] 15 4 4" xfId="28761" xr:uid="{FD226230-E655-40B9-93CA-2C793BB29EAE}"/>
    <cellStyle name="Input [yellow] 15 5" xfId="33154" xr:uid="{E90E2134-81FA-4B33-B127-D0D703EF2CD7}"/>
    <cellStyle name="Input [yellow] 15 5 2" xfId="28763" xr:uid="{1A3645DC-A522-48A3-9F90-999BEBA9C601}"/>
    <cellStyle name="Input [yellow] 15 6" xfId="33143" xr:uid="{2737C2CE-9B10-4B98-88F8-218C68A51A41}"/>
    <cellStyle name="Input [yellow] 15 7" xfId="28752" xr:uid="{2C9260B8-D0DE-4F68-8452-D5387EC9DEB2}"/>
    <cellStyle name="Input [yellow] 16" xfId="7461" xr:uid="{00000000-0005-0000-0000-0000211D0000}"/>
    <cellStyle name="Input [yellow] 16 2" xfId="7462" xr:uid="{00000000-0005-0000-0000-0000221D0000}"/>
    <cellStyle name="Input [yellow] 16 2 2" xfId="7463" xr:uid="{00000000-0005-0000-0000-0000231D0000}"/>
    <cellStyle name="Input [yellow] 16 2 2 2" xfId="33158" xr:uid="{658F1466-A7C0-4870-89DB-18342976A0D5}"/>
    <cellStyle name="Input [yellow] 16 2 2 2 2" xfId="28767" xr:uid="{226D8AA2-8D9E-4501-B895-B944891B8199}"/>
    <cellStyle name="Input [yellow] 16 2 2 3" xfId="33157" xr:uid="{65E9CCEA-C034-4872-9484-4A1E695C7FF0}"/>
    <cellStyle name="Input [yellow] 16 2 2 4" xfId="28766" xr:uid="{2AF6F775-5C1F-460F-97BC-E7DA3F3CEE73}"/>
    <cellStyle name="Input [yellow] 16 2 3" xfId="33159" xr:uid="{E0238CF4-CBCB-4D5E-9220-02369A5F0E53}"/>
    <cellStyle name="Input [yellow] 16 2 3 2" xfId="28768" xr:uid="{133A9974-CFB6-42BB-B5AA-A376B9CFECCB}"/>
    <cellStyle name="Input [yellow] 16 2 4" xfId="33156" xr:uid="{59154944-F093-4A81-8258-6CD4001A1BE8}"/>
    <cellStyle name="Input [yellow] 16 2 5" xfId="28765" xr:uid="{B8CBCB25-3A00-4A3F-9339-E34B7CE1F8D1}"/>
    <cellStyle name="Input [yellow] 16 3" xfId="7464" xr:uid="{00000000-0005-0000-0000-0000241D0000}"/>
    <cellStyle name="Input [yellow] 16 3 2" xfId="7465" xr:uid="{00000000-0005-0000-0000-0000251D0000}"/>
    <cellStyle name="Input [yellow] 16 3 2 2" xfId="33162" xr:uid="{FF4C7C98-4289-402F-908B-BDE4F02B6B74}"/>
    <cellStyle name="Input [yellow] 16 3 2 2 2" xfId="28771" xr:uid="{2737DCC3-54CE-4203-AD65-7507AC6E8640}"/>
    <cellStyle name="Input [yellow] 16 3 2 3" xfId="33161" xr:uid="{88EF6AD2-4079-4D14-8AFD-FC3CA724F4CF}"/>
    <cellStyle name="Input [yellow] 16 3 2 4" xfId="28770" xr:uid="{77873733-0322-4F86-898C-8A21AB19E895}"/>
    <cellStyle name="Input [yellow] 16 3 3" xfId="33163" xr:uid="{4AED56F4-E745-4023-933D-7335564268C1}"/>
    <cellStyle name="Input [yellow] 16 3 3 2" xfId="28772" xr:uid="{110E655E-98DB-430B-842D-DA3F9419D0ED}"/>
    <cellStyle name="Input [yellow] 16 3 4" xfId="33160" xr:uid="{3DA12B65-FB15-4551-B63D-843A5EB0867E}"/>
    <cellStyle name="Input [yellow] 16 3 5" xfId="28769" xr:uid="{AB663918-C1E2-4B52-ABE4-E34FAF7CE948}"/>
    <cellStyle name="Input [yellow] 16 4" xfId="7466" xr:uid="{00000000-0005-0000-0000-0000261D0000}"/>
    <cellStyle name="Input [yellow] 16 4 2" xfId="33165" xr:uid="{4DA69BAA-5882-42C6-9446-84AC27CF7DAF}"/>
    <cellStyle name="Input [yellow] 16 4 2 2" xfId="28774" xr:uid="{AE1E93E5-AC69-4ED5-8627-85A1CCFB211C}"/>
    <cellStyle name="Input [yellow] 16 4 3" xfId="33164" xr:uid="{86FB25C3-BF53-46D1-910A-4107254FFA2B}"/>
    <cellStyle name="Input [yellow] 16 4 4" xfId="28773" xr:uid="{3DCFB8AF-A755-49D2-940F-F7E5223CAD68}"/>
    <cellStyle name="Input [yellow] 16 5" xfId="33166" xr:uid="{8546A940-CC16-4D72-9AFF-A8D373D9C2CC}"/>
    <cellStyle name="Input [yellow] 16 5 2" xfId="28775" xr:uid="{227663E2-4604-4269-9BB8-DF0C42B50B50}"/>
    <cellStyle name="Input [yellow] 16 6" xfId="33155" xr:uid="{FCEB01D2-6736-4A74-90C5-380830E46272}"/>
    <cellStyle name="Input [yellow] 16 7" xfId="28764" xr:uid="{A3B9E9FF-0CC2-48D0-88C2-982C6E5CAEC1}"/>
    <cellStyle name="Input [yellow] 17" xfId="7467" xr:uid="{00000000-0005-0000-0000-0000271D0000}"/>
    <cellStyle name="Input [yellow] 17 2" xfId="7468" xr:uid="{00000000-0005-0000-0000-0000281D0000}"/>
    <cellStyle name="Input [yellow] 17 2 2" xfId="7469" xr:uid="{00000000-0005-0000-0000-0000291D0000}"/>
    <cellStyle name="Input [yellow] 17 2 2 2" xfId="33170" xr:uid="{12B4F404-EA99-4B6F-8FFE-569F27DF9AFA}"/>
    <cellStyle name="Input [yellow] 17 2 2 2 2" xfId="28779" xr:uid="{3C1C43FE-6916-4DCA-A4F6-EFAFF0C5A8BC}"/>
    <cellStyle name="Input [yellow] 17 2 2 3" xfId="33169" xr:uid="{FF6DDA62-91D4-418B-BE70-B6EBFD03531C}"/>
    <cellStyle name="Input [yellow] 17 2 2 4" xfId="28778" xr:uid="{43C614AB-4C3A-41C7-83E6-972B03F7C83C}"/>
    <cellStyle name="Input [yellow] 17 2 3" xfId="33171" xr:uid="{C0D173C6-9F96-4EAD-B573-099755FEABDA}"/>
    <cellStyle name="Input [yellow] 17 2 3 2" xfId="28780" xr:uid="{34DEF53E-257F-40AF-B2E7-F878E8BD91E2}"/>
    <cellStyle name="Input [yellow] 17 2 4" xfId="33168" xr:uid="{F0691A8C-92A6-4AC9-BF29-5703AC53232D}"/>
    <cellStyle name="Input [yellow] 17 2 5" xfId="28777" xr:uid="{B2CA0715-0B22-4FFA-8238-2EEF1607D522}"/>
    <cellStyle name="Input [yellow] 17 3" xfId="7470" xr:uid="{00000000-0005-0000-0000-00002A1D0000}"/>
    <cellStyle name="Input [yellow] 17 3 2" xfId="7471" xr:uid="{00000000-0005-0000-0000-00002B1D0000}"/>
    <cellStyle name="Input [yellow] 17 3 2 2" xfId="33174" xr:uid="{763B7A30-C94E-4099-99A9-7F28A867E4D3}"/>
    <cellStyle name="Input [yellow] 17 3 2 2 2" xfId="28783" xr:uid="{4C14D0DE-D1AE-45E5-9D3E-296259A708E5}"/>
    <cellStyle name="Input [yellow] 17 3 2 3" xfId="33173" xr:uid="{064DCA9F-6E23-47D6-BC92-F51579707406}"/>
    <cellStyle name="Input [yellow] 17 3 2 4" xfId="28782" xr:uid="{B0C0B9DF-2071-4519-922D-742BF175B16E}"/>
    <cellStyle name="Input [yellow] 17 3 3" xfId="33175" xr:uid="{7AB5F85E-712E-4CE5-AC38-D1CA67848877}"/>
    <cellStyle name="Input [yellow] 17 3 3 2" xfId="28784" xr:uid="{F9FF74BF-D373-4D5A-B8BB-216FA46CF7F7}"/>
    <cellStyle name="Input [yellow] 17 3 4" xfId="33172" xr:uid="{B605284D-78E8-44D3-90A1-E6CB7D9A98E4}"/>
    <cellStyle name="Input [yellow] 17 3 5" xfId="28781" xr:uid="{DEA471B4-57D9-4D40-8353-6417501D53C1}"/>
    <cellStyle name="Input [yellow] 17 4" xfId="7472" xr:uid="{00000000-0005-0000-0000-00002C1D0000}"/>
    <cellStyle name="Input [yellow] 17 4 2" xfId="33177" xr:uid="{949040B6-1BA9-4682-821B-DC28626CAC39}"/>
    <cellStyle name="Input [yellow] 17 4 2 2" xfId="28786" xr:uid="{DBDE3C34-189F-47B3-B588-2C2AB9DCC376}"/>
    <cellStyle name="Input [yellow] 17 4 3" xfId="33176" xr:uid="{BDFAA8B2-68AE-4113-8A7C-22FBFC3F5262}"/>
    <cellStyle name="Input [yellow] 17 4 4" xfId="28785" xr:uid="{E9FFADFD-DF81-4CF3-872F-9F70EC3B4F3E}"/>
    <cellStyle name="Input [yellow] 17 5" xfId="33178" xr:uid="{A6AD4B15-B6AD-4C3B-93B2-3CECBF423CF5}"/>
    <cellStyle name="Input [yellow] 17 5 2" xfId="28787" xr:uid="{2EE913D1-F347-4EDB-AE5A-3D64BC5AAC1B}"/>
    <cellStyle name="Input [yellow] 17 6" xfId="33167" xr:uid="{479669A8-39C9-4BC4-B427-D3CF33100BE2}"/>
    <cellStyle name="Input [yellow] 17 7" xfId="28776" xr:uid="{84305D87-E968-4C78-93E5-0473190550B6}"/>
    <cellStyle name="Input [yellow] 18" xfId="7473" xr:uid="{00000000-0005-0000-0000-00002D1D0000}"/>
    <cellStyle name="Input [yellow] 18 2" xfId="7474" xr:uid="{00000000-0005-0000-0000-00002E1D0000}"/>
    <cellStyle name="Input [yellow] 18 2 2" xfId="7475" xr:uid="{00000000-0005-0000-0000-00002F1D0000}"/>
    <cellStyle name="Input [yellow] 18 2 2 2" xfId="33182" xr:uid="{C7230D54-E3B6-4210-89E0-056CA0FDA639}"/>
    <cellStyle name="Input [yellow] 18 2 2 2 2" xfId="28791" xr:uid="{CF150977-2A24-497C-BB17-1181C711F122}"/>
    <cellStyle name="Input [yellow] 18 2 2 3" xfId="33181" xr:uid="{F7DC72C1-62BC-4219-BFF9-A2BEB362E4BE}"/>
    <cellStyle name="Input [yellow] 18 2 2 4" xfId="28790" xr:uid="{E6AC39BB-3794-42AD-851D-D8F7DACADFED}"/>
    <cellStyle name="Input [yellow] 18 2 3" xfId="33183" xr:uid="{4112BA85-42E0-478F-8A88-47D583226367}"/>
    <cellStyle name="Input [yellow] 18 2 3 2" xfId="28792" xr:uid="{A81521D5-7B5D-48AD-A5BD-B303DE4C30E7}"/>
    <cellStyle name="Input [yellow] 18 2 4" xfId="33180" xr:uid="{AABC976F-D5E2-4999-BE8A-078C929884BF}"/>
    <cellStyle name="Input [yellow] 18 2 5" xfId="28789" xr:uid="{3EA25DAD-52E7-4D15-AF41-932CD5F24366}"/>
    <cellStyle name="Input [yellow] 18 3" xfId="7476" xr:uid="{00000000-0005-0000-0000-0000301D0000}"/>
    <cellStyle name="Input [yellow] 18 3 2" xfId="7477" xr:uid="{00000000-0005-0000-0000-0000311D0000}"/>
    <cellStyle name="Input [yellow] 18 3 2 2" xfId="33186" xr:uid="{FAB068A3-4806-4C60-99BA-2B9A6B540D06}"/>
    <cellStyle name="Input [yellow] 18 3 2 2 2" xfId="28795" xr:uid="{FD132AB1-82BA-43F2-8F61-A813AB32413A}"/>
    <cellStyle name="Input [yellow] 18 3 2 3" xfId="33185" xr:uid="{C8DDA1F0-A4B0-4987-A601-DAB3FD58F7A8}"/>
    <cellStyle name="Input [yellow] 18 3 2 4" xfId="28794" xr:uid="{1A5E133B-575A-4D3E-8DB8-C79AA7BB401C}"/>
    <cellStyle name="Input [yellow] 18 3 3" xfId="33187" xr:uid="{6EBCBD57-1129-4D46-8850-587F70351F0E}"/>
    <cellStyle name="Input [yellow] 18 3 3 2" xfId="28796" xr:uid="{78C1EA17-A151-4EC7-860E-DC84969C1BAF}"/>
    <cellStyle name="Input [yellow] 18 3 4" xfId="33184" xr:uid="{28C14B60-CCEF-474A-92FC-9EDB4A4BFE52}"/>
    <cellStyle name="Input [yellow] 18 3 5" xfId="28793" xr:uid="{C0F4F766-A655-49EB-9B13-4373864095A0}"/>
    <cellStyle name="Input [yellow] 18 4" xfId="7478" xr:uid="{00000000-0005-0000-0000-0000321D0000}"/>
    <cellStyle name="Input [yellow] 18 4 2" xfId="33189" xr:uid="{D45E1F47-1752-4919-9E29-FAC43A67A054}"/>
    <cellStyle name="Input [yellow] 18 4 2 2" xfId="28798" xr:uid="{92D6C9E4-D106-4C56-91D0-74E5C07A979A}"/>
    <cellStyle name="Input [yellow] 18 4 3" xfId="33188" xr:uid="{02BBFB6E-67BB-4E9D-9BD6-F18609643A41}"/>
    <cellStyle name="Input [yellow] 18 4 4" xfId="28797" xr:uid="{19E5B304-D73A-4A70-A0B2-C1FEA40290FE}"/>
    <cellStyle name="Input [yellow] 18 5" xfId="33190" xr:uid="{905AA9CF-48DC-4C09-BD27-0BA2D3C1CE61}"/>
    <cellStyle name="Input [yellow] 18 5 2" xfId="28799" xr:uid="{212473FF-1952-4D68-BCC9-233BA2ABA460}"/>
    <cellStyle name="Input [yellow] 18 6" xfId="33179" xr:uid="{8DAC933E-0340-4FB9-902A-D70DA705FDEB}"/>
    <cellStyle name="Input [yellow] 18 7" xfId="28788" xr:uid="{D7AA8BCA-DADB-4211-84DA-99C88D567CB4}"/>
    <cellStyle name="Input [yellow] 19" xfId="7479" xr:uid="{00000000-0005-0000-0000-0000331D0000}"/>
    <cellStyle name="Input [yellow] 19 2" xfId="7480" xr:uid="{00000000-0005-0000-0000-0000341D0000}"/>
    <cellStyle name="Input [yellow] 19 2 2" xfId="7481" xr:uid="{00000000-0005-0000-0000-0000351D0000}"/>
    <cellStyle name="Input [yellow] 19 2 2 2" xfId="33194" xr:uid="{67C9C710-4F9A-40A6-8D26-89D85A26A1C7}"/>
    <cellStyle name="Input [yellow] 19 2 2 2 2" xfId="28803" xr:uid="{B1264CD6-BBF7-4BB8-993C-10E3A017C773}"/>
    <cellStyle name="Input [yellow] 19 2 2 3" xfId="33193" xr:uid="{56477301-09F4-4567-8530-5CAC32A7A5E4}"/>
    <cellStyle name="Input [yellow] 19 2 2 4" xfId="28802" xr:uid="{0D27B558-2CDC-447F-994F-2F3F630BB744}"/>
    <cellStyle name="Input [yellow] 19 2 3" xfId="33195" xr:uid="{9BAFA94A-273E-413B-A1E5-8707B2ACC830}"/>
    <cellStyle name="Input [yellow] 19 2 3 2" xfId="28804" xr:uid="{92D1B194-640B-4D3A-8240-BE3D6C01AFEA}"/>
    <cellStyle name="Input [yellow] 19 2 4" xfId="33192" xr:uid="{DE2B6BD5-3F6F-4C8B-8E4B-AFE82997A296}"/>
    <cellStyle name="Input [yellow] 19 2 5" xfId="28801" xr:uid="{2C548663-C686-46E2-8CAC-D4B36969FA7B}"/>
    <cellStyle name="Input [yellow] 19 3" xfId="7482" xr:uid="{00000000-0005-0000-0000-0000361D0000}"/>
    <cellStyle name="Input [yellow] 19 3 2" xfId="7483" xr:uid="{00000000-0005-0000-0000-0000371D0000}"/>
    <cellStyle name="Input [yellow] 19 3 2 2" xfId="33198" xr:uid="{75B0864C-4EF3-4460-AC00-44397228E762}"/>
    <cellStyle name="Input [yellow] 19 3 2 2 2" xfId="28807" xr:uid="{2475EB88-AB29-4341-B567-736DA7A8A061}"/>
    <cellStyle name="Input [yellow] 19 3 2 3" xfId="33197" xr:uid="{4996C37C-592E-45C2-B046-8790ACE2C4A6}"/>
    <cellStyle name="Input [yellow] 19 3 2 4" xfId="28806" xr:uid="{8A1C4FC3-F968-40CC-9740-A9F899F0C7C0}"/>
    <cellStyle name="Input [yellow] 19 3 3" xfId="33199" xr:uid="{04FDF09F-A811-4384-B8B1-3BDE3D0F719A}"/>
    <cellStyle name="Input [yellow] 19 3 3 2" xfId="28808" xr:uid="{C4264D68-65F7-4EE4-B95B-E2AB4115DCC4}"/>
    <cellStyle name="Input [yellow] 19 3 4" xfId="33196" xr:uid="{E57F0DA0-6F77-4183-87A5-ECA345571453}"/>
    <cellStyle name="Input [yellow] 19 3 5" xfId="28805" xr:uid="{C6EFABF2-79A5-4FBA-9228-E470D9C6A484}"/>
    <cellStyle name="Input [yellow] 19 4" xfId="7484" xr:uid="{00000000-0005-0000-0000-0000381D0000}"/>
    <cellStyle name="Input [yellow] 19 4 2" xfId="33201" xr:uid="{8C4A63C9-4EE1-46FB-BADA-CBD1852BCBFD}"/>
    <cellStyle name="Input [yellow] 19 4 2 2" xfId="28810" xr:uid="{E02CEBEE-8767-4B91-B046-8AE135583812}"/>
    <cellStyle name="Input [yellow] 19 4 3" xfId="33200" xr:uid="{E7FE8588-91EA-409A-BB7A-156335434619}"/>
    <cellStyle name="Input [yellow] 19 4 4" xfId="28809" xr:uid="{EFB1DD5A-603C-419C-A78C-54ADB3D749D7}"/>
    <cellStyle name="Input [yellow] 19 5" xfId="33202" xr:uid="{BD0601A4-C949-4273-8E14-7E8B1FB6D948}"/>
    <cellStyle name="Input [yellow] 19 5 2" xfId="28811" xr:uid="{2AC4E69A-95C6-47A9-BE8E-2BF427B09E86}"/>
    <cellStyle name="Input [yellow] 19 6" xfId="33191" xr:uid="{0DE86380-382A-471E-8DD1-FDF2885F8801}"/>
    <cellStyle name="Input [yellow] 19 7" xfId="28800" xr:uid="{63602E72-3E3F-489A-82A1-CB9EDA35738E}"/>
    <cellStyle name="Input [yellow] 2" xfId="7485" xr:uid="{00000000-0005-0000-0000-0000391D0000}"/>
    <cellStyle name="Input [yellow] 2 10" xfId="33204" xr:uid="{612A4A5C-54A1-4665-B88B-DF7533D34DF4}"/>
    <cellStyle name="Input [yellow] 2 10 2" xfId="28813" xr:uid="{993249F4-6842-4A47-A6D7-27700633799D}"/>
    <cellStyle name="Input [yellow] 2 11" xfId="33203" xr:uid="{9981A4A4-9500-4D2F-98DF-4AB2DF4E9874}"/>
    <cellStyle name="Input [yellow] 2 12" xfId="28812" xr:uid="{9FA9B578-9120-4F92-B4C7-A346ED5E9AC8}"/>
    <cellStyle name="Input [yellow] 2 2" xfId="7486" xr:uid="{00000000-0005-0000-0000-00003A1D0000}"/>
    <cellStyle name="Input [yellow] 2 2 10" xfId="33205" xr:uid="{E958789B-BB30-4581-8CE1-DE56FC6C0CAD}"/>
    <cellStyle name="Input [yellow] 2 2 11" xfId="28814" xr:uid="{AD739BE3-6B05-4253-BE17-22D16C843FFB}"/>
    <cellStyle name="Input [yellow] 2 2 2" xfId="7487" xr:uid="{00000000-0005-0000-0000-00003B1D0000}"/>
    <cellStyle name="Input [yellow] 2 2 2 2" xfId="7488" xr:uid="{00000000-0005-0000-0000-00003C1D0000}"/>
    <cellStyle name="Input [yellow] 2 2 2 2 2" xfId="7489" xr:uid="{00000000-0005-0000-0000-00003D1D0000}"/>
    <cellStyle name="Input [yellow] 2 2 2 2 2 2" xfId="33209" xr:uid="{28B4BFE4-68CB-451B-A3D4-FF3440BDA81D}"/>
    <cellStyle name="Input [yellow] 2 2 2 2 2 2 2" xfId="28818" xr:uid="{779BEF6A-13E2-47A1-AB65-3BB013E196BE}"/>
    <cellStyle name="Input [yellow] 2 2 2 2 2 3" xfId="33208" xr:uid="{D05712A1-95AF-489F-ADBE-9C340C224932}"/>
    <cellStyle name="Input [yellow] 2 2 2 2 2 4" xfId="28817" xr:uid="{C1D1DDB6-0676-41A4-A3FE-3806B1FADA50}"/>
    <cellStyle name="Input [yellow] 2 2 2 2 3" xfId="33210" xr:uid="{C641DFDE-247D-43C2-872B-74EF5057669B}"/>
    <cellStyle name="Input [yellow] 2 2 2 2 3 2" xfId="28819" xr:uid="{50574378-DC5F-4251-9C66-0F0A862DB20E}"/>
    <cellStyle name="Input [yellow] 2 2 2 2 4" xfId="33207" xr:uid="{22AEF92E-D965-491B-823C-48943638B70A}"/>
    <cellStyle name="Input [yellow] 2 2 2 2 5" xfId="28816" xr:uid="{47331FF8-A1D9-4DCE-89EA-E042871E96E8}"/>
    <cellStyle name="Input [yellow] 2 2 2 3" xfId="7490" xr:uid="{00000000-0005-0000-0000-00003E1D0000}"/>
    <cellStyle name="Input [yellow] 2 2 2 3 2" xfId="7491" xr:uid="{00000000-0005-0000-0000-00003F1D0000}"/>
    <cellStyle name="Input [yellow] 2 2 2 3 2 2" xfId="33213" xr:uid="{49E37ECF-EF9D-48E7-9E96-94FB5B88D88F}"/>
    <cellStyle name="Input [yellow] 2 2 2 3 2 2 2" xfId="28822" xr:uid="{1DE7B0B5-0F46-47ED-861B-CEA6888E8D0C}"/>
    <cellStyle name="Input [yellow] 2 2 2 3 2 3" xfId="33212" xr:uid="{06E049A3-C296-4F5E-B6ED-15F0027FE47C}"/>
    <cellStyle name="Input [yellow] 2 2 2 3 2 4" xfId="28821" xr:uid="{8DC5D5C8-0C33-4379-9762-3799ED79EAE1}"/>
    <cellStyle name="Input [yellow] 2 2 2 3 3" xfId="33214" xr:uid="{B533D52C-8E80-495A-99AC-665338F3FE28}"/>
    <cellStyle name="Input [yellow] 2 2 2 3 3 2" xfId="28823" xr:uid="{E99DEFE8-059A-4B34-BE90-3CC95F5DB434}"/>
    <cellStyle name="Input [yellow] 2 2 2 3 4" xfId="33211" xr:uid="{82410E43-1D70-4ACA-B23F-0C6A629A2BFF}"/>
    <cellStyle name="Input [yellow] 2 2 2 3 5" xfId="28820" xr:uid="{E9272E1D-5DDF-481A-8C93-DEDC70133C7D}"/>
    <cellStyle name="Input [yellow] 2 2 2 4" xfId="7492" xr:uid="{00000000-0005-0000-0000-0000401D0000}"/>
    <cellStyle name="Input [yellow] 2 2 2 4 2" xfId="33216" xr:uid="{440C86AA-9917-4F5F-B017-08391EF1E803}"/>
    <cellStyle name="Input [yellow] 2 2 2 4 2 2" xfId="28825" xr:uid="{E8D5DB1B-C224-4944-98D7-559102FBDC40}"/>
    <cellStyle name="Input [yellow] 2 2 2 4 3" xfId="33215" xr:uid="{EA4A0FF1-576E-411C-BF8D-28CD4768DAC8}"/>
    <cellStyle name="Input [yellow] 2 2 2 4 4" xfId="28824" xr:uid="{6757B5D7-BC39-480F-A883-7D71E1DC2FA4}"/>
    <cellStyle name="Input [yellow] 2 2 2 5" xfId="33217" xr:uid="{876A80FB-948C-4E3A-AA6F-8B00E6B1724F}"/>
    <cellStyle name="Input [yellow] 2 2 2 5 2" xfId="28826" xr:uid="{BAA6B6B8-A410-4118-A9DE-0E6F741C2D77}"/>
    <cellStyle name="Input [yellow] 2 2 2 6" xfId="33206" xr:uid="{E6DE49AC-70F9-4E81-8762-9ABF83616349}"/>
    <cellStyle name="Input [yellow] 2 2 2 7" xfId="28815" xr:uid="{5FF0C6B6-801A-4905-81A8-6A79A9C0E98E}"/>
    <cellStyle name="Input [yellow] 2 2 3" xfId="7493" xr:uid="{00000000-0005-0000-0000-0000411D0000}"/>
    <cellStyle name="Input [yellow] 2 2 3 2" xfId="7494" xr:uid="{00000000-0005-0000-0000-0000421D0000}"/>
    <cellStyle name="Input [yellow] 2 2 3 2 2" xfId="7495" xr:uid="{00000000-0005-0000-0000-0000431D0000}"/>
    <cellStyle name="Input [yellow] 2 2 3 2 2 2" xfId="33221" xr:uid="{9DDC4E25-5B8E-4673-A098-552F095067C3}"/>
    <cellStyle name="Input [yellow] 2 2 3 2 2 2 2" xfId="28830" xr:uid="{B323E00C-6612-47FC-A34A-AF9A2C85C09E}"/>
    <cellStyle name="Input [yellow] 2 2 3 2 2 3" xfId="33220" xr:uid="{7222C460-0A4E-453B-9DF6-A669EF0399E0}"/>
    <cellStyle name="Input [yellow] 2 2 3 2 2 4" xfId="28829" xr:uid="{3272EC0D-7E75-4A5B-9FDB-FB4A074702F0}"/>
    <cellStyle name="Input [yellow] 2 2 3 2 3" xfId="33222" xr:uid="{27FE1BCD-51FF-4198-A111-62E4B00582C4}"/>
    <cellStyle name="Input [yellow] 2 2 3 2 3 2" xfId="28831" xr:uid="{7CA479F1-2CFE-4825-9D6F-C206A6386C90}"/>
    <cellStyle name="Input [yellow] 2 2 3 2 4" xfId="33219" xr:uid="{4A8454FB-ADBA-4CA1-848A-0312503104D5}"/>
    <cellStyle name="Input [yellow] 2 2 3 2 5" xfId="28828" xr:uid="{B4D9134B-AD2A-453B-94C8-960F92ABE602}"/>
    <cellStyle name="Input [yellow] 2 2 3 3" xfId="7496" xr:uid="{00000000-0005-0000-0000-0000441D0000}"/>
    <cellStyle name="Input [yellow] 2 2 3 3 2" xfId="7497" xr:uid="{00000000-0005-0000-0000-0000451D0000}"/>
    <cellStyle name="Input [yellow] 2 2 3 3 2 2" xfId="33225" xr:uid="{FAEDD53F-F630-42C1-A431-0E5AF76E9A55}"/>
    <cellStyle name="Input [yellow] 2 2 3 3 2 2 2" xfId="28834" xr:uid="{94067854-67B5-422A-AFDE-328FBE5BFE29}"/>
    <cellStyle name="Input [yellow] 2 2 3 3 2 3" xfId="33224" xr:uid="{0953B836-4BD1-464F-B449-4D4527796EF5}"/>
    <cellStyle name="Input [yellow] 2 2 3 3 2 4" xfId="28833" xr:uid="{DE40CED1-A37B-47AF-A74A-9D24B3C5C614}"/>
    <cellStyle name="Input [yellow] 2 2 3 3 3" xfId="33226" xr:uid="{53A8BAA3-4388-4035-B4F3-6DD2AFFE967F}"/>
    <cellStyle name="Input [yellow] 2 2 3 3 3 2" xfId="28835" xr:uid="{21C5569B-64C6-4A4F-913A-5FB1DDB64727}"/>
    <cellStyle name="Input [yellow] 2 2 3 3 4" xfId="33223" xr:uid="{68143429-7C86-4169-9551-9F1F6BAE3DDD}"/>
    <cellStyle name="Input [yellow] 2 2 3 3 5" xfId="28832" xr:uid="{BADA84B0-B05D-4697-A5AB-F63896BCE712}"/>
    <cellStyle name="Input [yellow] 2 2 3 4" xfId="7498" xr:uid="{00000000-0005-0000-0000-0000461D0000}"/>
    <cellStyle name="Input [yellow] 2 2 3 4 2" xfId="33228" xr:uid="{7AF6B813-28DA-42B2-9EA2-6C4249E105D2}"/>
    <cellStyle name="Input [yellow] 2 2 3 4 2 2" xfId="28837" xr:uid="{99CDDA79-07D7-4C2E-BA19-17F7E9D8D78D}"/>
    <cellStyle name="Input [yellow] 2 2 3 4 3" xfId="33227" xr:uid="{0688192C-3AF8-440B-AD04-83BF712244F9}"/>
    <cellStyle name="Input [yellow] 2 2 3 4 4" xfId="28836" xr:uid="{E524EF6B-B791-41C0-9009-E4F51648C86D}"/>
    <cellStyle name="Input [yellow] 2 2 3 5" xfId="33229" xr:uid="{5327D525-A1F8-4C8C-871A-69C3D93F43B7}"/>
    <cellStyle name="Input [yellow] 2 2 3 5 2" xfId="28838" xr:uid="{E7E97A06-EA38-4C73-9FC0-84A9E496C578}"/>
    <cellStyle name="Input [yellow] 2 2 3 6" xfId="33218" xr:uid="{1598AF53-F402-4EC1-9245-B8C9D69AB173}"/>
    <cellStyle name="Input [yellow] 2 2 3 7" xfId="28827" xr:uid="{2A9B2417-CA80-4B8B-A08E-F38D395F0961}"/>
    <cellStyle name="Input [yellow] 2 2 4" xfId="7499" xr:uid="{00000000-0005-0000-0000-0000471D0000}"/>
    <cellStyle name="Input [yellow] 2 2 4 2" xfId="7500" xr:uid="{00000000-0005-0000-0000-0000481D0000}"/>
    <cellStyle name="Input [yellow] 2 2 4 2 2" xfId="7501" xr:uid="{00000000-0005-0000-0000-0000491D0000}"/>
    <cellStyle name="Input [yellow] 2 2 4 2 2 2" xfId="33233" xr:uid="{3D4C5415-D35B-44CF-A78A-C6A8B5969196}"/>
    <cellStyle name="Input [yellow] 2 2 4 2 2 2 2" xfId="28842" xr:uid="{2116245C-04CD-471B-ACA0-53AEBFF0B95A}"/>
    <cellStyle name="Input [yellow] 2 2 4 2 2 3" xfId="33232" xr:uid="{B2E8AA22-FBFF-4B76-A95A-57A0559086B3}"/>
    <cellStyle name="Input [yellow] 2 2 4 2 2 4" xfId="28841" xr:uid="{70A54FBA-3F26-4323-975F-7DD76CC7D8A5}"/>
    <cellStyle name="Input [yellow] 2 2 4 2 3" xfId="33234" xr:uid="{B08663A8-A359-4359-A88D-8768BB69D9E8}"/>
    <cellStyle name="Input [yellow] 2 2 4 2 3 2" xfId="28843" xr:uid="{5663B084-E222-41A7-9F04-FF3F85CE436A}"/>
    <cellStyle name="Input [yellow] 2 2 4 2 4" xfId="33231" xr:uid="{3D2CE908-B925-45AF-9BCA-C1BEBAF7BE96}"/>
    <cellStyle name="Input [yellow] 2 2 4 2 5" xfId="28840" xr:uid="{DBACCA69-F58F-475B-9038-B7B3D99B4591}"/>
    <cellStyle name="Input [yellow] 2 2 4 3" xfId="7502" xr:uid="{00000000-0005-0000-0000-00004A1D0000}"/>
    <cellStyle name="Input [yellow] 2 2 4 3 2" xfId="7503" xr:uid="{00000000-0005-0000-0000-00004B1D0000}"/>
    <cellStyle name="Input [yellow] 2 2 4 3 2 2" xfId="33237" xr:uid="{050FB85F-8694-4D28-A9F5-DEC6CDEE1BE1}"/>
    <cellStyle name="Input [yellow] 2 2 4 3 2 2 2" xfId="28846" xr:uid="{1EF53757-29AA-46A8-BAEE-8C09F6894C59}"/>
    <cellStyle name="Input [yellow] 2 2 4 3 2 3" xfId="33236" xr:uid="{B68631B6-F1AC-4CC9-8EEA-A389BE47F463}"/>
    <cellStyle name="Input [yellow] 2 2 4 3 2 4" xfId="28845" xr:uid="{961CC45F-C94F-48D9-AD62-4A31DC4A7B9F}"/>
    <cellStyle name="Input [yellow] 2 2 4 3 3" xfId="33238" xr:uid="{5153DFDE-E00E-489B-8ADC-6DAE099811B4}"/>
    <cellStyle name="Input [yellow] 2 2 4 3 3 2" xfId="28847" xr:uid="{08DE65F5-05DA-454F-B3CD-1F2984F80AFF}"/>
    <cellStyle name="Input [yellow] 2 2 4 3 4" xfId="33235" xr:uid="{F003E86C-0070-460A-9DD6-A96FCCBCB4B5}"/>
    <cellStyle name="Input [yellow] 2 2 4 3 5" xfId="28844" xr:uid="{0AB3FD39-94F7-43CD-ADB6-F9A041BAC615}"/>
    <cellStyle name="Input [yellow] 2 2 4 4" xfId="7504" xr:uid="{00000000-0005-0000-0000-00004C1D0000}"/>
    <cellStyle name="Input [yellow] 2 2 4 4 2" xfId="33240" xr:uid="{19EC0058-4BA0-407F-B6A6-70254BFBCD24}"/>
    <cellStyle name="Input [yellow] 2 2 4 4 2 2" xfId="28849" xr:uid="{AD73A459-04FC-47C5-96D2-DB0CE55213F2}"/>
    <cellStyle name="Input [yellow] 2 2 4 4 3" xfId="33239" xr:uid="{055D8C48-CC53-4D71-9D81-3FCB632D1320}"/>
    <cellStyle name="Input [yellow] 2 2 4 4 4" xfId="28848" xr:uid="{C0DD2A0B-EC98-4AED-BAB1-3341C5188983}"/>
    <cellStyle name="Input [yellow] 2 2 4 5" xfId="33241" xr:uid="{1AC0EB90-7221-4E21-B887-2A6F9951CB7A}"/>
    <cellStyle name="Input [yellow] 2 2 4 5 2" xfId="28850" xr:uid="{3F6CF1C5-B37C-4DBC-832B-F49B74CD924B}"/>
    <cellStyle name="Input [yellow] 2 2 4 6" xfId="33230" xr:uid="{436BAC07-13C5-48E2-AD9C-8E24DD40829E}"/>
    <cellStyle name="Input [yellow] 2 2 4 7" xfId="28839" xr:uid="{5AC17F54-D068-4070-896F-B5B272310BDB}"/>
    <cellStyle name="Input [yellow] 2 2 5" xfId="7505" xr:uid="{00000000-0005-0000-0000-00004D1D0000}"/>
    <cellStyle name="Input [yellow] 2 2 5 2" xfId="7506" xr:uid="{00000000-0005-0000-0000-00004E1D0000}"/>
    <cellStyle name="Input [yellow] 2 2 5 2 2" xfId="7507" xr:uid="{00000000-0005-0000-0000-00004F1D0000}"/>
    <cellStyle name="Input [yellow] 2 2 5 2 2 2" xfId="33245" xr:uid="{1433C052-7F6C-4A5A-B185-EE3C4110504A}"/>
    <cellStyle name="Input [yellow] 2 2 5 2 2 2 2" xfId="28854" xr:uid="{E5269E37-7BCC-4E8E-B94E-EA76A77C589F}"/>
    <cellStyle name="Input [yellow] 2 2 5 2 2 3" xfId="33244" xr:uid="{F405428D-4F02-4A1B-96DB-E25359369386}"/>
    <cellStyle name="Input [yellow] 2 2 5 2 2 4" xfId="28853" xr:uid="{64CEA101-200F-439B-BC46-091B8DA4FF47}"/>
    <cellStyle name="Input [yellow] 2 2 5 2 3" xfId="33246" xr:uid="{8EFB721F-7D0D-400D-A6F4-6A47155896C1}"/>
    <cellStyle name="Input [yellow] 2 2 5 2 3 2" xfId="28855" xr:uid="{C305CCC0-3E45-4316-97D7-D85802F994E2}"/>
    <cellStyle name="Input [yellow] 2 2 5 2 4" xfId="33243" xr:uid="{145962D5-3983-4D66-9373-4B5083BF75BB}"/>
    <cellStyle name="Input [yellow] 2 2 5 2 5" xfId="28852" xr:uid="{986405AC-9C47-4B1C-A9BF-9651B1E62BF3}"/>
    <cellStyle name="Input [yellow] 2 2 5 3" xfId="7508" xr:uid="{00000000-0005-0000-0000-0000501D0000}"/>
    <cellStyle name="Input [yellow] 2 2 5 3 2" xfId="7509" xr:uid="{00000000-0005-0000-0000-0000511D0000}"/>
    <cellStyle name="Input [yellow] 2 2 5 3 2 2" xfId="33249" xr:uid="{FE157513-FCB0-4F97-997B-8EE4E8B625E1}"/>
    <cellStyle name="Input [yellow] 2 2 5 3 2 2 2" xfId="28858" xr:uid="{40BE5A72-B936-40D4-AE46-25EF2D30BCD9}"/>
    <cellStyle name="Input [yellow] 2 2 5 3 2 3" xfId="33248" xr:uid="{45E34500-F642-4D39-8F10-B2324375C100}"/>
    <cellStyle name="Input [yellow] 2 2 5 3 2 4" xfId="28857" xr:uid="{227A2AF7-2140-49E6-8117-0F1EF4653BF8}"/>
    <cellStyle name="Input [yellow] 2 2 5 3 3" xfId="33250" xr:uid="{4D0CF2EB-DEC4-4B8E-BD95-B18ADCD1A62A}"/>
    <cellStyle name="Input [yellow] 2 2 5 3 3 2" xfId="28859" xr:uid="{7A6F821A-C718-402F-B7C0-8A3AAE0D8FDF}"/>
    <cellStyle name="Input [yellow] 2 2 5 3 4" xfId="33247" xr:uid="{D0E70861-982B-471D-891B-F3F5B8837949}"/>
    <cellStyle name="Input [yellow] 2 2 5 3 5" xfId="28856" xr:uid="{77A542CA-FF24-4FD7-A4AB-66096A864CB0}"/>
    <cellStyle name="Input [yellow] 2 2 5 4" xfId="7510" xr:uid="{00000000-0005-0000-0000-0000521D0000}"/>
    <cellStyle name="Input [yellow] 2 2 5 4 2" xfId="33252" xr:uid="{FB261BE1-694B-41CD-B51A-8901F231AED6}"/>
    <cellStyle name="Input [yellow] 2 2 5 4 2 2" xfId="28861" xr:uid="{2FBF456C-DA90-463A-9371-D79868D113B5}"/>
    <cellStyle name="Input [yellow] 2 2 5 4 3" xfId="33251" xr:uid="{4B91F2B3-AB87-4E12-9A75-FE49489B1E20}"/>
    <cellStyle name="Input [yellow] 2 2 5 4 4" xfId="28860" xr:uid="{9410897F-0033-4DB1-87AF-D355CD810A28}"/>
    <cellStyle name="Input [yellow] 2 2 5 5" xfId="33253" xr:uid="{40FFEDF0-73CF-464F-B578-09856BBC03D3}"/>
    <cellStyle name="Input [yellow] 2 2 5 5 2" xfId="28862" xr:uid="{29A89A56-D0E5-43CF-9679-5664F10EB431}"/>
    <cellStyle name="Input [yellow] 2 2 5 6" xfId="33242" xr:uid="{32A6FEBB-2B4A-4CE6-894B-CE3E6E50BE88}"/>
    <cellStyle name="Input [yellow] 2 2 5 7" xfId="28851" xr:uid="{7ABF6A0A-6933-4663-8E64-76446D1B2F37}"/>
    <cellStyle name="Input [yellow] 2 2 6" xfId="7511" xr:uid="{00000000-0005-0000-0000-0000531D0000}"/>
    <cellStyle name="Input [yellow] 2 2 6 2" xfId="7512" xr:uid="{00000000-0005-0000-0000-0000541D0000}"/>
    <cellStyle name="Input [yellow] 2 2 6 2 2" xfId="33256" xr:uid="{84AA0D8D-0EE9-49BA-B0D6-DD85F48C49DC}"/>
    <cellStyle name="Input [yellow] 2 2 6 2 2 2" xfId="28865" xr:uid="{2E6D05A7-CE0F-4555-9D5C-D88456B310D5}"/>
    <cellStyle name="Input [yellow] 2 2 6 2 3" xfId="33255" xr:uid="{1B8ECC7D-FB52-4BB3-AB78-74BB23356217}"/>
    <cellStyle name="Input [yellow] 2 2 6 2 4" xfId="28864" xr:uid="{CF3FC173-23DB-432B-B3CC-87CFA1AA3DE9}"/>
    <cellStyle name="Input [yellow] 2 2 6 3" xfId="33257" xr:uid="{6E807AC0-4F88-4459-8D51-72159EDA767D}"/>
    <cellStyle name="Input [yellow] 2 2 6 3 2" xfId="28866" xr:uid="{5404390C-3274-4881-84E1-135BDED46171}"/>
    <cellStyle name="Input [yellow] 2 2 6 4" xfId="33254" xr:uid="{3D60BE93-5704-4546-AC84-D28FD6A3E4FE}"/>
    <cellStyle name="Input [yellow] 2 2 6 5" xfId="28863" xr:uid="{0987735D-D6EC-40C7-9AD2-A2F7EF049A8E}"/>
    <cellStyle name="Input [yellow] 2 2 7" xfId="7513" xr:uid="{00000000-0005-0000-0000-0000551D0000}"/>
    <cellStyle name="Input [yellow] 2 2 7 2" xfId="7514" xr:uid="{00000000-0005-0000-0000-0000561D0000}"/>
    <cellStyle name="Input [yellow] 2 2 7 2 2" xfId="33260" xr:uid="{39D04800-B28D-4985-8BB6-9FE1461651AB}"/>
    <cellStyle name="Input [yellow] 2 2 7 2 2 2" xfId="28869" xr:uid="{7E30D5B9-EBA6-4179-B52E-B37962BC3D25}"/>
    <cellStyle name="Input [yellow] 2 2 7 2 3" xfId="33259" xr:uid="{ED0815A2-49E6-405B-BA96-E43B2133018D}"/>
    <cellStyle name="Input [yellow] 2 2 7 2 4" xfId="28868" xr:uid="{73802FC7-FAF0-4DE0-B64F-47A6819FDA69}"/>
    <cellStyle name="Input [yellow] 2 2 7 3" xfId="33261" xr:uid="{9D130349-A096-4B5A-8EE5-B30E551A0471}"/>
    <cellStyle name="Input [yellow] 2 2 7 3 2" xfId="28870" xr:uid="{DD7B9952-FF52-4F29-8D4F-D644CF8D1DC7}"/>
    <cellStyle name="Input [yellow] 2 2 7 4" xfId="33258" xr:uid="{D8BA7DFD-954E-4451-BC88-8A1990547013}"/>
    <cellStyle name="Input [yellow] 2 2 7 5" xfId="28867" xr:uid="{2AD541BE-ED2D-4268-B2EB-42B14B3F164C}"/>
    <cellStyle name="Input [yellow] 2 2 8" xfId="7515" xr:uid="{00000000-0005-0000-0000-0000571D0000}"/>
    <cellStyle name="Input [yellow] 2 2 8 2" xfId="33263" xr:uid="{9A151576-F98E-4AA0-91A2-E1F83F9AB98F}"/>
    <cellStyle name="Input [yellow] 2 2 8 2 2" xfId="28872" xr:uid="{EA1786BD-816E-42DB-9A6B-D3F6B7AEB7FD}"/>
    <cellStyle name="Input [yellow] 2 2 8 3" xfId="33262" xr:uid="{3ACDB820-06FB-4F84-9CDA-EC70EBF34604}"/>
    <cellStyle name="Input [yellow] 2 2 8 4" xfId="28871" xr:uid="{3EF4A353-F677-47A3-94C5-BEAFA3E5E4BB}"/>
    <cellStyle name="Input [yellow] 2 2 9" xfId="33264" xr:uid="{EF37E0E3-454A-4407-8515-8E455D82696B}"/>
    <cellStyle name="Input [yellow] 2 2 9 2" xfId="28873" xr:uid="{0471AAAD-3427-498C-AB47-9525CD38C3EF}"/>
    <cellStyle name="Input [yellow] 2 3" xfId="7516" xr:uid="{00000000-0005-0000-0000-0000581D0000}"/>
    <cellStyle name="Input [yellow] 2 3 2" xfId="7517" xr:uid="{00000000-0005-0000-0000-0000591D0000}"/>
    <cellStyle name="Input [yellow] 2 3 2 2" xfId="7518" xr:uid="{00000000-0005-0000-0000-00005A1D0000}"/>
    <cellStyle name="Input [yellow] 2 3 2 2 2" xfId="33268" xr:uid="{FEDAB303-AFA7-496B-81FC-E187437151AF}"/>
    <cellStyle name="Input [yellow] 2 3 2 2 2 2" xfId="28877" xr:uid="{A9364859-3C37-4815-91FE-62C3F6982519}"/>
    <cellStyle name="Input [yellow] 2 3 2 2 3" xfId="33267" xr:uid="{EE5AA93A-99C8-4617-BA66-4D142BB24CC4}"/>
    <cellStyle name="Input [yellow] 2 3 2 2 4" xfId="28876" xr:uid="{20353978-5FE7-404B-BA4E-A49761D2DBBF}"/>
    <cellStyle name="Input [yellow] 2 3 2 3" xfId="33269" xr:uid="{AE59B979-BA90-4800-A2E2-A50A1DF9C511}"/>
    <cellStyle name="Input [yellow] 2 3 2 3 2" xfId="28878" xr:uid="{2384B9CF-D22B-45EC-A000-7A1E85EBA15B}"/>
    <cellStyle name="Input [yellow] 2 3 2 4" xfId="33266" xr:uid="{323F764B-E108-4A2D-A35F-F86BF51BC3AE}"/>
    <cellStyle name="Input [yellow] 2 3 2 5" xfId="28875" xr:uid="{51530554-BA8A-4077-B44D-45B87758532D}"/>
    <cellStyle name="Input [yellow] 2 3 3" xfId="7519" xr:uid="{00000000-0005-0000-0000-00005B1D0000}"/>
    <cellStyle name="Input [yellow] 2 3 3 2" xfId="7520" xr:uid="{00000000-0005-0000-0000-00005C1D0000}"/>
    <cellStyle name="Input [yellow] 2 3 3 2 2" xfId="33272" xr:uid="{0D56B871-804B-4578-8914-8B1CB4CFB7BA}"/>
    <cellStyle name="Input [yellow] 2 3 3 2 2 2" xfId="28881" xr:uid="{ADF7340A-6F6A-45DC-AD20-D755A080DA2A}"/>
    <cellStyle name="Input [yellow] 2 3 3 2 3" xfId="33271" xr:uid="{8A88BD5F-E406-46A4-90B0-EA97C748EA28}"/>
    <cellStyle name="Input [yellow] 2 3 3 2 4" xfId="28880" xr:uid="{68B28481-0BFA-4330-81E3-0685BE91129E}"/>
    <cellStyle name="Input [yellow] 2 3 3 3" xfId="33273" xr:uid="{9F19E38D-3E7A-4D51-9CC1-45A8A75F4EB7}"/>
    <cellStyle name="Input [yellow] 2 3 3 3 2" xfId="28882" xr:uid="{867F1747-C91E-43FB-B041-EBCA5EE67C23}"/>
    <cellStyle name="Input [yellow] 2 3 3 4" xfId="33270" xr:uid="{CFB7F034-B2AC-4402-9921-A0B77E7EF626}"/>
    <cellStyle name="Input [yellow] 2 3 3 5" xfId="28879" xr:uid="{BACF7FF8-9B74-4EEE-832E-0435D0C2382A}"/>
    <cellStyle name="Input [yellow] 2 3 4" xfId="7521" xr:uid="{00000000-0005-0000-0000-00005D1D0000}"/>
    <cellStyle name="Input [yellow] 2 3 4 2" xfId="33275" xr:uid="{024C89EF-28FA-4E01-9BE0-9A07F1302023}"/>
    <cellStyle name="Input [yellow] 2 3 4 2 2" xfId="28884" xr:uid="{5F950B30-8076-4197-A88D-D143084D28FD}"/>
    <cellStyle name="Input [yellow] 2 3 4 3" xfId="33274" xr:uid="{86C9829B-9898-4327-B3D1-661568EA8049}"/>
    <cellStyle name="Input [yellow] 2 3 4 4" xfId="28883" xr:uid="{5F29D431-6393-4FE0-8965-7DF38D7885C8}"/>
    <cellStyle name="Input [yellow] 2 3 5" xfId="33276" xr:uid="{A333F178-6AAE-4C72-A2C4-7BE86D0468ED}"/>
    <cellStyle name="Input [yellow] 2 3 5 2" xfId="28885" xr:uid="{6D616576-7A52-4680-823D-89A4D0DBDF7E}"/>
    <cellStyle name="Input [yellow] 2 3 6" xfId="33265" xr:uid="{82D2A57B-7508-44D1-A738-FEED4E828AD2}"/>
    <cellStyle name="Input [yellow] 2 3 7" xfId="28874" xr:uid="{242C2196-1098-456B-A771-8CBFC003F64C}"/>
    <cellStyle name="Input [yellow] 2 4" xfId="7522" xr:uid="{00000000-0005-0000-0000-00005E1D0000}"/>
    <cellStyle name="Input [yellow] 2 4 2" xfId="7523" xr:uid="{00000000-0005-0000-0000-00005F1D0000}"/>
    <cellStyle name="Input [yellow] 2 4 2 2" xfId="7524" xr:uid="{00000000-0005-0000-0000-0000601D0000}"/>
    <cellStyle name="Input [yellow] 2 4 2 2 2" xfId="33280" xr:uid="{ACCC6021-4769-4736-82CC-B3F855F859D3}"/>
    <cellStyle name="Input [yellow] 2 4 2 2 2 2" xfId="28889" xr:uid="{EF10ECDA-6D63-438D-95ED-F7FF49F973C9}"/>
    <cellStyle name="Input [yellow] 2 4 2 2 3" xfId="33279" xr:uid="{014D6718-0663-4ABD-8F33-378C117B93AD}"/>
    <cellStyle name="Input [yellow] 2 4 2 2 4" xfId="28888" xr:uid="{21B8403B-AD91-44D7-A2DD-EF92D65971AA}"/>
    <cellStyle name="Input [yellow] 2 4 2 3" xfId="33281" xr:uid="{5465867D-F754-45D1-8899-ECBEB8FBDA91}"/>
    <cellStyle name="Input [yellow] 2 4 2 3 2" xfId="28890" xr:uid="{101DAE81-46E5-4A54-BB72-5F8D9C493F4D}"/>
    <cellStyle name="Input [yellow] 2 4 2 4" xfId="33278" xr:uid="{4C6C44BB-5AF6-4883-9C4D-EDC62D5DA4D3}"/>
    <cellStyle name="Input [yellow] 2 4 2 5" xfId="28887" xr:uid="{9D0F9164-5665-453E-8406-0E2FC06AB597}"/>
    <cellStyle name="Input [yellow] 2 4 3" xfId="7525" xr:uid="{00000000-0005-0000-0000-0000611D0000}"/>
    <cellStyle name="Input [yellow] 2 4 3 2" xfId="7526" xr:uid="{00000000-0005-0000-0000-0000621D0000}"/>
    <cellStyle name="Input [yellow] 2 4 3 2 2" xfId="33284" xr:uid="{B40EE7BD-2DE4-43A6-9AF9-39C4EB8DF11C}"/>
    <cellStyle name="Input [yellow] 2 4 3 2 2 2" xfId="28893" xr:uid="{7CE3B03B-0831-4994-8C3D-2DCEEECCE61F}"/>
    <cellStyle name="Input [yellow] 2 4 3 2 3" xfId="33283" xr:uid="{5E5F90BA-DDB4-44E2-8E39-DF98E7B99B42}"/>
    <cellStyle name="Input [yellow] 2 4 3 2 4" xfId="28892" xr:uid="{183A9539-7664-41F2-B643-EA10363396E3}"/>
    <cellStyle name="Input [yellow] 2 4 3 3" xfId="33285" xr:uid="{2DA12C72-A3EB-414A-ADEE-09149E895735}"/>
    <cellStyle name="Input [yellow] 2 4 3 3 2" xfId="28894" xr:uid="{6A1A67FD-4A24-4DF0-B973-159CB6482ECF}"/>
    <cellStyle name="Input [yellow] 2 4 3 4" xfId="33282" xr:uid="{41EF69F6-B4BA-4CED-B19F-B03CED282ACA}"/>
    <cellStyle name="Input [yellow] 2 4 3 5" xfId="28891" xr:uid="{0613130D-E552-4BC0-B5D0-3EB78EFA7DDB}"/>
    <cellStyle name="Input [yellow] 2 4 4" xfId="7527" xr:uid="{00000000-0005-0000-0000-0000631D0000}"/>
    <cellStyle name="Input [yellow] 2 4 4 2" xfId="33287" xr:uid="{78FD3ADD-517C-4B04-96F0-B3A5445110B6}"/>
    <cellStyle name="Input [yellow] 2 4 4 2 2" xfId="28896" xr:uid="{5FF3009B-B4B7-43C0-BA88-4BD26DB4AB6B}"/>
    <cellStyle name="Input [yellow] 2 4 4 3" xfId="33286" xr:uid="{F954A851-1DEC-4D6A-9C70-3B849B3C1796}"/>
    <cellStyle name="Input [yellow] 2 4 4 4" xfId="28895" xr:uid="{6F301E31-F7EC-4F56-B648-8A357238DB24}"/>
    <cellStyle name="Input [yellow] 2 4 5" xfId="33288" xr:uid="{530DBC72-DFFD-43EC-B671-174053DB4483}"/>
    <cellStyle name="Input [yellow] 2 4 5 2" xfId="28897" xr:uid="{E7B27932-287C-48C9-ABCC-80D42D49931A}"/>
    <cellStyle name="Input [yellow] 2 4 6" xfId="33277" xr:uid="{EA38E06A-4E6B-4A43-9D1D-361372511A0B}"/>
    <cellStyle name="Input [yellow] 2 4 7" xfId="28886" xr:uid="{D92546DE-696A-4D0A-A47D-4B62BB66F65F}"/>
    <cellStyle name="Input [yellow] 2 5" xfId="7528" xr:uid="{00000000-0005-0000-0000-0000641D0000}"/>
    <cellStyle name="Input [yellow] 2 5 2" xfId="7529" xr:uid="{00000000-0005-0000-0000-0000651D0000}"/>
    <cellStyle name="Input [yellow] 2 5 2 2" xfId="7530" xr:uid="{00000000-0005-0000-0000-0000661D0000}"/>
    <cellStyle name="Input [yellow] 2 5 2 2 2" xfId="33292" xr:uid="{BF6676D7-D5D2-4294-9228-F9AE289A3CCC}"/>
    <cellStyle name="Input [yellow] 2 5 2 2 2 2" xfId="28901" xr:uid="{0987FC5F-777E-4401-AADB-21EC4345A654}"/>
    <cellStyle name="Input [yellow] 2 5 2 2 3" xfId="33291" xr:uid="{49BA37AC-1287-4BB0-A05A-15770C27A9D8}"/>
    <cellStyle name="Input [yellow] 2 5 2 2 4" xfId="28900" xr:uid="{8B6FCB57-29C6-479D-B340-A5CB1527F4E1}"/>
    <cellStyle name="Input [yellow] 2 5 2 3" xfId="33293" xr:uid="{455E1C79-36EA-4093-A49E-C46898B62BA0}"/>
    <cellStyle name="Input [yellow] 2 5 2 3 2" xfId="28902" xr:uid="{F3D8D1F3-B27B-43B3-809F-EF4162155B2C}"/>
    <cellStyle name="Input [yellow] 2 5 2 4" xfId="33290" xr:uid="{770818C1-8339-4AFA-AB38-2637252EC68E}"/>
    <cellStyle name="Input [yellow] 2 5 2 5" xfId="28899" xr:uid="{3DCB5B13-21AE-4893-8B54-47E0371657CB}"/>
    <cellStyle name="Input [yellow] 2 5 3" xfId="7531" xr:uid="{00000000-0005-0000-0000-0000671D0000}"/>
    <cellStyle name="Input [yellow] 2 5 3 2" xfId="7532" xr:uid="{00000000-0005-0000-0000-0000681D0000}"/>
    <cellStyle name="Input [yellow] 2 5 3 2 2" xfId="33296" xr:uid="{AFB4DE36-7506-4DDE-882D-B6589477E8BF}"/>
    <cellStyle name="Input [yellow] 2 5 3 2 2 2" xfId="28905" xr:uid="{FDFACAB9-AF0F-48B0-BE82-9FBF6B3CAD66}"/>
    <cellStyle name="Input [yellow] 2 5 3 2 3" xfId="33295" xr:uid="{B3F32899-76E1-4228-90BC-D60622A7328A}"/>
    <cellStyle name="Input [yellow] 2 5 3 2 4" xfId="28904" xr:uid="{F35E8D52-A18F-4F6E-A6EC-4808FC960924}"/>
    <cellStyle name="Input [yellow] 2 5 3 3" xfId="33297" xr:uid="{0894D674-8B89-4361-97C4-B83DD933CBD2}"/>
    <cellStyle name="Input [yellow] 2 5 3 3 2" xfId="28906" xr:uid="{9EF2E770-E161-41E7-B481-AD1C819AA89F}"/>
    <cellStyle name="Input [yellow] 2 5 3 4" xfId="33294" xr:uid="{FA8F2331-F163-490E-9824-96438C0FB7B0}"/>
    <cellStyle name="Input [yellow] 2 5 3 5" xfId="28903" xr:uid="{08EEB110-1553-4CC9-BCF6-B774F1F51622}"/>
    <cellStyle name="Input [yellow] 2 5 4" xfId="7533" xr:uid="{00000000-0005-0000-0000-0000691D0000}"/>
    <cellStyle name="Input [yellow] 2 5 4 2" xfId="33299" xr:uid="{1DC21C07-8564-4B2F-8BB3-BB51CF971231}"/>
    <cellStyle name="Input [yellow] 2 5 4 2 2" xfId="28908" xr:uid="{81CF78D3-460D-4876-9DA1-617C8D0224B3}"/>
    <cellStyle name="Input [yellow] 2 5 4 3" xfId="33298" xr:uid="{D12C447C-72F5-4511-8D34-67DBB793F119}"/>
    <cellStyle name="Input [yellow] 2 5 4 4" xfId="28907" xr:uid="{C2B36921-E5B9-49C8-B69B-90CFD9A6E901}"/>
    <cellStyle name="Input [yellow] 2 5 5" xfId="33300" xr:uid="{F039B500-7169-4D70-A3E4-5CFD36A2453E}"/>
    <cellStyle name="Input [yellow] 2 5 5 2" xfId="28909" xr:uid="{E30D71AE-9698-448F-B4EE-1AECFDBEABA4}"/>
    <cellStyle name="Input [yellow] 2 5 6" xfId="33289" xr:uid="{CA419A15-AE54-403D-A67C-169D7C5F14EE}"/>
    <cellStyle name="Input [yellow] 2 5 7" xfId="28898" xr:uid="{0E786F64-2F28-4B6E-BEEC-AEC7343CAA77}"/>
    <cellStyle name="Input [yellow] 2 6" xfId="7534" xr:uid="{00000000-0005-0000-0000-00006A1D0000}"/>
    <cellStyle name="Input [yellow] 2 6 2" xfId="7535" xr:uid="{00000000-0005-0000-0000-00006B1D0000}"/>
    <cellStyle name="Input [yellow] 2 6 2 2" xfId="7536" xr:uid="{00000000-0005-0000-0000-00006C1D0000}"/>
    <cellStyle name="Input [yellow] 2 6 2 2 2" xfId="33304" xr:uid="{2F56BDB1-E1DE-4D65-9FD4-3B82E6209518}"/>
    <cellStyle name="Input [yellow] 2 6 2 2 2 2" xfId="28913" xr:uid="{1D3B58E6-BF03-4C18-B9E7-DBDFB3DA6013}"/>
    <cellStyle name="Input [yellow] 2 6 2 2 3" xfId="33303" xr:uid="{2F55196C-80AF-471E-A8A6-9EC27A5CDFA4}"/>
    <cellStyle name="Input [yellow] 2 6 2 2 4" xfId="28912" xr:uid="{74B0C90C-6594-4F00-8DD0-1F0C93BDFA73}"/>
    <cellStyle name="Input [yellow] 2 6 2 3" xfId="33305" xr:uid="{67F84266-B697-4A28-9637-02BD6970095E}"/>
    <cellStyle name="Input [yellow] 2 6 2 3 2" xfId="28914" xr:uid="{232116FC-513E-4D0A-B597-BC04AA44C91B}"/>
    <cellStyle name="Input [yellow] 2 6 2 4" xfId="33302" xr:uid="{320D6BCA-D4F5-4195-A02F-C906B67F79CC}"/>
    <cellStyle name="Input [yellow] 2 6 2 5" xfId="28911" xr:uid="{0C86466D-C31E-49DB-B996-A9C61644856B}"/>
    <cellStyle name="Input [yellow] 2 6 3" xfId="7537" xr:uid="{00000000-0005-0000-0000-00006D1D0000}"/>
    <cellStyle name="Input [yellow] 2 6 3 2" xfId="7538" xr:uid="{00000000-0005-0000-0000-00006E1D0000}"/>
    <cellStyle name="Input [yellow] 2 6 3 2 2" xfId="33308" xr:uid="{E91241DD-264A-49EF-8C1B-8DC76E3ED1FB}"/>
    <cellStyle name="Input [yellow] 2 6 3 2 2 2" xfId="28917" xr:uid="{9F763BB9-FFE2-4DFC-9B2F-684A3D010A10}"/>
    <cellStyle name="Input [yellow] 2 6 3 2 3" xfId="33307" xr:uid="{4A23DA23-89D4-4423-ACE0-A2E6FA321A8A}"/>
    <cellStyle name="Input [yellow] 2 6 3 2 4" xfId="28916" xr:uid="{5565D148-C310-4C9F-A390-7C0C1609DC2C}"/>
    <cellStyle name="Input [yellow] 2 6 3 3" xfId="33309" xr:uid="{39282632-FA0B-43DB-AB99-10AA5E5AA994}"/>
    <cellStyle name="Input [yellow] 2 6 3 3 2" xfId="28918" xr:uid="{44585CFA-E51F-4B4D-A2A8-2ED20818BE33}"/>
    <cellStyle name="Input [yellow] 2 6 3 4" xfId="33306" xr:uid="{9FA43849-6EBF-496D-89FC-A086B584550D}"/>
    <cellStyle name="Input [yellow] 2 6 3 5" xfId="28915" xr:uid="{512E92FA-89F8-4148-BF05-6DA94C4680A6}"/>
    <cellStyle name="Input [yellow] 2 6 4" xfId="7539" xr:uid="{00000000-0005-0000-0000-00006F1D0000}"/>
    <cellStyle name="Input [yellow] 2 6 4 2" xfId="33311" xr:uid="{D90904B2-02BD-4FC4-971D-8D61214EEAD4}"/>
    <cellStyle name="Input [yellow] 2 6 4 2 2" xfId="28920" xr:uid="{A8916E74-3E5B-460A-AC90-96465C2B2369}"/>
    <cellStyle name="Input [yellow] 2 6 4 3" xfId="33310" xr:uid="{5B4DEBE7-F150-494B-85AE-B44A681AFE4A}"/>
    <cellStyle name="Input [yellow] 2 6 4 4" xfId="28919" xr:uid="{EE9D42EB-D089-4566-A2F6-221C4FA80D3D}"/>
    <cellStyle name="Input [yellow] 2 6 5" xfId="33312" xr:uid="{3CBF7B3C-8A5B-425A-A990-3064852B7A35}"/>
    <cellStyle name="Input [yellow] 2 6 5 2" xfId="28921" xr:uid="{273E9E76-74B2-488A-96C6-19218B6090B1}"/>
    <cellStyle name="Input [yellow] 2 6 6" xfId="33301" xr:uid="{8F3F1AB6-A5B2-401C-93CB-E279FEA44B17}"/>
    <cellStyle name="Input [yellow] 2 6 7" xfId="28910" xr:uid="{52163F6D-F51A-4827-B103-52352FEA432A}"/>
    <cellStyle name="Input [yellow] 2 7" xfId="7540" xr:uid="{00000000-0005-0000-0000-0000701D0000}"/>
    <cellStyle name="Input [yellow] 2 7 2" xfId="7541" xr:uid="{00000000-0005-0000-0000-0000711D0000}"/>
    <cellStyle name="Input [yellow] 2 7 2 2" xfId="33315" xr:uid="{06B6A3AB-1E0C-4D62-9B63-34175DFDB2B3}"/>
    <cellStyle name="Input [yellow] 2 7 2 2 2" xfId="28924" xr:uid="{5D2ED5B3-1FE5-49CE-ACD5-EFDEB6B1C333}"/>
    <cellStyle name="Input [yellow] 2 7 2 3" xfId="33314" xr:uid="{9EF9B026-59A4-4F2A-B29E-3B008E7E2797}"/>
    <cellStyle name="Input [yellow] 2 7 2 4" xfId="28923" xr:uid="{221CFD40-CCB2-4953-BC6D-1DD593A7A5D2}"/>
    <cellStyle name="Input [yellow] 2 7 3" xfId="33316" xr:uid="{53762776-2995-4897-9F5E-4B341ED80210}"/>
    <cellStyle name="Input [yellow] 2 7 3 2" xfId="28925" xr:uid="{C3183A2D-6414-4E53-BA74-CB51D5811B54}"/>
    <cellStyle name="Input [yellow] 2 7 4" xfId="33313" xr:uid="{230580A9-FC3A-42D3-8957-8BB98423D7CC}"/>
    <cellStyle name="Input [yellow] 2 7 5" xfId="28922" xr:uid="{E9225C05-3FD6-47A4-BC89-450714FE4892}"/>
    <cellStyle name="Input [yellow] 2 8" xfId="7542" xr:uid="{00000000-0005-0000-0000-0000721D0000}"/>
    <cellStyle name="Input [yellow] 2 8 2" xfId="7543" xr:uid="{00000000-0005-0000-0000-0000731D0000}"/>
    <cellStyle name="Input [yellow] 2 8 2 2" xfId="33319" xr:uid="{875BDE7C-F240-4586-A3F3-604AA4E0291A}"/>
    <cellStyle name="Input [yellow] 2 8 2 2 2" xfId="28928" xr:uid="{AE115EBE-6F01-4942-AAC3-86C3F658FEEF}"/>
    <cellStyle name="Input [yellow] 2 8 2 3" xfId="33318" xr:uid="{9B34723C-B824-4D73-A320-E6863C17074C}"/>
    <cellStyle name="Input [yellow] 2 8 2 4" xfId="28927" xr:uid="{D15A6FD2-1B75-49F1-B543-3A800C845126}"/>
    <cellStyle name="Input [yellow] 2 8 3" xfId="33320" xr:uid="{00EDBD6A-9046-4C94-ACF1-5B44A0773B02}"/>
    <cellStyle name="Input [yellow] 2 8 3 2" xfId="28929" xr:uid="{042CEB88-6679-4358-9161-B7A9450A75B1}"/>
    <cellStyle name="Input [yellow] 2 8 4" xfId="33317" xr:uid="{DD2C3E68-5F69-4FCE-9AF6-311AC7DD2802}"/>
    <cellStyle name="Input [yellow] 2 8 5" xfId="28926" xr:uid="{960A378F-1ACC-4DF4-935C-538598A8D968}"/>
    <cellStyle name="Input [yellow] 2 9" xfId="7544" xr:uid="{00000000-0005-0000-0000-0000741D0000}"/>
    <cellStyle name="Input [yellow] 2 9 2" xfId="33322" xr:uid="{14B0BF2A-A189-40A7-9A29-2A651A7E76F2}"/>
    <cellStyle name="Input [yellow] 2 9 2 2" xfId="28931" xr:uid="{4FDEEB70-4E83-45EF-99F2-D75838CB8951}"/>
    <cellStyle name="Input [yellow] 2 9 3" xfId="33321" xr:uid="{AD324525-110D-47D0-B299-3D5BB1ED413C}"/>
    <cellStyle name="Input [yellow] 2 9 4" xfId="28930" xr:uid="{D58857B4-8EF3-45F9-A859-D79CDC1F6DA1}"/>
    <cellStyle name="Input [yellow] 20" xfId="7545" xr:uid="{00000000-0005-0000-0000-0000751D0000}"/>
    <cellStyle name="Input [yellow] 20 2" xfId="7546" xr:uid="{00000000-0005-0000-0000-0000761D0000}"/>
    <cellStyle name="Input [yellow] 20 2 2" xfId="7547" xr:uid="{00000000-0005-0000-0000-0000771D0000}"/>
    <cellStyle name="Input [yellow] 20 2 2 2" xfId="33326" xr:uid="{C2E6C4EF-13DE-445A-85E1-DC5661FB693A}"/>
    <cellStyle name="Input [yellow] 20 2 2 2 2" xfId="28935" xr:uid="{27DCA58B-C3C7-47CC-8E2F-5980EC40431A}"/>
    <cellStyle name="Input [yellow] 20 2 2 3" xfId="33325" xr:uid="{02B0861B-944B-4C5F-A8A0-9B9EB748EF93}"/>
    <cellStyle name="Input [yellow] 20 2 2 4" xfId="28934" xr:uid="{59690C94-F6F0-4FE1-82BC-00D94D91A23D}"/>
    <cellStyle name="Input [yellow] 20 2 3" xfId="33327" xr:uid="{1767A279-C2D6-4C58-B9AD-66E1AB62599D}"/>
    <cellStyle name="Input [yellow] 20 2 3 2" xfId="28936" xr:uid="{B93D79D8-77BA-49B5-90E2-70843C73306C}"/>
    <cellStyle name="Input [yellow] 20 2 4" xfId="33324" xr:uid="{01B7ABF9-5435-4F2A-A426-A41E56689CCF}"/>
    <cellStyle name="Input [yellow] 20 2 5" xfId="28933" xr:uid="{5DEE0928-BA81-409D-8DF2-4D0CCF3612BD}"/>
    <cellStyle name="Input [yellow] 20 3" xfId="7548" xr:uid="{00000000-0005-0000-0000-0000781D0000}"/>
    <cellStyle name="Input [yellow] 20 3 2" xfId="7549" xr:uid="{00000000-0005-0000-0000-0000791D0000}"/>
    <cellStyle name="Input [yellow] 20 3 2 2" xfId="33330" xr:uid="{31E3F722-2B69-4E03-BD1C-1586546A187A}"/>
    <cellStyle name="Input [yellow] 20 3 2 2 2" xfId="28939" xr:uid="{06E58BC4-5A25-45EA-9EEF-8DBC4548A6A2}"/>
    <cellStyle name="Input [yellow] 20 3 2 3" xfId="33329" xr:uid="{87878B4F-7941-47A5-98D2-F88D4E226B26}"/>
    <cellStyle name="Input [yellow] 20 3 2 4" xfId="28938" xr:uid="{68373276-784A-4665-AAE5-39930CAFA647}"/>
    <cellStyle name="Input [yellow] 20 3 3" xfId="33331" xr:uid="{340C602A-20B0-49D6-BE6F-240C56C31075}"/>
    <cellStyle name="Input [yellow] 20 3 3 2" xfId="28940" xr:uid="{64CF5A4F-0B7F-4ADE-A8A0-6020900E9BCC}"/>
    <cellStyle name="Input [yellow] 20 3 4" xfId="33328" xr:uid="{498B9291-F785-4F96-B9AB-9930F5AF6580}"/>
    <cellStyle name="Input [yellow] 20 3 5" xfId="28937" xr:uid="{B6DF1BDA-C2DC-4BA1-9E73-7BC8986F069E}"/>
    <cellStyle name="Input [yellow] 20 4" xfId="7550" xr:uid="{00000000-0005-0000-0000-00007A1D0000}"/>
    <cellStyle name="Input [yellow] 20 4 2" xfId="33333" xr:uid="{07E6100F-F9CF-4098-AD1B-A1FEDCD0ADCB}"/>
    <cellStyle name="Input [yellow] 20 4 2 2" xfId="28942" xr:uid="{A691E8C7-7B8E-4D69-9D2A-76DF51AF0C73}"/>
    <cellStyle name="Input [yellow] 20 4 3" xfId="33332" xr:uid="{FFCA2590-E379-44F7-ACE1-D9E7C4DAE0BC}"/>
    <cellStyle name="Input [yellow] 20 4 4" xfId="28941" xr:uid="{23A94FE1-6697-4491-A0BF-0FD36D07C4AB}"/>
    <cellStyle name="Input [yellow] 20 5" xfId="33334" xr:uid="{C178D17C-B4AE-4849-BAD8-C58C7C74FBBF}"/>
    <cellStyle name="Input [yellow] 20 5 2" xfId="28943" xr:uid="{51C3A348-EC32-4B17-8D09-F8E9872CFD99}"/>
    <cellStyle name="Input [yellow] 20 6" xfId="33323" xr:uid="{9DB95274-95C8-4106-8C38-408030A4EF36}"/>
    <cellStyle name="Input [yellow] 20 7" xfId="28932" xr:uid="{0283E95C-E5D8-4F81-82FF-31B0E08B1AD4}"/>
    <cellStyle name="Input [yellow] 21" xfId="7551" xr:uid="{00000000-0005-0000-0000-00007B1D0000}"/>
    <cellStyle name="Input [yellow] 21 2" xfId="7552" xr:uid="{00000000-0005-0000-0000-00007C1D0000}"/>
    <cellStyle name="Input [yellow] 21 2 2" xfId="7553" xr:uid="{00000000-0005-0000-0000-00007D1D0000}"/>
    <cellStyle name="Input [yellow] 21 2 2 2" xfId="33338" xr:uid="{A73BE672-7D8D-45C1-8D94-F88B380C4737}"/>
    <cellStyle name="Input [yellow] 21 2 2 2 2" xfId="28947" xr:uid="{61FBE440-C941-45A6-A679-99C017DE37F8}"/>
    <cellStyle name="Input [yellow] 21 2 2 3" xfId="33337" xr:uid="{27256182-3C55-4E04-9425-795D7360F6F4}"/>
    <cellStyle name="Input [yellow] 21 2 2 4" xfId="28946" xr:uid="{DA89A056-228A-44E3-A06D-396291DA10BF}"/>
    <cellStyle name="Input [yellow] 21 2 3" xfId="33339" xr:uid="{18C25E79-7F43-484A-912A-BDDED164073E}"/>
    <cellStyle name="Input [yellow] 21 2 3 2" xfId="28948" xr:uid="{D6132A21-F9CD-45C9-BF8F-BC8BFD21A691}"/>
    <cellStyle name="Input [yellow] 21 2 4" xfId="33336" xr:uid="{A38AE1C3-B04B-4B60-BDF7-16DA2CB1501E}"/>
    <cellStyle name="Input [yellow] 21 2 5" xfId="28945" xr:uid="{B009E096-3500-4A83-AC3E-798B07BFD9DC}"/>
    <cellStyle name="Input [yellow] 21 3" xfId="7554" xr:uid="{00000000-0005-0000-0000-00007E1D0000}"/>
    <cellStyle name="Input [yellow] 21 3 2" xfId="7555" xr:uid="{00000000-0005-0000-0000-00007F1D0000}"/>
    <cellStyle name="Input [yellow] 21 3 2 2" xfId="33342" xr:uid="{BC7217D8-4627-41D2-9EE6-BE9B925E7C34}"/>
    <cellStyle name="Input [yellow] 21 3 2 2 2" xfId="28951" xr:uid="{DF81FAD3-C33A-42BE-991C-CB774596FBF6}"/>
    <cellStyle name="Input [yellow] 21 3 2 3" xfId="33341" xr:uid="{EBC358D3-8FF2-4573-95FC-26CAA356D205}"/>
    <cellStyle name="Input [yellow] 21 3 2 4" xfId="28950" xr:uid="{52841BA5-6D0D-4D5E-BB83-A604D062CABF}"/>
    <cellStyle name="Input [yellow] 21 3 3" xfId="33343" xr:uid="{BA6DACB5-A26A-4505-A4AC-9E4AA3D8F9E1}"/>
    <cellStyle name="Input [yellow] 21 3 3 2" xfId="28952" xr:uid="{31DADB23-7617-4FB2-9823-5E3CA002805C}"/>
    <cellStyle name="Input [yellow] 21 3 4" xfId="33340" xr:uid="{B437EAD1-F416-4979-BA65-CA8600D90B95}"/>
    <cellStyle name="Input [yellow] 21 3 5" xfId="28949" xr:uid="{E55AD650-6240-465B-8770-05EFB7649F3C}"/>
    <cellStyle name="Input [yellow] 21 4" xfId="7556" xr:uid="{00000000-0005-0000-0000-0000801D0000}"/>
    <cellStyle name="Input [yellow] 21 4 2" xfId="33345" xr:uid="{6809DD8E-E201-4BC7-AEDB-61BA0D39FDC2}"/>
    <cellStyle name="Input [yellow] 21 4 2 2" xfId="28954" xr:uid="{3F678E5D-9C6A-4A1A-ADB2-B482D61C0114}"/>
    <cellStyle name="Input [yellow] 21 4 3" xfId="33344" xr:uid="{90B914D8-D1C0-4AFF-BDC4-03F90EF663BF}"/>
    <cellStyle name="Input [yellow] 21 4 4" xfId="28953" xr:uid="{6B99CB64-6488-4C89-8AC4-C5722C913B45}"/>
    <cellStyle name="Input [yellow] 21 5" xfId="33346" xr:uid="{CD9B025A-9E53-492B-8325-B76EF2EAC45D}"/>
    <cellStyle name="Input [yellow] 21 5 2" xfId="28955" xr:uid="{BE4D602D-E6B6-46DB-A679-9F6C8D2BDD6D}"/>
    <cellStyle name="Input [yellow] 21 6" xfId="33335" xr:uid="{523ADAAD-2761-4E02-AC3F-71E81DF6A68C}"/>
    <cellStyle name="Input [yellow] 21 7" xfId="28944" xr:uid="{0A85EE4E-E752-49FD-AAE5-DECAD813F5A3}"/>
    <cellStyle name="Input [yellow] 22" xfId="7557" xr:uid="{00000000-0005-0000-0000-0000811D0000}"/>
    <cellStyle name="Input [yellow] 22 2" xfId="7558" xr:uid="{00000000-0005-0000-0000-0000821D0000}"/>
    <cellStyle name="Input [yellow] 22 2 2" xfId="7559" xr:uid="{00000000-0005-0000-0000-0000831D0000}"/>
    <cellStyle name="Input [yellow] 22 2 2 2" xfId="33350" xr:uid="{E3459BC3-7557-4508-A35C-5D806B4CCF60}"/>
    <cellStyle name="Input [yellow] 22 2 2 2 2" xfId="28959" xr:uid="{F11F701C-4E7E-4B97-B518-A720522E8AE4}"/>
    <cellStyle name="Input [yellow] 22 2 2 3" xfId="33349" xr:uid="{D4D8046F-2243-49FA-A8BF-8ED55E39CE92}"/>
    <cellStyle name="Input [yellow] 22 2 2 4" xfId="28958" xr:uid="{0C55DBB2-89FE-4EB8-9D8F-6286D7F19342}"/>
    <cellStyle name="Input [yellow] 22 2 3" xfId="33351" xr:uid="{9C57A347-F652-4BB5-951E-2EDECB56A670}"/>
    <cellStyle name="Input [yellow] 22 2 3 2" xfId="28960" xr:uid="{1749C138-769B-4356-B6C0-C962D17971E7}"/>
    <cellStyle name="Input [yellow] 22 2 4" xfId="33348" xr:uid="{07590005-6131-4E3F-BB64-4E5F76307A8F}"/>
    <cellStyle name="Input [yellow] 22 2 5" xfId="28957" xr:uid="{81C1FB30-8B28-4F46-BBCC-1591EFD76899}"/>
    <cellStyle name="Input [yellow] 22 3" xfId="7560" xr:uid="{00000000-0005-0000-0000-0000841D0000}"/>
    <cellStyle name="Input [yellow] 22 3 2" xfId="7561" xr:uid="{00000000-0005-0000-0000-0000851D0000}"/>
    <cellStyle name="Input [yellow] 22 3 2 2" xfId="33354" xr:uid="{47E3901A-0848-4CD5-BB8B-6FC4552F0A54}"/>
    <cellStyle name="Input [yellow] 22 3 2 2 2" xfId="28963" xr:uid="{D31791E6-D38A-4973-A8F2-6A699D5AF7A2}"/>
    <cellStyle name="Input [yellow] 22 3 2 3" xfId="33353" xr:uid="{04098426-E0F1-4D5F-A3F4-C2DD7D08C1C9}"/>
    <cellStyle name="Input [yellow] 22 3 2 4" xfId="28962" xr:uid="{B830D744-744A-4AE9-98E5-CD084D6B00DE}"/>
    <cellStyle name="Input [yellow] 22 3 3" xfId="33355" xr:uid="{D6E316F9-4451-4AE9-A56B-37DC8DEC8619}"/>
    <cellStyle name="Input [yellow] 22 3 3 2" xfId="28964" xr:uid="{16F8307F-58A5-43DC-BCC6-AB289B743723}"/>
    <cellStyle name="Input [yellow] 22 3 4" xfId="33352" xr:uid="{777A19DE-DC82-493F-8890-301BBDDBA6B6}"/>
    <cellStyle name="Input [yellow] 22 3 5" xfId="28961" xr:uid="{C2EBDDB0-63B8-489F-8AEE-8D0F5C3D0FE0}"/>
    <cellStyle name="Input [yellow] 22 4" xfId="7562" xr:uid="{00000000-0005-0000-0000-0000861D0000}"/>
    <cellStyle name="Input [yellow] 22 4 2" xfId="33357" xr:uid="{8DA3A223-2F8E-43AD-9D4A-E2E5A7479868}"/>
    <cellStyle name="Input [yellow] 22 4 2 2" xfId="28966" xr:uid="{69A0CFFA-5826-44FF-9BB8-75988C0C041F}"/>
    <cellStyle name="Input [yellow] 22 4 3" xfId="33356" xr:uid="{402E820B-4953-4D3D-9A8E-72DA17FE37C8}"/>
    <cellStyle name="Input [yellow] 22 4 4" xfId="28965" xr:uid="{20EFADE4-6356-4F5F-85AE-221F2A634316}"/>
    <cellStyle name="Input [yellow] 22 5" xfId="33358" xr:uid="{B2F566DD-7BD9-42B1-A199-98E0207E103B}"/>
    <cellStyle name="Input [yellow] 22 5 2" xfId="28967" xr:uid="{96D572C9-917E-4DA8-ADA0-CAF7D356C816}"/>
    <cellStyle name="Input [yellow] 22 6" xfId="33347" xr:uid="{FB2FA7BA-8306-4E6C-A4C4-5A4C9AB2FCBE}"/>
    <cellStyle name="Input [yellow] 22 7" xfId="28956" xr:uid="{1FE32D82-68C7-4897-B250-0AE93561FC35}"/>
    <cellStyle name="Input [yellow] 23" xfId="7563" xr:uid="{00000000-0005-0000-0000-0000871D0000}"/>
    <cellStyle name="Input [yellow] 23 2" xfId="7564" xr:uid="{00000000-0005-0000-0000-0000881D0000}"/>
    <cellStyle name="Input [yellow] 23 2 2" xfId="7565" xr:uid="{00000000-0005-0000-0000-0000891D0000}"/>
    <cellStyle name="Input [yellow] 23 2 2 2" xfId="33362" xr:uid="{A91B3C1E-7D50-4011-8855-138276AAEFBC}"/>
    <cellStyle name="Input [yellow] 23 2 2 2 2" xfId="28971" xr:uid="{6DFF5496-4A24-44E0-8C41-52780739CEB3}"/>
    <cellStyle name="Input [yellow] 23 2 2 3" xfId="33361" xr:uid="{386B3AFC-0DDC-45F0-8E0E-41CEF5C906F1}"/>
    <cellStyle name="Input [yellow] 23 2 2 4" xfId="28970" xr:uid="{BBE061D0-70AC-4EFE-BBF5-9B501E6AA504}"/>
    <cellStyle name="Input [yellow] 23 2 3" xfId="33363" xr:uid="{090DEB7C-7585-4D90-8CC6-2BCCE06FCF64}"/>
    <cellStyle name="Input [yellow] 23 2 3 2" xfId="28972" xr:uid="{214A22BD-6969-44AF-8E89-667D0B1C57F7}"/>
    <cellStyle name="Input [yellow] 23 2 4" xfId="33360" xr:uid="{B561894A-4C2C-4097-9017-6E604596FD7E}"/>
    <cellStyle name="Input [yellow] 23 2 5" xfId="28969" xr:uid="{744F7427-E5BB-4A72-ABC1-745D3FF1C7F9}"/>
    <cellStyle name="Input [yellow] 23 3" xfId="7566" xr:uid="{00000000-0005-0000-0000-00008A1D0000}"/>
    <cellStyle name="Input [yellow] 23 3 2" xfId="7567" xr:uid="{00000000-0005-0000-0000-00008B1D0000}"/>
    <cellStyle name="Input [yellow] 23 3 2 2" xfId="33366" xr:uid="{FCDA85CA-DCE2-401D-9525-161989BA3E23}"/>
    <cellStyle name="Input [yellow] 23 3 2 2 2" xfId="28975" xr:uid="{833A170D-9C27-4619-A26A-AB1138409FDD}"/>
    <cellStyle name="Input [yellow] 23 3 2 3" xfId="33365" xr:uid="{7C4B0603-44F7-4180-81A3-E3AE7A5A8CAE}"/>
    <cellStyle name="Input [yellow] 23 3 2 4" xfId="28974" xr:uid="{0FE4F4A4-9E1A-419B-B9D6-3BD74FBF4B94}"/>
    <cellStyle name="Input [yellow] 23 3 3" xfId="33367" xr:uid="{7D82E40E-DE4A-4A56-98BA-A5CAAE32227B}"/>
    <cellStyle name="Input [yellow] 23 3 3 2" xfId="28976" xr:uid="{33A6B1BD-50FB-4C1C-8A39-68539D800D92}"/>
    <cellStyle name="Input [yellow] 23 3 4" xfId="33364" xr:uid="{7E39CD92-0339-4988-961D-655532D4DE49}"/>
    <cellStyle name="Input [yellow] 23 3 5" xfId="28973" xr:uid="{F54E5E07-18D4-4122-883E-4026648ED437}"/>
    <cellStyle name="Input [yellow] 23 4" xfId="7568" xr:uid="{00000000-0005-0000-0000-00008C1D0000}"/>
    <cellStyle name="Input [yellow] 23 4 2" xfId="33369" xr:uid="{E5AEB101-BD5E-4CEA-85CC-8874CF86C47B}"/>
    <cellStyle name="Input [yellow] 23 4 2 2" xfId="28978" xr:uid="{F168C5DD-501C-4BFA-A60D-E2AD041A67D5}"/>
    <cellStyle name="Input [yellow] 23 4 3" xfId="33368" xr:uid="{ECBAC758-09D7-4535-890A-FA7B2D3065AF}"/>
    <cellStyle name="Input [yellow] 23 4 4" xfId="28977" xr:uid="{C7E2D8BE-2022-4C0C-8C98-DE3109DFAE5B}"/>
    <cellStyle name="Input [yellow] 23 5" xfId="33370" xr:uid="{B17F111B-CB8A-4269-90E0-2B5D8BF5F9B3}"/>
    <cellStyle name="Input [yellow] 23 5 2" xfId="28979" xr:uid="{BB9EDF1C-445F-420F-B398-0D6CD2757D72}"/>
    <cellStyle name="Input [yellow] 23 6" xfId="33359" xr:uid="{CC6BAF21-9B7A-49F2-ABAF-A23FF811CD8D}"/>
    <cellStyle name="Input [yellow] 23 7" xfId="28968" xr:uid="{8F613B0E-D63F-4220-A9E5-41C58D9F92B4}"/>
    <cellStyle name="Input [yellow] 24" xfId="7569" xr:uid="{00000000-0005-0000-0000-00008D1D0000}"/>
    <cellStyle name="Input [yellow] 24 2" xfId="7570" xr:uid="{00000000-0005-0000-0000-00008E1D0000}"/>
    <cellStyle name="Input [yellow] 24 2 2" xfId="7571" xr:uid="{00000000-0005-0000-0000-00008F1D0000}"/>
    <cellStyle name="Input [yellow] 24 2 2 2" xfId="33374" xr:uid="{1B4BCBF0-4269-4DF3-8033-516B8268C40A}"/>
    <cellStyle name="Input [yellow] 24 2 2 2 2" xfId="28983" xr:uid="{13E4B2A6-146D-4FAA-8652-FBE59BEAFC53}"/>
    <cellStyle name="Input [yellow] 24 2 2 3" xfId="33373" xr:uid="{ED73D528-A078-4EF1-9AC7-4903E16B25F0}"/>
    <cellStyle name="Input [yellow] 24 2 2 4" xfId="28982" xr:uid="{B9A7B98C-5874-4EBB-8790-6F3F1F22DCAE}"/>
    <cellStyle name="Input [yellow] 24 2 3" xfId="33375" xr:uid="{2019FF19-FC5D-4F0A-9384-2FCD0A813628}"/>
    <cellStyle name="Input [yellow] 24 2 3 2" xfId="28984" xr:uid="{15C39F89-3217-402B-8E7D-AC7EBA67A18A}"/>
    <cellStyle name="Input [yellow] 24 2 4" xfId="33372" xr:uid="{D013CBC7-26F7-405F-9D39-20A9A5945770}"/>
    <cellStyle name="Input [yellow] 24 2 5" xfId="28981" xr:uid="{B5CF5AE1-B6C2-4D87-A73D-A88721E6D97C}"/>
    <cellStyle name="Input [yellow] 24 3" xfId="7572" xr:uid="{00000000-0005-0000-0000-0000901D0000}"/>
    <cellStyle name="Input [yellow] 24 3 2" xfId="7573" xr:uid="{00000000-0005-0000-0000-0000911D0000}"/>
    <cellStyle name="Input [yellow] 24 3 2 2" xfId="33378" xr:uid="{C6DBA317-CED7-481C-88E1-92C1BBC21456}"/>
    <cellStyle name="Input [yellow] 24 3 2 2 2" xfId="28987" xr:uid="{EED3D1A5-5BD8-4153-B54F-D5CAA0B9CBEF}"/>
    <cellStyle name="Input [yellow] 24 3 2 3" xfId="33377" xr:uid="{5921E960-7036-46A8-BCDF-02FAA5325586}"/>
    <cellStyle name="Input [yellow] 24 3 2 4" xfId="28986" xr:uid="{ACF09205-7BFA-45A4-AB7C-F7505AD0100E}"/>
    <cellStyle name="Input [yellow] 24 3 3" xfId="33379" xr:uid="{37B5DD21-59C3-435A-ADF0-0915F7B71FA1}"/>
    <cellStyle name="Input [yellow] 24 3 3 2" xfId="28988" xr:uid="{9B1B45A1-23D7-450B-AE49-802C9549F4C0}"/>
    <cellStyle name="Input [yellow] 24 3 4" xfId="33376" xr:uid="{CE3D2739-6D29-4B7C-8E7C-591C5C55AC02}"/>
    <cellStyle name="Input [yellow] 24 3 5" xfId="28985" xr:uid="{C0ADA2A0-8A91-4E8C-9A34-56A06339B53F}"/>
    <cellStyle name="Input [yellow] 24 4" xfId="7574" xr:uid="{00000000-0005-0000-0000-0000921D0000}"/>
    <cellStyle name="Input [yellow] 24 4 2" xfId="33381" xr:uid="{541AA859-5686-4053-9533-F5D2F45DEFC5}"/>
    <cellStyle name="Input [yellow] 24 4 2 2" xfId="28990" xr:uid="{647830E5-49E2-40E3-8B91-A5C474EBECF2}"/>
    <cellStyle name="Input [yellow] 24 4 3" xfId="33380" xr:uid="{148F309B-68BD-4C8E-8C97-58D33DAF096E}"/>
    <cellStyle name="Input [yellow] 24 4 4" xfId="28989" xr:uid="{682497D2-877F-4C9E-8780-87C7C9EF6BF8}"/>
    <cellStyle name="Input [yellow] 24 5" xfId="33382" xr:uid="{E9DFCBDE-05ED-47D3-9699-38E26A1A7925}"/>
    <cellStyle name="Input [yellow] 24 5 2" xfId="28991" xr:uid="{3567368A-B363-4F59-B5AD-B55F6B241585}"/>
    <cellStyle name="Input [yellow] 24 6" xfId="33371" xr:uid="{229491A0-FC30-4C11-96FC-C15F7C13E37E}"/>
    <cellStyle name="Input [yellow] 24 7" xfId="28980" xr:uid="{C2B0C9AA-41F5-404C-92DC-AE59FF553FFE}"/>
    <cellStyle name="Input [yellow] 25" xfId="7575" xr:uid="{00000000-0005-0000-0000-0000931D0000}"/>
    <cellStyle name="Input [yellow] 25 2" xfId="7576" xr:uid="{00000000-0005-0000-0000-0000941D0000}"/>
    <cellStyle name="Input [yellow] 25 2 2" xfId="7577" xr:uid="{00000000-0005-0000-0000-0000951D0000}"/>
    <cellStyle name="Input [yellow] 25 2 2 2" xfId="33386" xr:uid="{32834440-26F8-457B-858C-35150DBE08CC}"/>
    <cellStyle name="Input [yellow] 25 2 2 2 2" xfId="28995" xr:uid="{06D06282-D1C2-4CEB-A63C-72E84E92515C}"/>
    <cellStyle name="Input [yellow] 25 2 2 3" xfId="33385" xr:uid="{AA201732-2AC1-40F2-81DC-8503A8E98C2C}"/>
    <cellStyle name="Input [yellow] 25 2 2 4" xfId="28994" xr:uid="{A0E4EF7B-1BC9-4DD8-876E-D9F3A1701122}"/>
    <cellStyle name="Input [yellow] 25 2 3" xfId="33387" xr:uid="{CD462545-A2F8-4FE1-A5BF-9D5D9CB57DFC}"/>
    <cellStyle name="Input [yellow] 25 2 3 2" xfId="28996" xr:uid="{A7DB5DF6-4CE1-401C-BA88-3C8AEA64B9D4}"/>
    <cellStyle name="Input [yellow] 25 2 4" xfId="33384" xr:uid="{898054D0-F556-427F-92BA-B4D53BFE511F}"/>
    <cellStyle name="Input [yellow] 25 2 5" xfId="28993" xr:uid="{8556A05A-6D96-47D7-9C48-D80E33D66BFD}"/>
    <cellStyle name="Input [yellow] 25 3" xfId="7578" xr:uid="{00000000-0005-0000-0000-0000961D0000}"/>
    <cellStyle name="Input [yellow] 25 3 2" xfId="7579" xr:uid="{00000000-0005-0000-0000-0000971D0000}"/>
    <cellStyle name="Input [yellow] 25 3 2 2" xfId="33390" xr:uid="{D38370E3-E297-4A0B-99FF-3ED10BDE3D58}"/>
    <cellStyle name="Input [yellow] 25 3 2 2 2" xfId="28999" xr:uid="{6F9386D1-6E6F-4208-8413-BE3627AF3AD1}"/>
    <cellStyle name="Input [yellow] 25 3 2 3" xfId="33389" xr:uid="{A59C28D1-1089-47FC-B4A9-D50DA69CDAD4}"/>
    <cellStyle name="Input [yellow] 25 3 2 4" xfId="28998" xr:uid="{54DBCA54-A6A4-4389-B708-CBAE3E813C5F}"/>
    <cellStyle name="Input [yellow] 25 3 3" xfId="33391" xr:uid="{D31D134E-EC06-4FBF-9F82-37EBFDC97984}"/>
    <cellStyle name="Input [yellow] 25 3 3 2" xfId="29000" xr:uid="{E7AC8952-898B-448C-A848-683959D0934A}"/>
    <cellStyle name="Input [yellow] 25 3 4" xfId="33388" xr:uid="{54676936-7893-4831-A7F4-8A2732959B98}"/>
    <cellStyle name="Input [yellow] 25 3 5" xfId="28997" xr:uid="{5FD1C750-234C-4833-891A-1F10A83E97F5}"/>
    <cellStyle name="Input [yellow] 25 4" xfId="7580" xr:uid="{00000000-0005-0000-0000-0000981D0000}"/>
    <cellStyle name="Input [yellow] 25 4 2" xfId="33393" xr:uid="{1C95883B-2AF4-429F-9C1E-CEA6E5975873}"/>
    <cellStyle name="Input [yellow] 25 4 2 2" xfId="29002" xr:uid="{32910DFD-0BA1-47C5-B59C-FBA615679CCB}"/>
    <cellStyle name="Input [yellow] 25 4 3" xfId="33392" xr:uid="{27F64BAE-47C0-4C78-BE32-F30ADDBA5BDC}"/>
    <cellStyle name="Input [yellow] 25 4 4" xfId="29001" xr:uid="{B6557456-4BEE-4F42-94A8-49703B1B4776}"/>
    <cellStyle name="Input [yellow] 25 5" xfId="33394" xr:uid="{586F421F-429A-4DE4-BEE5-78561D57296C}"/>
    <cellStyle name="Input [yellow] 25 5 2" xfId="29003" xr:uid="{A3807C8B-1F13-4971-9D80-D1EEE7D3415E}"/>
    <cellStyle name="Input [yellow] 25 6" xfId="33383" xr:uid="{75541F82-6DB9-467E-BBEB-1AC1B49891BA}"/>
    <cellStyle name="Input [yellow] 25 7" xfId="28992" xr:uid="{908C89DA-1646-455F-8726-5FDD93F43A06}"/>
    <cellStyle name="Input [yellow] 26" xfId="7581" xr:uid="{00000000-0005-0000-0000-0000991D0000}"/>
    <cellStyle name="Input [yellow] 26 2" xfId="7582" xr:uid="{00000000-0005-0000-0000-00009A1D0000}"/>
    <cellStyle name="Input [yellow] 26 2 2" xfId="7583" xr:uid="{00000000-0005-0000-0000-00009B1D0000}"/>
    <cellStyle name="Input [yellow] 26 2 2 2" xfId="33398" xr:uid="{CA1C4F99-7D38-42B6-AE17-62BCF30A0D87}"/>
    <cellStyle name="Input [yellow] 26 2 2 2 2" xfId="29007" xr:uid="{827D55C1-0C9E-44D3-AFCF-A6B4C75E365B}"/>
    <cellStyle name="Input [yellow] 26 2 2 3" xfId="33397" xr:uid="{F1B7CB72-FE99-48E2-8103-0FF20DCBE41F}"/>
    <cellStyle name="Input [yellow] 26 2 2 4" xfId="29006" xr:uid="{7A2E656A-C8EF-4F26-9508-1890F702286E}"/>
    <cellStyle name="Input [yellow] 26 2 3" xfId="33399" xr:uid="{9C4C0746-F5AC-4F33-967E-359042EA3F44}"/>
    <cellStyle name="Input [yellow] 26 2 3 2" xfId="29008" xr:uid="{2E2D9426-10E3-49FF-B869-B44ED1E7D221}"/>
    <cellStyle name="Input [yellow] 26 2 4" xfId="33396" xr:uid="{D3FE121A-D876-4385-B642-1D15AD81F072}"/>
    <cellStyle name="Input [yellow] 26 2 5" xfId="29005" xr:uid="{1AD13B4F-E2C7-476D-B892-DD6336E1C1F0}"/>
    <cellStyle name="Input [yellow] 26 3" xfId="7584" xr:uid="{00000000-0005-0000-0000-00009C1D0000}"/>
    <cellStyle name="Input [yellow] 26 3 2" xfId="7585" xr:uid="{00000000-0005-0000-0000-00009D1D0000}"/>
    <cellStyle name="Input [yellow] 26 3 2 2" xfId="33402" xr:uid="{CF239C32-5EE4-4709-8CCC-4DB09AC1A816}"/>
    <cellStyle name="Input [yellow] 26 3 2 2 2" xfId="29011" xr:uid="{0450276B-75EE-4D3A-8DC9-0D21560AA883}"/>
    <cellStyle name="Input [yellow] 26 3 2 3" xfId="33401" xr:uid="{7857F92D-CE4E-42A6-A372-0A2E80DCD841}"/>
    <cellStyle name="Input [yellow] 26 3 2 4" xfId="29010" xr:uid="{B6B1B115-E20B-4E30-9B42-0073DF221DE4}"/>
    <cellStyle name="Input [yellow] 26 3 3" xfId="33403" xr:uid="{DD02BCBD-4BB8-4256-8508-0837716C8451}"/>
    <cellStyle name="Input [yellow] 26 3 3 2" xfId="29012" xr:uid="{EAFE50A2-B428-4689-8F10-0E79FBF2712A}"/>
    <cellStyle name="Input [yellow] 26 3 4" xfId="33400" xr:uid="{A8A6AC11-5905-4304-A940-6AF9A8F79707}"/>
    <cellStyle name="Input [yellow] 26 3 5" xfId="29009" xr:uid="{27376E1D-E975-4722-9564-DCBF2784C268}"/>
    <cellStyle name="Input [yellow] 26 4" xfId="7586" xr:uid="{00000000-0005-0000-0000-00009E1D0000}"/>
    <cellStyle name="Input [yellow] 26 4 2" xfId="33405" xr:uid="{26D8D634-03FF-4803-9DDC-1EDAAA86318A}"/>
    <cellStyle name="Input [yellow] 26 4 2 2" xfId="29014" xr:uid="{9D465152-7FD3-4A2D-AF4A-A7C9F2FFC207}"/>
    <cellStyle name="Input [yellow] 26 4 3" xfId="33404" xr:uid="{A6DF06EB-FAA7-4CE9-AE7A-2F41987A8F2B}"/>
    <cellStyle name="Input [yellow] 26 4 4" xfId="29013" xr:uid="{595715C3-66E3-4DA1-A22D-FC606C4A03A0}"/>
    <cellStyle name="Input [yellow] 26 5" xfId="33406" xr:uid="{6AC09E73-841A-4A67-9325-33BA52DD093D}"/>
    <cellStyle name="Input [yellow] 26 5 2" xfId="29015" xr:uid="{7E45AE49-C6B1-40F5-BB15-40D630784349}"/>
    <cellStyle name="Input [yellow] 26 6" xfId="33395" xr:uid="{CEB5E944-F243-4A3F-8297-AE3F90A012F0}"/>
    <cellStyle name="Input [yellow] 26 7" xfId="29004" xr:uid="{52E6AF65-4202-40A9-B0CC-B7F0F0141187}"/>
    <cellStyle name="Input [yellow] 27" xfId="7587" xr:uid="{00000000-0005-0000-0000-00009F1D0000}"/>
    <cellStyle name="Input [yellow] 27 2" xfId="7588" xr:uid="{00000000-0005-0000-0000-0000A01D0000}"/>
    <cellStyle name="Input [yellow] 27 2 2" xfId="7589" xr:uid="{00000000-0005-0000-0000-0000A11D0000}"/>
    <cellStyle name="Input [yellow] 27 2 2 2" xfId="33410" xr:uid="{F14EC81C-2590-473A-9D65-655F4AEEBB60}"/>
    <cellStyle name="Input [yellow] 27 2 2 2 2" xfId="29019" xr:uid="{C16E8953-3CDB-4877-932F-F64383040DE9}"/>
    <cellStyle name="Input [yellow] 27 2 2 3" xfId="33409" xr:uid="{12AB9752-EF56-44D3-B68A-0B41407C76DE}"/>
    <cellStyle name="Input [yellow] 27 2 2 4" xfId="29018" xr:uid="{BD7B2959-A5C4-4F56-B1A1-15B2C3C6E42B}"/>
    <cellStyle name="Input [yellow] 27 2 3" xfId="33411" xr:uid="{DC7C8EE3-4841-4F32-B1F9-8F1AF71BAE6C}"/>
    <cellStyle name="Input [yellow] 27 2 3 2" xfId="29020" xr:uid="{CE2384FD-9136-4643-8C1D-ACE0A1F07631}"/>
    <cellStyle name="Input [yellow] 27 2 4" xfId="33408" xr:uid="{E4D5E404-4A16-4240-BD99-E49B9AB40C0E}"/>
    <cellStyle name="Input [yellow] 27 2 5" xfId="29017" xr:uid="{50D455EC-E123-4DFF-80B4-41E61292CDC4}"/>
    <cellStyle name="Input [yellow] 27 3" xfId="7590" xr:uid="{00000000-0005-0000-0000-0000A21D0000}"/>
    <cellStyle name="Input [yellow] 27 3 2" xfId="7591" xr:uid="{00000000-0005-0000-0000-0000A31D0000}"/>
    <cellStyle name="Input [yellow] 27 3 2 2" xfId="33414" xr:uid="{E6BFEAA8-D438-444C-9A0D-BD1A4D2D418C}"/>
    <cellStyle name="Input [yellow] 27 3 2 2 2" xfId="29023" xr:uid="{8FA056E3-B4B8-4658-A8E3-27435A6E6FF6}"/>
    <cellStyle name="Input [yellow] 27 3 2 3" xfId="33413" xr:uid="{76A0FE0B-2F99-46D9-A18E-176420497950}"/>
    <cellStyle name="Input [yellow] 27 3 2 4" xfId="29022" xr:uid="{7DF54790-D652-4BEF-913A-189887B13D33}"/>
    <cellStyle name="Input [yellow] 27 3 3" xfId="33415" xr:uid="{F0B0AFDD-5728-42C2-B2ED-AA6A2B8E494D}"/>
    <cellStyle name="Input [yellow] 27 3 3 2" xfId="29024" xr:uid="{6DF0B4AE-EC29-48B4-B61B-9151A41EA960}"/>
    <cellStyle name="Input [yellow] 27 3 4" xfId="33412" xr:uid="{D68191FC-A7FC-4B81-8285-E23704BE203A}"/>
    <cellStyle name="Input [yellow] 27 3 5" xfId="29021" xr:uid="{3FBB7F0C-19E1-4E65-9EE2-868D83C53771}"/>
    <cellStyle name="Input [yellow] 27 4" xfId="7592" xr:uid="{00000000-0005-0000-0000-0000A41D0000}"/>
    <cellStyle name="Input [yellow] 27 4 2" xfId="33417" xr:uid="{F9CE5DEF-FDC7-4110-943F-9FB7245B9FBD}"/>
    <cellStyle name="Input [yellow] 27 4 2 2" xfId="29026" xr:uid="{A488ACB9-08B4-4A6E-AFBF-64C5A8A7886F}"/>
    <cellStyle name="Input [yellow] 27 4 3" xfId="33416" xr:uid="{B148D730-CC3D-4819-8F71-46BA66EB352B}"/>
    <cellStyle name="Input [yellow] 27 4 4" xfId="29025" xr:uid="{414E89EE-642B-4D55-8F77-D217BCB5A039}"/>
    <cellStyle name="Input [yellow] 27 5" xfId="33418" xr:uid="{9CA58C11-5F76-4A2A-B174-F8022364D35F}"/>
    <cellStyle name="Input [yellow] 27 5 2" xfId="29027" xr:uid="{891D81F9-62B6-46B6-A2F7-B2906A0D17D9}"/>
    <cellStyle name="Input [yellow] 27 6" xfId="33407" xr:uid="{C02C956B-6D4E-4BB5-BE0F-8C149D139BA7}"/>
    <cellStyle name="Input [yellow] 27 7" xfId="29016" xr:uid="{F4FBEE22-F2B1-451F-9A86-D961ACAD1F7A}"/>
    <cellStyle name="Input [yellow] 28" xfId="7593" xr:uid="{00000000-0005-0000-0000-0000A51D0000}"/>
    <cellStyle name="Input [yellow] 28 2" xfId="7594" xr:uid="{00000000-0005-0000-0000-0000A61D0000}"/>
    <cellStyle name="Input [yellow] 28 2 2" xfId="7595" xr:uid="{00000000-0005-0000-0000-0000A71D0000}"/>
    <cellStyle name="Input [yellow] 28 2 2 2" xfId="33422" xr:uid="{C9FBFE9C-1694-4834-B202-0BEA12F2534D}"/>
    <cellStyle name="Input [yellow] 28 2 2 2 2" xfId="29031" xr:uid="{352F6F9B-7270-4178-9C1D-F31992BC3B88}"/>
    <cellStyle name="Input [yellow] 28 2 2 3" xfId="33421" xr:uid="{3A689A3A-DEDF-488C-9D52-C263652B8C3A}"/>
    <cellStyle name="Input [yellow] 28 2 2 4" xfId="29030" xr:uid="{83DA4D5B-43E1-4398-B519-4E4CE09ADB4F}"/>
    <cellStyle name="Input [yellow] 28 2 3" xfId="33423" xr:uid="{518DB939-0E92-4CB7-AFFA-5E558D4544EA}"/>
    <cellStyle name="Input [yellow] 28 2 3 2" xfId="29032" xr:uid="{91D3FC69-7D99-4B2E-94C2-5350CAEEC171}"/>
    <cellStyle name="Input [yellow] 28 2 4" xfId="33420" xr:uid="{62007DCD-30C1-4D30-8352-81468C5A93E1}"/>
    <cellStyle name="Input [yellow] 28 2 5" xfId="29029" xr:uid="{C5D31311-8B6A-4BCA-8DC2-C0CAC26FC540}"/>
    <cellStyle name="Input [yellow] 28 3" xfId="7596" xr:uid="{00000000-0005-0000-0000-0000A81D0000}"/>
    <cellStyle name="Input [yellow] 28 3 2" xfId="7597" xr:uid="{00000000-0005-0000-0000-0000A91D0000}"/>
    <cellStyle name="Input [yellow] 28 3 2 2" xfId="33426" xr:uid="{1F0D349F-44E8-40E6-ACD4-E73486B96636}"/>
    <cellStyle name="Input [yellow] 28 3 2 2 2" xfId="29035" xr:uid="{1FAFC0E5-8E9E-4112-9F6F-89AA250BEEDB}"/>
    <cellStyle name="Input [yellow] 28 3 2 3" xfId="33425" xr:uid="{3FA23AA0-3251-4042-9FD3-107E7313193F}"/>
    <cellStyle name="Input [yellow] 28 3 2 4" xfId="29034" xr:uid="{D8F55FC0-C459-4C25-A88F-C7D43DB48019}"/>
    <cellStyle name="Input [yellow] 28 3 3" xfId="33427" xr:uid="{4E890A5C-710E-4063-A78C-39D3E7E33232}"/>
    <cellStyle name="Input [yellow] 28 3 3 2" xfId="29036" xr:uid="{FBA13918-A41B-42E7-B4DB-E0615D9E00B2}"/>
    <cellStyle name="Input [yellow] 28 3 4" xfId="33424" xr:uid="{39D928F3-D824-49D5-9D8B-85A48FE37DC7}"/>
    <cellStyle name="Input [yellow] 28 3 5" xfId="29033" xr:uid="{54AC9E10-00F7-46B9-8FEB-7D7F49DBD62B}"/>
    <cellStyle name="Input [yellow] 28 4" xfId="7598" xr:uid="{00000000-0005-0000-0000-0000AA1D0000}"/>
    <cellStyle name="Input [yellow] 28 4 2" xfId="33429" xr:uid="{A2EFA52B-2179-4B5C-A792-E26A66E658BB}"/>
    <cellStyle name="Input [yellow] 28 4 2 2" xfId="29038" xr:uid="{676E2B93-6E27-4C47-BF9C-58B558C9E642}"/>
    <cellStyle name="Input [yellow] 28 4 3" xfId="33428" xr:uid="{8334F155-59DB-4D87-93BF-09601CC08E53}"/>
    <cellStyle name="Input [yellow] 28 4 4" xfId="29037" xr:uid="{BC9FFB93-EF66-42AC-85D3-82887490C3C0}"/>
    <cellStyle name="Input [yellow] 28 5" xfId="33430" xr:uid="{721A0EE9-1F3A-4D8D-ADC2-E12A36381E72}"/>
    <cellStyle name="Input [yellow] 28 5 2" xfId="29039" xr:uid="{BD04ECF3-4625-4FBD-8ED5-E470D923F3B9}"/>
    <cellStyle name="Input [yellow] 28 6" xfId="33419" xr:uid="{1545B5F4-4AC5-416B-B13C-7D499C2C90D7}"/>
    <cellStyle name="Input [yellow] 28 7" xfId="29028" xr:uid="{2A10E85B-B49F-4528-BE02-EA1407154244}"/>
    <cellStyle name="Input [yellow] 29" xfId="7599" xr:uid="{00000000-0005-0000-0000-0000AB1D0000}"/>
    <cellStyle name="Input [yellow] 29 2" xfId="7600" xr:uid="{00000000-0005-0000-0000-0000AC1D0000}"/>
    <cellStyle name="Input [yellow] 29 2 2" xfId="7601" xr:uid="{00000000-0005-0000-0000-0000AD1D0000}"/>
    <cellStyle name="Input [yellow] 29 2 2 2" xfId="33434" xr:uid="{D0BFAD2B-0B32-46FD-BC07-56E55AD6014E}"/>
    <cellStyle name="Input [yellow] 29 2 2 2 2" xfId="29043" xr:uid="{7DF6998F-A9F6-4E31-9CD1-4F10AEE9C2F9}"/>
    <cellStyle name="Input [yellow] 29 2 2 3" xfId="33433" xr:uid="{7F9CC2D6-D01D-4B2E-9C88-47B4642F3C8A}"/>
    <cellStyle name="Input [yellow] 29 2 2 4" xfId="29042" xr:uid="{0EAFB73F-E077-44AF-AE91-E23A81E02C92}"/>
    <cellStyle name="Input [yellow] 29 2 3" xfId="33435" xr:uid="{68B2D641-EEDF-4E4D-BB50-2116CDECF9F3}"/>
    <cellStyle name="Input [yellow] 29 2 3 2" xfId="29044" xr:uid="{DF33AFEF-3B02-46A1-972E-489A27C69BED}"/>
    <cellStyle name="Input [yellow] 29 2 4" xfId="33432" xr:uid="{9AE16D87-0DD1-43B5-A369-E265FC354DC3}"/>
    <cellStyle name="Input [yellow] 29 2 5" xfId="29041" xr:uid="{0EF54166-7723-4ADA-A9E5-DBA089C7DDCB}"/>
    <cellStyle name="Input [yellow] 29 3" xfId="7602" xr:uid="{00000000-0005-0000-0000-0000AE1D0000}"/>
    <cellStyle name="Input [yellow] 29 3 2" xfId="7603" xr:uid="{00000000-0005-0000-0000-0000AF1D0000}"/>
    <cellStyle name="Input [yellow] 29 3 2 2" xfId="33438" xr:uid="{235A7526-B9F7-4B46-B2E0-50A1B0F01C42}"/>
    <cellStyle name="Input [yellow] 29 3 2 2 2" xfId="29047" xr:uid="{F8548D80-0C62-4216-B9F9-FCF5BCE91A36}"/>
    <cellStyle name="Input [yellow] 29 3 2 3" xfId="33437" xr:uid="{88232009-1E6A-4868-B6B6-4147E48B1294}"/>
    <cellStyle name="Input [yellow] 29 3 2 4" xfId="29046" xr:uid="{D477CDB3-1B50-4990-870C-2D0B94987837}"/>
    <cellStyle name="Input [yellow] 29 3 3" xfId="33439" xr:uid="{B28427F8-C250-4331-85F6-C9D6F74994AE}"/>
    <cellStyle name="Input [yellow] 29 3 3 2" xfId="29048" xr:uid="{2C8062B4-26E9-4F8E-A084-F6119D51689E}"/>
    <cellStyle name="Input [yellow] 29 3 4" xfId="33436" xr:uid="{20FEAC95-FBA4-4954-9D06-D957E3A33BE5}"/>
    <cellStyle name="Input [yellow] 29 3 5" xfId="29045" xr:uid="{DC4BAB1B-32BC-4FDE-8396-F0429017A3A3}"/>
    <cellStyle name="Input [yellow] 29 4" xfId="7604" xr:uid="{00000000-0005-0000-0000-0000B01D0000}"/>
    <cellStyle name="Input [yellow] 29 4 2" xfId="33441" xr:uid="{C6880E97-5CBB-45F3-B8D7-DA510E3B6386}"/>
    <cellStyle name="Input [yellow] 29 4 2 2" xfId="29050" xr:uid="{D439132A-34B4-48D0-B147-856B40257212}"/>
    <cellStyle name="Input [yellow] 29 4 3" xfId="33440" xr:uid="{9C0B639F-29E9-418A-88E5-DA14DA4831DD}"/>
    <cellStyle name="Input [yellow] 29 4 4" xfId="29049" xr:uid="{6D836BDC-B5E4-4CEA-A1C3-B45D6BC87CCE}"/>
    <cellStyle name="Input [yellow] 29 5" xfId="33442" xr:uid="{B29A79C0-F46F-4B08-8744-2BCAC50CBF64}"/>
    <cellStyle name="Input [yellow] 29 5 2" xfId="29051" xr:uid="{3372C21B-4190-427B-999A-1FAEB99E45F8}"/>
    <cellStyle name="Input [yellow] 29 6" xfId="33431" xr:uid="{FEF2A32D-7E38-4B3D-9F31-831240A60FBC}"/>
    <cellStyle name="Input [yellow] 29 7" xfId="29040" xr:uid="{D9B2D4C7-2191-41B6-8919-5CE6F9196036}"/>
    <cellStyle name="Input [yellow] 3" xfId="7605" xr:uid="{00000000-0005-0000-0000-0000B11D0000}"/>
    <cellStyle name="Input [yellow] 3 10" xfId="33444" xr:uid="{7DCDBB32-6C31-4677-804A-0CA654EB520F}"/>
    <cellStyle name="Input [yellow] 3 10 2" xfId="29053" xr:uid="{EB4011FF-9C20-4342-89C1-EDA72C0BB730}"/>
    <cellStyle name="Input [yellow] 3 11" xfId="33443" xr:uid="{0B8A4E07-6C35-4C7C-B44B-5C4D680F3355}"/>
    <cellStyle name="Input [yellow] 3 12" xfId="29052" xr:uid="{9FAD4F8A-322B-4477-B2EF-09AF36B57299}"/>
    <cellStyle name="Input [yellow] 3 2" xfId="7606" xr:uid="{00000000-0005-0000-0000-0000B21D0000}"/>
    <cellStyle name="Input [yellow] 3 2 10" xfId="33445" xr:uid="{E2081975-D406-4131-810A-290A504FE40E}"/>
    <cellStyle name="Input [yellow] 3 2 11" xfId="29054" xr:uid="{5871E4A2-AEBE-4F58-B388-AF81148EAACF}"/>
    <cellStyle name="Input [yellow] 3 2 2" xfId="7607" xr:uid="{00000000-0005-0000-0000-0000B31D0000}"/>
    <cellStyle name="Input [yellow] 3 2 2 2" xfId="7608" xr:uid="{00000000-0005-0000-0000-0000B41D0000}"/>
    <cellStyle name="Input [yellow] 3 2 2 2 2" xfId="7609" xr:uid="{00000000-0005-0000-0000-0000B51D0000}"/>
    <cellStyle name="Input [yellow] 3 2 2 2 2 2" xfId="33449" xr:uid="{83EDB746-7488-497F-B31F-A5BBC0608A6E}"/>
    <cellStyle name="Input [yellow] 3 2 2 2 2 2 2" xfId="29058" xr:uid="{A6FE1F81-4646-4294-A9CA-58307DB7C6D4}"/>
    <cellStyle name="Input [yellow] 3 2 2 2 2 3" xfId="33448" xr:uid="{DE0AEF5F-AD77-41B7-AFD4-4F27E9AA3C56}"/>
    <cellStyle name="Input [yellow] 3 2 2 2 2 4" xfId="29057" xr:uid="{712CF1B9-31D5-4A8A-8830-F46ED74F5F6E}"/>
    <cellStyle name="Input [yellow] 3 2 2 2 3" xfId="33450" xr:uid="{8F06CFF3-2CC0-4989-8962-440887374C56}"/>
    <cellStyle name="Input [yellow] 3 2 2 2 3 2" xfId="29059" xr:uid="{FB2D4DD1-F4FD-4ED7-A2B8-938BF728D4F6}"/>
    <cellStyle name="Input [yellow] 3 2 2 2 4" xfId="33447" xr:uid="{8098E617-DCC7-4C03-8369-5DBD5A85BF45}"/>
    <cellStyle name="Input [yellow] 3 2 2 2 5" xfId="29056" xr:uid="{24C0D536-A01F-41B7-BA28-F6FD69E1BEAA}"/>
    <cellStyle name="Input [yellow] 3 2 2 3" xfId="7610" xr:uid="{00000000-0005-0000-0000-0000B61D0000}"/>
    <cellStyle name="Input [yellow] 3 2 2 3 2" xfId="7611" xr:uid="{00000000-0005-0000-0000-0000B71D0000}"/>
    <cellStyle name="Input [yellow] 3 2 2 3 2 2" xfId="33453" xr:uid="{5E933AE5-7836-47D8-B2B8-488C9FBE02AE}"/>
    <cellStyle name="Input [yellow] 3 2 2 3 2 2 2" xfId="29062" xr:uid="{252AAFDD-A5C9-4AB6-90E1-92A4735653A1}"/>
    <cellStyle name="Input [yellow] 3 2 2 3 2 3" xfId="33452" xr:uid="{04A842B6-BF26-47DD-B4DD-087657EB49CF}"/>
    <cellStyle name="Input [yellow] 3 2 2 3 2 4" xfId="29061" xr:uid="{52618CA2-82DD-4577-BEAA-8BF08FE70F32}"/>
    <cellStyle name="Input [yellow] 3 2 2 3 3" xfId="33454" xr:uid="{DAE128EB-38C1-4C82-8DCB-D52D719AD855}"/>
    <cellStyle name="Input [yellow] 3 2 2 3 3 2" xfId="29063" xr:uid="{A8BB60FB-EBB0-4532-BE87-75B4893BC675}"/>
    <cellStyle name="Input [yellow] 3 2 2 3 4" xfId="33451" xr:uid="{35D183EF-3D27-40F8-A3F9-AF4F90B8FD62}"/>
    <cellStyle name="Input [yellow] 3 2 2 3 5" xfId="29060" xr:uid="{64214AE0-83F9-4A73-BA1F-AB4DCF2B4AA4}"/>
    <cellStyle name="Input [yellow] 3 2 2 4" xfId="7612" xr:uid="{00000000-0005-0000-0000-0000B81D0000}"/>
    <cellStyle name="Input [yellow] 3 2 2 4 2" xfId="33456" xr:uid="{E29B6E2B-2C36-476A-BFBD-2E04969D2B07}"/>
    <cellStyle name="Input [yellow] 3 2 2 4 2 2" xfId="29065" xr:uid="{67356688-6F55-40D8-8B98-D10D6B752C43}"/>
    <cellStyle name="Input [yellow] 3 2 2 4 3" xfId="33455" xr:uid="{3F8BB553-9B2C-4E09-810D-AE02112DBDA1}"/>
    <cellStyle name="Input [yellow] 3 2 2 4 4" xfId="29064" xr:uid="{E79226AA-601C-42CE-B3C1-834A26A090E5}"/>
    <cellStyle name="Input [yellow] 3 2 2 5" xfId="33457" xr:uid="{8AEA168E-EA49-4861-917D-E47207A9A14E}"/>
    <cellStyle name="Input [yellow] 3 2 2 5 2" xfId="29066" xr:uid="{2F8F3CDA-5111-44F0-B39F-EA1091C8B74F}"/>
    <cellStyle name="Input [yellow] 3 2 2 6" xfId="33446" xr:uid="{102694A7-B9A6-48BB-9B67-980559ABF80A}"/>
    <cellStyle name="Input [yellow] 3 2 2 7" xfId="29055" xr:uid="{D84CDDAE-0463-45FD-B399-C8F297EA7AC7}"/>
    <cellStyle name="Input [yellow] 3 2 3" xfId="7613" xr:uid="{00000000-0005-0000-0000-0000B91D0000}"/>
    <cellStyle name="Input [yellow] 3 2 3 2" xfId="7614" xr:uid="{00000000-0005-0000-0000-0000BA1D0000}"/>
    <cellStyle name="Input [yellow] 3 2 3 2 2" xfId="7615" xr:uid="{00000000-0005-0000-0000-0000BB1D0000}"/>
    <cellStyle name="Input [yellow] 3 2 3 2 2 2" xfId="33461" xr:uid="{B8F66FFA-3661-452B-93F3-060DE7B0C6CF}"/>
    <cellStyle name="Input [yellow] 3 2 3 2 2 2 2" xfId="29070" xr:uid="{7C88BA63-4EFC-45F4-A72E-2A5051657D44}"/>
    <cellStyle name="Input [yellow] 3 2 3 2 2 3" xfId="33460" xr:uid="{B5A7B164-7CFD-4FB1-A623-98894A2031DD}"/>
    <cellStyle name="Input [yellow] 3 2 3 2 2 4" xfId="29069" xr:uid="{591DA06A-31EA-45FC-815F-8B3BC38197B6}"/>
    <cellStyle name="Input [yellow] 3 2 3 2 3" xfId="33462" xr:uid="{CD3F794E-11B2-40B8-8CFA-9F49E20DFA96}"/>
    <cellStyle name="Input [yellow] 3 2 3 2 3 2" xfId="29071" xr:uid="{57993817-FC9C-4195-A5C8-21937A3B13D3}"/>
    <cellStyle name="Input [yellow] 3 2 3 2 4" xfId="33459" xr:uid="{AAA3318A-34EE-4200-88D2-6C09C704F3B2}"/>
    <cellStyle name="Input [yellow] 3 2 3 2 5" xfId="29068" xr:uid="{F4D6C162-C37D-46B6-B3F0-4444D15AA479}"/>
    <cellStyle name="Input [yellow] 3 2 3 3" xfId="7616" xr:uid="{00000000-0005-0000-0000-0000BC1D0000}"/>
    <cellStyle name="Input [yellow] 3 2 3 3 2" xfId="7617" xr:uid="{00000000-0005-0000-0000-0000BD1D0000}"/>
    <cellStyle name="Input [yellow] 3 2 3 3 2 2" xfId="33465" xr:uid="{3F6E76B7-BB52-4C0B-A966-E9D8BDAE46C9}"/>
    <cellStyle name="Input [yellow] 3 2 3 3 2 2 2" xfId="29074" xr:uid="{E929C0A3-BAF8-4AF2-947F-350A927BFCED}"/>
    <cellStyle name="Input [yellow] 3 2 3 3 2 3" xfId="33464" xr:uid="{7F9071CE-4BDE-4739-9704-EDB0702B2191}"/>
    <cellStyle name="Input [yellow] 3 2 3 3 2 4" xfId="29073" xr:uid="{22E3C5B1-3EB7-4717-AC64-084EC28EF328}"/>
    <cellStyle name="Input [yellow] 3 2 3 3 3" xfId="33466" xr:uid="{E12CC77C-3176-445D-8315-EDA0CA08DBEF}"/>
    <cellStyle name="Input [yellow] 3 2 3 3 3 2" xfId="29075" xr:uid="{D7672007-CFED-4151-82C5-E2E094C7B2DF}"/>
    <cellStyle name="Input [yellow] 3 2 3 3 4" xfId="33463" xr:uid="{027E4590-444E-4C04-9B55-17272A08EC13}"/>
    <cellStyle name="Input [yellow] 3 2 3 3 5" xfId="29072" xr:uid="{F75368F8-D010-4501-9642-D03F823FAEA7}"/>
    <cellStyle name="Input [yellow] 3 2 3 4" xfId="7618" xr:uid="{00000000-0005-0000-0000-0000BE1D0000}"/>
    <cellStyle name="Input [yellow] 3 2 3 4 2" xfId="33468" xr:uid="{1AEE9376-5B0E-4C80-9E53-0DFBCF88E1DB}"/>
    <cellStyle name="Input [yellow] 3 2 3 4 2 2" xfId="29077" xr:uid="{0A5DFB60-9D4B-4356-AB3F-3655554AC98F}"/>
    <cellStyle name="Input [yellow] 3 2 3 4 3" xfId="33467" xr:uid="{DE8A35F4-1FC3-42B2-A5D0-EE35C7E9CEED}"/>
    <cellStyle name="Input [yellow] 3 2 3 4 4" xfId="29076" xr:uid="{02B8BC2A-963E-45B1-A711-22C24674CEAE}"/>
    <cellStyle name="Input [yellow] 3 2 3 5" xfId="33469" xr:uid="{516A2680-707C-4A07-A767-0C729CB30004}"/>
    <cellStyle name="Input [yellow] 3 2 3 5 2" xfId="29078" xr:uid="{9AF4FD3D-787D-470E-8E0A-0DAC86130D9F}"/>
    <cellStyle name="Input [yellow] 3 2 3 6" xfId="33458" xr:uid="{B595D793-9185-4BDD-BD77-FAAE0CC75E2A}"/>
    <cellStyle name="Input [yellow] 3 2 3 7" xfId="29067" xr:uid="{13514DD5-C399-4D91-AA6C-683E4E8E713F}"/>
    <cellStyle name="Input [yellow] 3 2 4" xfId="7619" xr:uid="{00000000-0005-0000-0000-0000BF1D0000}"/>
    <cellStyle name="Input [yellow] 3 2 4 2" xfId="7620" xr:uid="{00000000-0005-0000-0000-0000C01D0000}"/>
    <cellStyle name="Input [yellow] 3 2 4 2 2" xfId="7621" xr:uid="{00000000-0005-0000-0000-0000C11D0000}"/>
    <cellStyle name="Input [yellow] 3 2 4 2 2 2" xfId="33473" xr:uid="{5467B88A-CCF7-463E-BA00-2FEC8E91B3BF}"/>
    <cellStyle name="Input [yellow] 3 2 4 2 2 2 2" xfId="29082" xr:uid="{810CA4C4-461E-4BA2-A5A7-56E6D6D99E26}"/>
    <cellStyle name="Input [yellow] 3 2 4 2 2 3" xfId="33472" xr:uid="{CF4EB1FD-0778-4116-90ED-59269B279BDC}"/>
    <cellStyle name="Input [yellow] 3 2 4 2 2 4" xfId="29081" xr:uid="{4FA9FB4C-C342-4861-9FA8-16532AFF546B}"/>
    <cellStyle name="Input [yellow] 3 2 4 2 3" xfId="33474" xr:uid="{A2DD2C58-5CB0-43DF-9726-3B5730DEF6F7}"/>
    <cellStyle name="Input [yellow] 3 2 4 2 3 2" xfId="29083" xr:uid="{00C47E8F-0419-4C65-88D4-238A4CE9215F}"/>
    <cellStyle name="Input [yellow] 3 2 4 2 4" xfId="33471" xr:uid="{34C8F2F9-523C-4EA2-B8E2-9DD5D5152D38}"/>
    <cellStyle name="Input [yellow] 3 2 4 2 5" xfId="29080" xr:uid="{D9B32C76-AD59-49A2-8C39-691EAF3EE235}"/>
    <cellStyle name="Input [yellow] 3 2 4 3" xfId="7622" xr:uid="{00000000-0005-0000-0000-0000C21D0000}"/>
    <cellStyle name="Input [yellow] 3 2 4 3 2" xfId="7623" xr:uid="{00000000-0005-0000-0000-0000C31D0000}"/>
    <cellStyle name="Input [yellow] 3 2 4 3 2 2" xfId="33477" xr:uid="{373F5084-33ED-4353-B041-FEB5264A9510}"/>
    <cellStyle name="Input [yellow] 3 2 4 3 2 2 2" xfId="29086" xr:uid="{4B90F369-8ADF-4943-A776-84A635742E02}"/>
    <cellStyle name="Input [yellow] 3 2 4 3 2 3" xfId="33476" xr:uid="{5133B7AA-AB96-4185-9CE9-3C5BC1A62BFA}"/>
    <cellStyle name="Input [yellow] 3 2 4 3 2 4" xfId="29085" xr:uid="{0B847B9D-BCFF-403B-9136-489C6573C858}"/>
    <cellStyle name="Input [yellow] 3 2 4 3 3" xfId="33478" xr:uid="{5601E8E5-9E85-45A8-BA65-CAB5EC36F3F3}"/>
    <cellStyle name="Input [yellow] 3 2 4 3 3 2" xfId="29087" xr:uid="{5EE840FF-2C71-4E0B-B1BB-EBF71D8ACBC6}"/>
    <cellStyle name="Input [yellow] 3 2 4 3 4" xfId="33475" xr:uid="{08C40364-8614-437B-B3F4-5AA3DC1C6020}"/>
    <cellStyle name="Input [yellow] 3 2 4 3 5" xfId="29084" xr:uid="{A892F366-AB84-4304-B600-7F405AE3C996}"/>
    <cellStyle name="Input [yellow] 3 2 4 4" xfId="7624" xr:uid="{00000000-0005-0000-0000-0000C41D0000}"/>
    <cellStyle name="Input [yellow] 3 2 4 4 2" xfId="33480" xr:uid="{45EDA0A8-DDF0-42C4-8D52-3F29ECABAC60}"/>
    <cellStyle name="Input [yellow] 3 2 4 4 2 2" xfId="29089" xr:uid="{BFC9BBFA-714C-4A7D-8F3B-5943A9E27284}"/>
    <cellStyle name="Input [yellow] 3 2 4 4 3" xfId="33479" xr:uid="{CDB830EC-7847-4304-9DD7-22466E4CF5C3}"/>
    <cellStyle name="Input [yellow] 3 2 4 4 4" xfId="29088" xr:uid="{6813C5B1-78F1-4993-9B93-3C232E55F159}"/>
    <cellStyle name="Input [yellow] 3 2 4 5" xfId="33481" xr:uid="{E790B1AB-492D-4ADD-B20B-76C90B90909D}"/>
    <cellStyle name="Input [yellow] 3 2 4 5 2" xfId="29090" xr:uid="{29E6FCF5-6F79-4615-A782-05395BD30327}"/>
    <cellStyle name="Input [yellow] 3 2 4 6" xfId="33470" xr:uid="{486DFDEB-2E1B-4645-B5EE-46047F31334A}"/>
    <cellStyle name="Input [yellow] 3 2 4 7" xfId="29079" xr:uid="{44FF37F2-682F-4859-B479-459601A938DC}"/>
    <cellStyle name="Input [yellow] 3 2 5" xfId="7625" xr:uid="{00000000-0005-0000-0000-0000C51D0000}"/>
    <cellStyle name="Input [yellow] 3 2 5 2" xfId="7626" xr:uid="{00000000-0005-0000-0000-0000C61D0000}"/>
    <cellStyle name="Input [yellow] 3 2 5 2 2" xfId="7627" xr:uid="{00000000-0005-0000-0000-0000C71D0000}"/>
    <cellStyle name="Input [yellow] 3 2 5 2 2 2" xfId="33485" xr:uid="{B36E9A12-D87F-415A-8399-E950B96D3EBB}"/>
    <cellStyle name="Input [yellow] 3 2 5 2 2 2 2" xfId="29094" xr:uid="{8CF1E324-B04E-4CD5-838C-3A150DDE5439}"/>
    <cellStyle name="Input [yellow] 3 2 5 2 2 3" xfId="33484" xr:uid="{8B1E44FA-67C3-4558-890C-2097355F077E}"/>
    <cellStyle name="Input [yellow] 3 2 5 2 2 4" xfId="29093" xr:uid="{47690A38-27BB-44D8-9C40-29A5E38B4EFC}"/>
    <cellStyle name="Input [yellow] 3 2 5 2 3" xfId="33486" xr:uid="{4006C660-B513-4068-B431-E182F787BDE5}"/>
    <cellStyle name="Input [yellow] 3 2 5 2 3 2" xfId="29095" xr:uid="{83F7FCAE-F87F-439D-96B8-DAE552B9A7A4}"/>
    <cellStyle name="Input [yellow] 3 2 5 2 4" xfId="33483" xr:uid="{2712476B-9B4A-4438-9756-A37108D1D688}"/>
    <cellStyle name="Input [yellow] 3 2 5 2 5" xfId="29092" xr:uid="{A67ED683-789E-48DD-B1C3-FCF5AA5429F0}"/>
    <cellStyle name="Input [yellow] 3 2 5 3" xfId="7628" xr:uid="{00000000-0005-0000-0000-0000C81D0000}"/>
    <cellStyle name="Input [yellow] 3 2 5 3 2" xfId="7629" xr:uid="{00000000-0005-0000-0000-0000C91D0000}"/>
    <cellStyle name="Input [yellow] 3 2 5 3 2 2" xfId="33489" xr:uid="{915BB369-494A-4703-B917-33CCF0251D36}"/>
    <cellStyle name="Input [yellow] 3 2 5 3 2 2 2" xfId="29098" xr:uid="{2442394D-465D-4C4B-8ADD-989C6798EF8B}"/>
    <cellStyle name="Input [yellow] 3 2 5 3 2 3" xfId="33488" xr:uid="{AF3080AD-1AAF-4D83-921E-1C9CAEF32918}"/>
    <cellStyle name="Input [yellow] 3 2 5 3 2 4" xfId="29097" xr:uid="{A19199DD-BBF9-4294-85CE-F970A399AA6A}"/>
    <cellStyle name="Input [yellow] 3 2 5 3 3" xfId="33490" xr:uid="{D7BF73E3-92C3-45F5-9012-90C5D49F55FC}"/>
    <cellStyle name="Input [yellow] 3 2 5 3 3 2" xfId="29099" xr:uid="{246FA0B4-D165-4E74-ACA4-D032F40A1925}"/>
    <cellStyle name="Input [yellow] 3 2 5 3 4" xfId="33487" xr:uid="{2DD908CC-95E6-4E45-9908-E15C635B0717}"/>
    <cellStyle name="Input [yellow] 3 2 5 3 5" xfId="29096" xr:uid="{24218171-01A0-4EC5-B818-0CB9BBB1867D}"/>
    <cellStyle name="Input [yellow] 3 2 5 4" xfId="7630" xr:uid="{00000000-0005-0000-0000-0000CA1D0000}"/>
    <cellStyle name="Input [yellow] 3 2 5 4 2" xfId="33492" xr:uid="{2AA0B788-323C-4760-B752-E57E4CECAE53}"/>
    <cellStyle name="Input [yellow] 3 2 5 4 2 2" xfId="29101" xr:uid="{3612B6CA-3623-4FCD-BD00-3496B111A57A}"/>
    <cellStyle name="Input [yellow] 3 2 5 4 3" xfId="33491" xr:uid="{7423E2FF-ACA2-4DB7-8FAD-27FF5475EF19}"/>
    <cellStyle name="Input [yellow] 3 2 5 4 4" xfId="29100" xr:uid="{3D263A61-7C9B-408A-B9C2-0A7512695A9F}"/>
    <cellStyle name="Input [yellow] 3 2 5 5" xfId="33493" xr:uid="{28A4AC4B-CE95-4DC7-8ABB-D78328E8D274}"/>
    <cellStyle name="Input [yellow] 3 2 5 5 2" xfId="29102" xr:uid="{5656F9A4-C356-4655-8C01-95D686821008}"/>
    <cellStyle name="Input [yellow] 3 2 5 6" xfId="33482" xr:uid="{EEDEC079-F358-4B60-80B4-C119F8C636E6}"/>
    <cellStyle name="Input [yellow] 3 2 5 7" xfId="29091" xr:uid="{600CE62F-5563-4459-AEA6-72184A0058BF}"/>
    <cellStyle name="Input [yellow] 3 2 6" xfId="7631" xr:uid="{00000000-0005-0000-0000-0000CB1D0000}"/>
    <cellStyle name="Input [yellow] 3 2 6 2" xfId="7632" xr:uid="{00000000-0005-0000-0000-0000CC1D0000}"/>
    <cellStyle name="Input [yellow] 3 2 6 2 2" xfId="33496" xr:uid="{485F8E5E-456E-4B24-8FA0-8AECFC94944C}"/>
    <cellStyle name="Input [yellow] 3 2 6 2 2 2" xfId="29105" xr:uid="{458CA94F-01A2-4ABD-8092-F0AB86184340}"/>
    <cellStyle name="Input [yellow] 3 2 6 2 3" xfId="33495" xr:uid="{F742E1FB-DF69-4656-A2E1-F95E023E679B}"/>
    <cellStyle name="Input [yellow] 3 2 6 2 4" xfId="29104" xr:uid="{24BDADCC-9B06-4055-B1B4-9323F9A3F72E}"/>
    <cellStyle name="Input [yellow] 3 2 6 3" xfId="33497" xr:uid="{267FFB21-79F3-4D41-8FED-44B62A08022F}"/>
    <cellStyle name="Input [yellow] 3 2 6 3 2" xfId="29106" xr:uid="{1C0F64A8-A4BA-4A37-9FE4-473470BE9B0B}"/>
    <cellStyle name="Input [yellow] 3 2 6 4" xfId="33494" xr:uid="{280FF5D3-36D1-4669-8AC6-852DE03AD36C}"/>
    <cellStyle name="Input [yellow] 3 2 6 5" xfId="29103" xr:uid="{A4B8E595-3E6C-49DD-B02E-CA1D257BB471}"/>
    <cellStyle name="Input [yellow] 3 2 7" xfId="7633" xr:uid="{00000000-0005-0000-0000-0000CD1D0000}"/>
    <cellStyle name="Input [yellow] 3 2 7 2" xfId="7634" xr:uid="{00000000-0005-0000-0000-0000CE1D0000}"/>
    <cellStyle name="Input [yellow] 3 2 7 2 2" xfId="33500" xr:uid="{ADA187B4-F1DB-4483-92D4-E93C64F1F9E9}"/>
    <cellStyle name="Input [yellow] 3 2 7 2 2 2" xfId="29109" xr:uid="{BE099FA3-6EA6-4714-8583-F22FEAC909B2}"/>
    <cellStyle name="Input [yellow] 3 2 7 2 3" xfId="33499" xr:uid="{C91AC383-57AC-4AEE-83BB-48A2989E5994}"/>
    <cellStyle name="Input [yellow] 3 2 7 2 4" xfId="29108" xr:uid="{DC09C503-4DED-406A-AF10-00DFA9FDC5F4}"/>
    <cellStyle name="Input [yellow] 3 2 7 3" xfId="33501" xr:uid="{E8A6BAA8-003A-43C3-96E3-B3AC17D091CF}"/>
    <cellStyle name="Input [yellow] 3 2 7 3 2" xfId="29110" xr:uid="{DC3A7B25-77BC-44A9-8BA4-08E617627C57}"/>
    <cellStyle name="Input [yellow] 3 2 7 4" xfId="33498" xr:uid="{C9AD7F14-B325-435E-89DF-62A94BF256FC}"/>
    <cellStyle name="Input [yellow] 3 2 7 5" xfId="29107" xr:uid="{36E36B99-EE47-4CCA-954C-27E1F9947325}"/>
    <cellStyle name="Input [yellow] 3 2 8" xfId="7635" xr:uid="{00000000-0005-0000-0000-0000CF1D0000}"/>
    <cellStyle name="Input [yellow] 3 2 8 2" xfId="33503" xr:uid="{36EA9833-B726-4079-9067-0CA2794DAE44}"/>
    <cellStyle name="Input [yellow] 3 2 8 2 2" xfId="29112" xr:uid="{8873BB93-6958-42E0-8006-9D6823D49B1A}"/>
    <cellStyle name="Input [yellow] 3 2 8 3" xfId="33502" xr:uid="{34B56732-BA7B-4860-868E-812DB1FA383C}"/>
    <cellStyle name="Input [yellow] 3 2 8 4" xfId="29111" xr:uid="{6961328A-14F2-4E6F-940B-5A655E46456C}"/>
    <cellStyle name="Input [yellow] 3 2 9" xfId="33504" xr:uid="{A845C983-9FA8-4C7B-85BE-8C7ACD93BA0E}"/>
    <cellStyle name="Input [yellow] 3 2 9 2" xfId="29113" xr:uid="{300D0D2F-B63B-4788-87AE-A8957CA40011}"/>
    <cellStyle name="Input [yellow] 3 3" xfId="7636" xr:uid="{00000000-0005-0000-0000-0000D01D0000}"/>
    <cellStyle name="Input [yellow] 3 3 2" xfId="7637" xr:uid="{00000000-0005-0000-0000-0000D11D0000}"/>
    <cellStyle name="Input [yellow] 3 3 2 2" xfId="7638" xr:uid="{00000000-0005-0000-0000-0000D21D0000}"/>
    <cellStyle name="Input [yellow] 3 3 2 2 2" xfId="33508" xr:uid="{ADAB2712-E30A-4EE0-9BE9-300B342AEB47}"/>
    <cellStyle name="Input [yellow] 3 3 2 2 2 2" xfId="29117" xr:uid="{3E6EC950-2CBC-4880-9CBE-CB23F9F57087}"/>
    <cellStyle name="Input [yellow] 3 3 2 2 3" xfId="33507" xr:uid="{D57F8CC5-1050-4553-9718-6C87736E7DAD}"/>
    <cellStyle name="Input [yellow] 3 3 2 2 4" xfId="29116" xr:uid="{F787FD3A-1A4D-4B67-AA04-1FADD80B456F}"/>
    <cellStyle name="Input [yellow] 3 3 2 3" xfId="33509" xr:uid="{C631CEB3-63A7-40A7-A232-AE6FF4CAA544}"/>
    <cellStyle name="Input [yellow] 3 3 2 3 2" xfId="29118" xr:uid="{781F4965-E312-44B8-A3AA-CA1FFA12C58F}"/>
    <cellStyle name="Input [yellow] 3 3 2 4" xfId="33506" xr:uid="{7CE945F9-B828-45BC-9EAE-C8711435BBA4}"/>
    <cellStyle name="Input [yellow] 3 3 2 5" xfId="29115" xr:uid="{1B52FFC5-A14A-401E-81E9-F72503A6C9ED}"/>
    <cellStyle name="Input [yellow] 3 3 3" xfId="7639" xr:uid="{00000000-0005-0000-0000-0000D31D0000}"/>
    <cellStyle name="Input [yellow] 3 3 3 2" xfId="7640" xr:uid="{00000000-0005-0000-0000-0000D41D0000}"/>
    <cellStyle name="Input [yellow] 3 3 3 2 2" xfId="33512" xr:uid="{41B61AB9-27DE-4916-BF23-876484908AB9}"/>
    <cellStyle name="Input [yellow] 3 3 3 2 2 2" xfId="29121" xr:uid="{EB150D78-B86A-4164-9223-6CCFCC7A85FF}"/>
    <cellStyle name="Input [yellow] 3 3 3 2 3" xfId="33511" xr:uid="{61E3D627-2C6E-48BE-AA48-15EAF8118742}"/>
    <cellStyle name="Input [yellow] 3 3 3 2 4" xfId="29120" xr:uid="{246B99DC-351D-47A0-B01D-408094DEC4CC}"/>
    <cellStyle name="Input [yellow] 3 3 3 3" xfId="33513" xr:uid="{FB9F8CB0-15BE-40B4-84A7-39652C8877DE}"/>
    <cellStyle name="Input [yellow] 3 3 3 3 2" xfId="29122" xr:uid="{B127EBB7-6A18-48D8-82FA-E6B267FAD19B}"/>
    <cellStyle name="Input [yellow] 3 3 3 4" xfId="33510" xr:uid="{024CB38B-DC85-4C76-863C-CA9B5B6098F2}"/>
    <cellStyle name="Input [yellow] 3 3 3 5" xfId="29119" xr:uid="{BC5C789F-6F0F-41D3-8B09-5CFF6139A33F}"/>
    <cellStyle name="Input [yellow] 3 3 4" xfId="7641" xr:uid="{00000000-0005-0000-0000-0000D51D0000}"/>
    <cellStyle name="Input [yellow] 3 3 4 2" xfId="33515" xr:uid="{A522CB66-A8A6-4F69-970F-9989740F8FF2}"/>
    <cellStyle name="Input [yellow] 3 3 4 2 2" xfId="29124" xr:uid="{C98399E7-884D-4C0D-A886-68CBD76EB552}"/>
    <cellStyle name="Input [yellow] 3 3 4 3" xfId="33514" xr:uid="{E4FF0A1B-7CEE-4F82-9F63-DA517C9C4A22}"/>
    <cellStyle name="Input [yellow] 3 3 4 4" xfId="29123" xr:uid="{9AFF9B96-5BCD-4118-A468-3D4083AA76F9}"/>
    <cellStyle name="Input [yellow] 3 3 5" xfId="33516" xr:uid="{1791FADA-CC55-42D2-A9FF-7EF220741B58}"/>
    <cellStyle name="Input [yellow] 3 3 5 2" xfId="29125" xr:uid="{C9A52AD0-59DF-4989-A563-2C467B494554}"/>
    <cellStyle name="Input [yellow] 3 3 6" xfId="33505" xr:uid="{423A1F42-B4DD-4B6C-AD9D-02D008D8B6AB}"/>
    <cellStyle name="Input [yellow] 3 3 7" xfId="29114" xr:uid="{B837D1D6-D590-4522-8A02-AEB1683C8B12}"/>
    <cellStyle name="Input [yellow] 3 4" xfId="7642" xr:uid="{00000000-0005-0000-0000-0000D61D0000}"/>
    <cellStyle name="Input [yellow] 3 4 2" xfId="7643" xr:uid="{00000000-0005-0000-0000-0000D71D0000}"/>
    <cellStyle name="Input [yellow] 3 4 2 2" xfId="7644" xr:uid="{00000000-0005-0000-0000-0000D81D0000}"/>
    <cellStyle name="Input [yellow] 3 4 2 2 2" xfId="33520" xr:uid="{5F94EC87-EAF1-49B8-8C0D-E93B58A2EC12}"/>
    <cellStyle name="Input [yellow] 3 4 2 2 2 2" xfId="29129" xr:uid="{43FD32A8-0F35-4380-AC75-85BBF18E3E8A}"/>
    <cellStyle name="Input [yellow] 3 4 2 2 3" xfId="33519" xr:uid="{31BA7357-7F3B-4E73-816F-F6C3CD5E0E90}"/>
    <cellStyle name="Input [yellow] 3 4 2 2 4" xfId="29128" xr:uid="{09F34211-6D33-4945-BB42-E9CA0940F1D2}"/>
    <cellStyle name="Input [yellow] 3 4 2 3" xfId="33521" xr:uid="{12726C7F-D73B-409C-BE36-9598F2B90854}"/>
    <cellStyle name="Input [yellow] 3 4 2 3 2" xfId="29130" xr:uid="{064C5219-8864-4285-B6C1-D6636620D54B}"/>
    <cellStyle name="Input [yellow] 3 4 2 4" xfId="33518" xr:uid="{8145B1ED-A15B-406C-A7F1-9301554A7482}"/>
    <cellStyle name="Input [yellow] 3 4 2 5" xfId="29127" xr:uid="{2A9E2B5C-2C40-44E4-838A-BBFAD2DABD03}"/>
    <cellStyle name="Input [yellow] 3 4 3" xfId="7645" xr:uid="{00000000-0005-0000-0000-0000D91D0000}"/>
    <cellStyle name="Input [yellow] 3 4 3 2" xfId="7646" xr:uid="{00000000-0005-0000-0000-0000DA1D0000}"/>
    <cellStyle name="Input [yellow] 3 4 3 2 2" xfId="33524" xr:uid="{B37CF4AE-CC33-4AB4-B654-E97CBCDD9CC8}"/>
    <cellStyle name="Input [yellow] 3 4 3 2 2 2" xfId="29133" xr:uid="{D2388885-AD5C-4EE8-8B9C-08B4F4435A27}"/>
    <cellStyle name="Input [yellow] 3 4 3 2 3" xfId="33523" xr:uid="{7381A966-A7D7-41F3-AA1E-C2DFF839D97E}"/>
    <cellStyle name="Input [yellow] 3 4 3 2 4" xfId="29132" xr:uid="{2D84D83E-2831-4C79-8ABE-9FE8D1DC2CC2}"/>
    <cellStyle name="Input [yellow] 3 4 3 3" xfId="33525" xr:uid="{6ED5B668-485A-4008-9440-7516BD687010}"/>
    <cellStyle name="Input [yellow] 3 4 3 3 2" xfId="29134" xr:uid="{6AA8715A-4723-48E4-AE9C-3E82A912A787}"/>
    <cellStyle name="Input [yellow] 3 4 3 4" xfId="33522" xr:uid="{BF144454-CF53-45AD-B7CD-5E2D6F6C9A57}"/>
    <cellStyle name="Input [yellow] 3 4 3 5" xfId="29131" xr:uid="{5696371C-06F6-4784-8D6E-4712F3C7A9CE}"/>
    <cellStyle name="Input [yellow] 3 4 4" xfId="7647" xr:uid="{00000000-0005-0000-0000-0000DB1D0000}"/>
    <cellStyle name="Input [yellow] 3 4 4 2" xfId="33527" xr:uid="{7963B719-4E0C-45A0-9610-DD648B5B45CB}"/>
    <cellStyle name="Input [yellow] 3 4 4 2 2" xfId="29136" xr:uid="{9A728108-600A-4D63-91D1-C46A0A680A91}"/>
    <cellStyle name="Input [yellow] 3 4 4 3" xfId="33526" xr:uid="{89BEBF8A-36CB-4844-8934-899E43A4DF11}"/>
    <cellStyle name="Input [yellow] 3 4 4 4" xfId="29135" xr:uid="{B3774D1E-7AF1-40B8-A28C-FB74AD576E4A}"/>
    <cellStyle name="Input [yellow] 3 4 5" xfId="33528" xr:uid="{888FF67A-70A2-4B18-827A-7E8B9E9C31FA}"/>
    <cellStyle name="Input [yellow] 3 4 5 2" xfId="29137" xr:uid="{D1FBBABB-F10D-49DF-A792-B13530297646}"/>
    <cellStyle name="Input [yellow] 3 4 6" xfId="33517" xr:uid="{916A80E5-CC9A-48ED-AFEA-D0BC8B1C454B}"/>
    <cellStyle name="Input [yellow] 3 4 7" xfId="29126" xr:uid="{CF544036-E01A-45A8-AB58-CFB688660FDD}"/>
    <cellStyle name="Input [yellow] 3 5" xfId="7648" xr:uid="{00000000-0005-0000-0000-0000DC1D0000}"/>
    <cellStyle name="Input [yellow] 3 5 2" xfId="7649" xr:uid="{00000000-0005-0000-0000-0000DD1D0000}"/>
    <cellStyle name="Input [yellow] 3 5 2 2" xfId="7650" xr:uid="{00000000-0005-0000-0000-0000DE1D0000}"/>
    <cellStyle name="Input [yellow] 3 5 2 2 2" xfId="33532" xr:uid="{EF36D1DE-D9CE-4212-AE0B-5BF0939988F0}"/>
    <cellStyle name="Input [yellow] 3 5 2 2 2 2" xfId="29141" xr:uid="{30DED727-07A8-4200-95CA-0FAAE8EDD822}"/>
    <cellStyle name="Input [yellow] 3 5 2 2 3" xfId="33531" xr:uid="{45D67563-6D21-42C7-8969-E476B171B4FD}"/>
    <cellStyle name="Input [yellow] 3 5 2 2 4" xfId="29140" xr:uid="{6B1DCA48-C8FD-4802-8A19-16F048925BD6}"/>
    <cellStyle name="Input [yellow] 3 5 2 3" xfId="33533" xr:uid="{73459D4E-BFC0-4F60-A32C-639FF55C5ED6}"/>
    <cellStyle name="Input [yellow] 3 5 2 3 2" xfId="29142" xr:uid="{BB215620-9043-4464-AFDA-E7A5EA0EF342}"/>
    <cellStyle name="Input [yellow] 3 5 2 4" xfId="33530" xr:uid="{7DE1780E-879A-4B6D-9577-18D9771FF260}"/>
    <cellStyle name="Input [yellow] 3 5 2 5" xfId="29139" xr:uid="{C2722198-9F3F-462B-828A-03305179BA08}"/>
    <cellStyle name="Input [yellow] 3 5 3" xfId="7651" xr:uid="{00000000-0005-0000-0000-0000DF1D0000}"/>
    <cellStyle name="Input [yellow] 3 5 3 2" xfId="7652" xr:uid="{00000000-0005-0000-0000-0000E01D0000}"/>
    <cellStyle name="Input [yellow] 3 5 3 2 2" xfId="33536" xr:uid="{A9566C19-51F8-4D98-B36B-D2B8A5CF9936}"/>
    <cellStyle name="Input [yellow] 3 5 3 2 2 2" xfId="29145" xr:uid="{C1CBE1B4-D39E-4264-88CA-8654A47B76CA}"/>
    <cellStyle name="Input [yellow] 3 5 3 2 3" xfId="33535" xr:uid="{4906E79D-6F91-4968-8586-CB8B46A16A8C}"/>
    <cellStyle name="Input [yellow] 3 5 3 2 4" xfId="29144" xr:uid="{95043072-41DC-4B14-AE5B-F6F4FC3D2CDD}"/>
    <cellStyle name="Input [yellow] 3 5 3 3" xfId="33537" xr:uid="{40CB25FB-3B0F-4D4C-977A-2490591D8990}"/>
    <cellStyle name="Input [yellow] 3 5 3 3 2" xfId="29146" xr:uid="{7BCC1B82-2560-4247-96BD-1CE118F9C6A5}"/>
    <cellStyle name="Input [yellow] 3 5 3 4" xfId="33534" xr:uid="{404A1810-31BA-4BE2-AE29-5D8E8F331861}"/>
    <cellStyle name="Input [yellow] 3 5 3 5" xfId="29143" xr:uid="{EB8ED29C-FADD-413B-A8E2-16459F438BAE}"/>
    <cellStyle name="Input [yellow] 3 5 4" xfId="7653" xr:uid="{00000000-0005-0000-0000-0000E11D0000}"/>
    <cellStyle name="Input [yellow] 3 5 4 2" xfId="33539" xr:uid="{B7A06ED0-31FC-441A-B7A6-D5F65D28D0CE}"/>
    <cellStyle name="Input [yellow] 3 5 4 2 2" xfId="29148" xr:uid="{B1947873-BED0-4A8A-B32D-F57AEA64DAA2}"/>
    <cellStyle name="Input [yellow] 3 5 4 3" xfId="33538" xr:uid="{7F956D44-0F41-4FC2-B57A-E1867DBC224D}"/>
    <cellStyle name="Input [yellow] 3 5 4 4" xfId="29147" xr:uid="{8B7722D5-E64C-4439-8E52-5690A2BCF874}"/>
    <cellStyle name="Input [yellow] 3 5 5" xfId="33540" xr:uid="{6A2FAA97-9354-451B-841B-281C2A97A3E9}"/>
    <cellStyle name="Input [yellow] 3 5 5 2" xfId="29149" xr:uid="{EB3E2F3E-5AC0-4833-A308-DF156473E546}"/>
    <cellStyle name="Input [yellow] 3 5 6" xfId="33529" xr:uid="{0F73F601-E0F7-487A-9BF7-574CEDA53546}"/>
    <cellStyle name="Input [yellow] 3 5 7" xfId="29138" xr:uid="{27F198E1-F2F0-4428-8DA1-8D00BD568FB0}"/>
    <cellStyle name="Input [yellow] 3 6" xfId="7654" xr:uid="{00000000-0005-0000-0000-0000E21D0000}"/>
    <cellStyle name="Input [yellow] 3 6 2" xfId="7655" xr:uid="{00000000-0005-0000-0000-0000E31D0000}"/>
    <cellStyle name="Input [yellow] 3 6 2 2" xfId="7656" xr:uid="{00000000-0005-0000-0000-0000E41D0000}"/>
    <cellStyle name="Input [yellow] 3 6 2 2 2" xfId="33544" xr:uid="{A8FC1744-AE99-4EB9-87D0-51064F2E274D}"/>
    <cellStyle name="Input [yellow] 3 6 2 2 2 2" xfId="29153" xr:uid="{2CF6E2D4-FE91-476A-A0CE-FF9EFCB098AF}"/>
    <cellStyle name="Input [yellow] 3 6 2 2 3" xfId="33543" xr:uid="{9DDB8134-4A01-4DE2-9E0A-C3D11590D520}"/>
    <cellStyle name="Input [yellow] 3 6 2 2 4" xfId="29152" xr:uid="{B61DC57F-2185-40CC-AE8F-DE90268C89A3}"/>
    <cellStyle name="Input [yellow] 3 6 2 3" xfId="33545" xr:uid="{CA3E58E0-3642-4B8C-8C71-4DDE6E65C19D}"/>
    <cellStyle name="Input [yellow] 3 6 2 3 2" xfId="29154" xr:uid="{8403F16B-AA4B-41D7-B4DB-B686407F58A1}"/>
    <cellStyle name="Input [yellow] 3 6 2 4" xfId="33542" xr:uid="{1A6F6D09-E64D-41A6-814E-3CD68D135E9A}"/>
    <cellStyle name="Input [yellow] 3 6 2 5" xfId="29151" xr:uid="{A0495250-44C4-447B-B3D7-F39313381707}"/>
    <cellStyle name="Input [yellow] 3 6 3" xfId="7657" xr:uid="{00000000-0005-0000-0000-0000E51D0000}"/>
    <cellStyle name="Input [yellow] 3 6 3 2" xfId="7658" xr:uid="{00000000-0005-0000-0000-0000E61D0000}"/>
    <cellStyle name="Input [yellow] 3 6 3 2 2" xfId="33548" xr:uid="{D25CB3C5-B798-4AED-80CD-095A1A7E52EE}"/>
    <cellStyle name="Input [yellow] 3 6 3 2 2 2" xfId="29157" xr:uid="{094D2496-9E47-443F-BE33-C2F670F6FDC0}"/>
    <cellStyle name="Input [yellow] 3 6 3 2 3" xfId="33547" xr:uid="{737CA804-D6FF-4F76-BCF4-79301F66EC1B}"/>
    <cellStyle name="Input [yellow] 3 6 3 2 4" xfId="29156" xr:uid="{2FE45EF3-1B02-4513-A4D5-352C997615F4}"/>
    <cellStyle name="Input [yellow] 3 6 3 3" xfId="33549" xr:uid="{00C0FE3C-89D6-4418-87AB-D55F874F32E7}"/>
    <cellStyle name="Input [yellow] 3 6 3 3 2" xfId="29158" xr:uid="{474583FB-DB70-4DEE-B432-22D28B1640A3}"/>
    <cellStyle name="Input [yellow] 3 6 3 4" xfId="33546" xr:uid="{B188F384-5DD8-4B97-932C-93FE81DF29CD}"/>
    <cellStyle name="Input [yellow] 3 6 3 5" xfId="29155" xr:uid="{DA6810D3-ED9B-4C70-9A09-2F4618648F25}"/>
    <cellStyle name="Input [yellow] 3 6 4" xfId="7659" xr:uid="{00000000-0005-0000-0000-0000E71D0000}"/>
    <cellStyle name="Input [yellow] 3 6 4 2" xfId="33551" xr:uid="{713F5C90-66B4-443E-AF7E-B102B8BC3848}"/>
    <cellStyle name="Input [yellow] 3 6 4 2 2" xfId="29160" xr:uid="{6D5744E9-5CFA-4772-A51A-897797EADA72}"/>
    <cellStyle name="Input [yellow] 3 6 4 3" xfId="33550" xr:uid="{5008BC2F-62C0-49FC-A711-E0C8C54548E4}"/>
    <cellStyle name="Input [yellow] 3 6 4 4" xfId="29159" xr:uid="{02CD265F-ED0D-465F-8F11-5A97F2398A11}"/>
    <cellStyle name="Input [yellow] 3 6 5" xfId="33552" xr:uid="{C7E4C77D-FFDC-4FDC-94A4-6416A7E1AACC}"/>
    <cellStyle name="Input [yellow] 3 6 5 2" xfId="29161" xr:uid="{FD014A45-938B-4F18-8DD1-FC32E3958DB1}"/>
    <cellStyle name="Input [yellow] 3 6 6" xfId="33541" xr:uid="{30399FD8-381B-4238-89D4-DD5CDEA4087E}"/>
    <cellStyle name="Input [yellow] 3 6 7" xfId="29150" xr:uid="{1F634FD0-C483-47D2-BD80-3B8A2D7FF02F}"/>
    <cellStyle name="Input [yellow] 3 7" xfId="7660" xr:uid="{00000000-0005-0000-0000-0000E81D0000}"/>
    <cellStyle name="Input [yellow] 3 7 2" xfId="7661" xr:uid="{00000000-0005-0000-0000-0000E91D0000}"/>
    <cellStyle name="Input [yellow] 3 7 2 2" xfId="33555" xr:uid="{0CD57132-A824-435D-B964-AC9FE1F9225D}"/>
    <cellStyle name="Input [yellow] 3 7 2 2 2" xfId="29164" xr:uid="{DAF4017A-D163-4B99-8C3B-6DEDC3E2A365}"/>
    <cellStyle name="Input [yellow] 3 7 2 3" xfId="33554" xr:uid="{EF6B16A2-B250-442B-8B10-9F8F719D20AA}"/>
    <cellStyle name="Input [yellow] 3 7 2 4" xfId="29163" xr:uid="{354DE921-F790-4A49-B697-C3F1BC76C261}"/>
    <cellStyle name="Input [yellow] 3 7 3" xfId="33556" xr:uid="{0ABBB8D6-3BE2-4E2A-9B4D-5CD01954C2A6}"/>
    <cellStyle name="Input [yellow] 3 7 3 2" xfId="29165" xr:uid="{810F75BE-0DCE-40F0-A372-8CAD06D91525}"/>
    <cellStyle name="Input [yellow] 3 7 4" xfId="33553" xr:uid="{4BA36B70-E31F-4F23-8938-93352855826F}"/>
    <cellStyle name="Input [yellow] 3 7 5" xfId="29162" xr:uid="{F133F460-CFAA-437A-8F29-7207428C494B}"/>
    <cellStyle name="Input [yellow] 3 8" xfId="7662" xr:uid="{00000000-0005-0000-0000-0000EA1D0000}"/>
    <cellStyle name="Input [yellow] 3 8 2" xfId="7663" xr:uid="{00000000-0005-0000-0000-0000EB1D0000}"/>
    <cellStyle name="Input [yellow] 3 8 2 2" xfId="33559" xr:uid="{1625E984-5CDB-44DE-93BF-A8A5E1474209}"/>
    <cellStyle name="Input [yellow] 3 8 2 2 2" xfId="29168" xr:uid="{93E5BE59-2BF6-4140-88E2-1C12BFCA8079}"/>
    <cellStyle name="Input [yellow] 3 8 2 3" xfId="33558" xr:uid="{91C32F79-2F5C-4A1C-B48A-F4214EBE3E13}"/>
    <cellStyle name="Input [yellow] 3 8 2 4" xfId="29167" xr:uid="{9ADB0893-2D8C-4206-ACA0-FAFA6295AB0D}"/>
    <cellStyle name="Input [yellow] 3 8 3" xfId="33560" xr:uid="{D7098DD8-F77B-432E-A287-56622E26214E}"/>
    <cellStyle name="Input [yellow] 3 8 3 2" xfId="29169" xr:uid="{5089A70F-E536-43B2-938C-8EA608D1294B}"/>
    <cellStyle name="Input [yellow] 3 8 4" xfId="33557" xr:uid="{C21E92A1-6654-47FB-AB39-81FBCF5EC629}"/>
    <cellStyle name="Input [yellow] 3 8 5" xfId="29166" xr:uid="{7F7A1CAB-24F6-4FF6-90D0-5558E2D89F4D}"/>
    <cellStyle name="Input [yellow] 3 9" xfId="7664" xr:uid="{00000000-0005-0000-0000-0000EC1D0000}"/>
    <cellStyle name="Input [yellow] 3 9 2" xfId="33562" xr:uid="{A39E9F59-4371-42B5-9AF1-D472F6D3DBFE}"/>
    <cellStyle name="Input [yellow] 3 9 2 2" xfId="29171" xr:uid="{A9737296-1366-4F44-95D3-409788C35D7B}"/>
    <cellStyle name="Input [yellow] 3 9 3" xfId="33561" xr:uid="{7D5ABE67-498B-4113-B20C-069E3BC71DF2}"/>
    <cellStyle name="Input [yellow] 3 9 4" xfId="29170" xr:uid="{1E2BE115-5D6A-4ECF-BAD2-862B23F8ED0F}"/>
    <cellStyle name="Input [yellow] 30" xfId="7665" xr:uid="{00000000-0005-0000-0000-0000ED1D0000}"/>
    <cellStyle name="Input [yellow] 30 2" xfId="7666" xr:uid="{00000000-0005-0000-0000-0000EE1D0000}"/>
    <cellStyle name="Input [yellow] 30 2 2" xfId="7667" xr:uid="{00000000-0005-0000-0000-0000EF1D0000}"/>
    <cellStyle name="Input [yellow] 30 2 2 2" xfId="33566" xr:uid="{A1F6EC57-57A5-4FED-B243-7AE6B874CBB9}"/>
    <cellStyle name="Input [yellow] 30 2 2 2 2" xfId="29175" xr:uid="{70E4056E-2672-4213-AF63-56E6544FA83F}"/>
    <cellStyle name="Input [yellow] 30 2 2 3" xfId="33565" xr:uid="{FFB216D9-F7C7-4E64-BDED-645F50901132}"/>
    <cellStyle name="Input [yellow] 30 2 2 4" xfId="29174" xr:uid="{763440D3-607B-42B0-9AB3-6836DB3DB506}"/>
    <cellStyle name="Input [yellow] 30 2 3" xfId="33567" xr:uid="{7FEF32A5-B7EC-48D5-ADF7-FBC72183957A}"/>
    <cellStyle name="Input [yellow] 30 2 3 2" xfId="29176" xr:uid="{83957600-08D0-44C0-80D5-90315B963A88}"/>
    <cellStyle name="Input [yellow] 30 2 4" xfId="33564" xr:uid="{97CBFFDA-019F-46F0-B920-F59C66B04042}"/>
    <cellStyle name="Input [yellow] 30 2 5" xfId="29173" xr:uid="{C87FD337-3226-4029-BCEE-A167F82B8E01}"/>
    <cellStyle name="Input [yellow] 30 3" xfId="7668" xr:uid="{00000000-0005-0000-0000-0000F01D0000}"/>
    <cellStyle name="Input [yellow] 30 3 2" xfId="7669" xr:uid="{00000000-0005-0000-0000-0000F11D0000}"/>
    <cellStyle name="Input [yellow] 30 3 2 2" xfId="33570" xr:uid="{283084B5-E6AE-47B7-B69C-4272B3C4C13B}"/>
    <cellStyle name="Input [yellow] 30 3 2 2 2" xfId="29179" xr:uid="{1BF4E082-03C5-402C-9664-7A47E7B74E1B}"/>
    <cellStyle name="Input [yellow] 30 3 2 3" xfId="33569" xr:uid="{EB4DEEFD-AFF6-40EC-A82E-395CFA29CFD6}"/>
    <cellStyle name="Input [yellow] 30 3 2 4" xfId="29178" xr:uid="{EFD98B34-30A9-4B4E-B6D6-2506B3E3707B}"/>
    <cellStyle name="Input [yellow] 30 3 3" xfId="33571" xr:uid="{57B92C5D-7499-491E-AC7C-72DB3779980C}"/>
    <cellStyle name="Input [yellow] 30 3 3 2" xfId="29180" xr:uid="{166F9303-39AD-4A6A-8E63-6BE7C1782498}"/>
    <cellStyle name="Input [yellow] 30 3 4" xfId="33568" xr:uid="{64598243-7EC2-497C-A1A0-5A2332D7696E}"/>
    <cellStyle name="Input [yellow] 30 3 5" xfId="29177" xr:uid="{C4549235-12F8-4D65-8270-E6C199680265}"/>
    <cellStyle name="Input [yellow] 30 4" xfId="7670" xr:uid="{00000000-0005-0000-0000-0000F21D0000}"/>
    <cellStyle name="Input [yellow] 30 4 2" xfId="33573" xr:uid="{92919B12-17DB-4C6E-93A3-4A096E4CF30C}"/>
    <cellStyle name="Input [yellow] 30 4 2 2" xfId="29182" xr:uid="{AF963E55-FDB8-4DE3-8D35-6BB37455FAFE}"/>
    <cellStyle name="Input [yellow] 30 4 3" xfId="33572" xr:uid="{4D03D7B9-E8D0-4BCA-B3DB-6A46BBBB9F8D}"/>
    <cellStyle name="Input [yellow] 30 4 4" xfId="29181" xr:uid="{E6864072-4E9C-412B-8AE2-FF3DBD8AB92A}"/>
    <cellStyle name="Input [yellow] 30 5" xfId="33574" xr:uid="{EB8AAC50-B222-4A59-A795-0B9CCE938C25}"/>
    <cellStyle name="Input [yellow] 30 5 2" xfId="29183" xr:uid="{4EEEE96C-6C51-4734-A954-E1C946D3D210}"/>
    <cellStyle name="Input [yellow] 30 6" xfId="33563" xr:uid="{B90A3E96-B36C-472F-ABA2-565531E9DDD9}"/>
    <cellStyle name="Input [yellow] 30 7" xfId="29172" xr:uid="{1CA84552-31F2-4512-B0B5-D2203BE9BD70}"/>
    <cellStyle name="Input [yellow] 31" xfId="7671" xr:uid="{00000000-0005-0000-0000-0000F31D0000}"/>
    <cellStyle name="Input [yellow] 31 2" xfId="7672" xr:uid="{00000000-0005-0000-0000-0000F41D0000}"/>
    <cellStyle name="Input [yellow] 31 2 2" xfId="7673" xr:uid="{00000000-0005-0000-0000-0000F51D0000}"/>
    <cellStyle name="Input [yellow] 31 2 2 2" xfId="33578" xr:uid="{B2B0A6BD-5E68-4B3B-9A49-7A57E9EFAD8D}"/>
    <cellStyle name="Input [yellow] 31 2 2 2 2" xfId="29187" xr:uid="{9344393A-7CDD-4013-A05A-511BDB37A534}"/>
    <cellStyle name="Input [yellow] 31 2 2 3" xfId="33577" xr:uid="{0B3E081A-240C-4433-A004-9FA70C809E1C}"/>
    <cellStyle name="Input [yellow] 31 2 2 4" xfId="29186" xr:uid="{67467EA8-6E63-47BE-8F9F-80D1159C3FE5}"/>
    <cellStyle name="Input [yellow] 31 2 3" xfId="33579" xr:uid="{E0F81AD8-E61C-4C8A-A050-7A6528499D3F}"/>
    <cellStyle name="Input [yellow] 31 2 3 2" xfId="29188" xr:uid="{0607C381-EF4A-4EB7-B9A6-0501FD9F0968}"/>
    <cellStyle name="Input [yellow] 31 2 4" xfId="33576" xr:uid="{FD52C77E-1664-427D-92ED-D2AC9EB3AC78}"/>
    <cellStyle name="Input [yellow] 31 2 5" xfId="29185" xr:uid="{DF073F54-434B-4DDE-B8DF-A5D8068D2FD4}"/>
    <cellStyle name="Input [yellow] 31 3" xfId="7674" xr:uid="{00000000-0005-0000-0000-0000F61D0000}"/>
    <cellStyle name="Input [yellow] 31 3 2" xfId="7675" xr:uid="{00000000-0005-0000-0000-0000F71D0000}"/>
    <cellStyle name="Input [yellow] 31 3 2 2" xfId="33582" xr:uid="{668CD14A-B748-4477-8FDC-CEEF63102A74}"/>
    <cellStyle name="Input [yellow] 31 3 2 2 2" xfId="29191" xr:uid="{69ED930C-04BD-4FEF-92C2-6F14EDF157E2}"/>
    <cellStyle name="Input [yellow] 31 3 2 3" xfId="33581" xr:uid="{DEC08E58-4458-4536-9FAE-DADE731C9127}"/>
    <cellStyle name="Input [yellow] 31 3 2 4" xfId="29190" xr:uid="{D6F640E6-416B-4FEE-8C95-81BE73680E0C}"/>
    <cellStyle name="Input [yellow] 31 3 3" xfId="33583" xr:uid="{E0A10A69-B186-48EE-85B9-DE088D29B226}"/>
    <cellStyle name="Input [yellow] 31 3 3 2" xfId="29192" xr:uid="{25E045AD-A9B5-4824-B6EF-899AC15DF3A8}"/>
    <cellStyle name="Input [yellow] 31 3 4" xfId="33580" xr:uid="{6D4CF3D4-FADD-4B66-B4F4-9AF197016620}"/>
    <cellStyle name="Input [yellow] 31 3 5" xfId="29189" xr:uid="{24977544-557E-4260-B07E-2CBBC346D785}"/>
    <cellStyle name="Input [yellow] 31 4" xfId="7676" xr:uid="{00000000-0005-0000-0000-0000F81D0000}"/>
    <cellStyle name="Input [yellow] 31 4 2" xfId="33585" xr:uid="{5A992408-F4CE-40FC-90DF-3A8E3D619760}"/>
    <cellStyle name="Input [yellow] 31 4 2 2" xfId="29194" xr:uid="{4D7247B2-55B9-4C2A-A3C7-51B182993799}"/>
    <cellStyle name="Input [yellow] 31 4 3" xfId="33584" xr:uid="{ED457E47-01BA-4FA6-8737-6294A9B2FB86}"/>
    <cellStyle name="Input [yellow] 31 4 4" xfId="29193" xr:uid="{3566FE49-3A31-48E8-899D-FB1D8BC63876}"/>
    <cellStyle name="Input [yellow] 31 5" xfId="33586" xr:uid="{107EC0EF-DBCD-4C1B-8A3E-C6C0C9102A21}"/>
    <cellStyle name="Input [yellow] 31 5 2" xfId="29195" xr:uid="{5069454D-6712-43FB-BB39-0DA303C3C38B}"/>
    <cellStyle name="Input [yellow] 31 6" xfId="33575" xr:uid="{0A24332A-F080-4827-A817-F22E3D00A495}"/>
    <cellStyle name="Input [yellow] 31 7" xfId="29184" xr:uid="{FB58ABEF-DAED-486D-8205-416521B0C2C1}"/>
    <cellStyle name="Input [yellow] 32" xfId="7677" xr:uid="{00000000-0005-0000-0000-0000F91D0000}"/>
    <cellStyle name="Input [yellow] 32 2" xfId="7678" xr:uid="{00000000-0005-0000-0000-0000FA1D0000}"/>
    <cellStyle name="Input [yellow] 32 2 2" xfId="7679" xr:uid="{00000000-0005-0000-0000-0000FB1D0000}"/>
    <cellStyle name="Input [yellow] 32 2 2 2" xfId="33590" xr:uid="{482A3B05-1741-4415-B44D-3BD5BC8A7605}"/>
    <cellStyle name="Input [yellow] 32 2 2 2 2" xfId="29199" xr:uid="{7AFD312B-CCB3-4DD3-ADD2-79E50DDDE924}"/>
    <cellStyle name="Input [yellow] 32 2 2 3" xfId="33589" xr:uid="{73833110-6DDA-4D49-9192-BE42A5837602}"/>
    <cellStyle name="Input [yellow] 32 2 2 4" xfId="29198" xr:uid="{DA8E20C9-6CE4-47F0-9D0D-FC532930EC76}"/>
    <cellStyle name="Input [yellow] 32 2 3" xfId="33591" xr:uid="{E07358D5-06C3-40E7-834D-242BD1049546}"/>
    <cellStyle name="Input [yellow] 32 2 3 2" xfId="29200" xr:uid="{56B2C297-FF35-4EB8-9408-EB270A388D5D}"/>
    <cellStyle name="Input [yellow] 32 2 4" xfId="33588" xr:uid="{CE46E58D-A28E-4284-A25B-2F4DCE45DDEE}"/>
    <cellStyle name="Input [yellow] 32 2 5" xfId="29197" xr:uid="{21CBAB39-1783-4290-9510-B3333CFCCA57}"/>
    <cellStyle name="Input [yellow] 32 3" xfId="7680" xr:uid="{00000000-0005-0000-0000-0000FC1D0000}"/>
    <cellStyle name="Input [yellow] 32 3 2" xfId="7681" xr:uid="{00000000-0005-0000-0000-0000FD1D0000}"/>
    <cellStyle name="Input [yellow] 32 3 2 2" xfId="33594" xr:uid="{A997082A-8F84-40EC-B390-725ED392AD91}"/>
    <cellStyle name="Input [yellow] 32 3 2 2 2" xfId="29203" xr:uid="{79FB1E51-81BB-42BD-B618-3B0AEC5F9165}"/>
    <cellStyle name="Input [yellow] 32 3 2 3" xfId="33593" xr:uid="{D4C2D3E3-DFFB-478C-9984-EEB5EFD9D963}"/>
    <cellStyle name="Input [yellow] 32 3 2 4" xfId="29202" xr:uid="{61079FC1-A6F2-4734-8839-562EAD229407}"/>
    <cellStyle name="Input [yellow] 32 3 3" xfId="33595" xr:uid="{F1EDEA0B-81A6-4858-A198-68F373A87D99}"/>
    <cellStyle name="Input [yellow] 32 3 3 2" xfId="29204" xr:uid="{2F9B6166-5F86-4786-BA7B-6A7B469CCB4D}"/>
    <cellStyle name="Input [yellow] 32 3 4" xfId="33592" xr:uid="{4469123D-3B59-4AE6-8EE1-7F948C188C59}"/>
    <cellStyle name="Input [yellow] 32 3 5" xfId="29201" xr:uid="{F178F064-6C0A-4BBF-94DD-30AD3FFB5E23}"/>
    <cellStyle name="Input [yellow] 32 4" xfId="7682" xr:uid="{00000000-0005-0000-0000-0000FE1D0000}"/>
    <cellStyle name="Input [yellow] 32 4 2" xfId="33597" xr:uid="{8E3256BB-E402-4311-A133-E64C70F0E26F}"/>
    <cellStyle name="Input [yellow] 32 4 2 2" xfId="29206" xr:uid="{BBEF8C57-429D-466F-A306-DB2ED3942B53}"/>
    <cellStyle name="Input [yellow] 32 4 3" xfId="33596" xr:uid="{C39C5B97-06A2-480F-9D28-C19C1A9EF096}"/>
    <cellStyle name="Input [yellow] 32 4 4" xfId="29205" xr:uid="{B90038F4-C357-42C6-8C0D-F4ED6E5B9ECC}"/>
    <cellStyle name="Input [yellow] 32 5" xfId="33598" xr:uid="{65FB3C44-0134-4337-8018-07CF11539D42}"/>
    <cellStyle name="Input [yellow] 32 5 2" xfId="29207" xr:uid="{4C11F86E-13C4-4FC4-B432-96B5DD9B2863}"/>
    <cellStyle name="Input [yellow] 32 6" xfId="33587" xr:uid="{F7D1B082-3E1A-404E-8B63-4EB6C225AD1D}"/>
    <cellStyle name="Input [yellow] 32 7" xfId="29196" xr:uid="{5464593E-6846-4D75-A085-3870932AED45}"/>
    <cellStyle name="Input [yellow] 33" xfId="7683" xr:uid="{00000000-0005-0000-0000-0000FF1D0000}"/>
    <cellStyle name="Input [yellow] 33 2" xfId="7684" xr:uid="{00000000-0005-0000-0000-0000001E0000}"/>
    <cellStyle name="Input [yellow] 33 2 2" xfId="7685" xr:uid="{00000000-0005-0000-0000-0000011E0000}"/>
    <cellStyle name="Input [yellow] 33 2 2 2" xfId="33602" xr:uid="{8D957FF8-BA18-4E69-A342-1924D0290543}"/>
    <cellStyle name="Input [yellow] 33 2 2 2 2" xfId="29211" xr:uid="{77E25BC5-C692-4BB7-93A8-6AAFB7D99092}"/>
    <cellStyle name="Input [yellow] 33 2 2 3" xfId="33601" xr:uid="{F67D83DD-5E14-45BB-84DE-FB80959B73EE}"/>
    <cellStyle name="Input [yellow] 33 2 2 4" xfId="29210" xr:uid="{DFF5EADA-8486-49D9-9E5E-36DB6EF30279}"/>
    <cellStyle name="Input [yellow] 33 2 3" xfId="33603" xr:uid="{0BD1AC70-651C-46C4-A8C7-1AB9E055E241}"/>
    <cellStyle name="Input [yellow] 33 2 3 2" xfId="29212" xr:uid="{AEBEB4AD-FBBF-41E6-B406-446E8490D8EF}"/>
    <cellStyle name="Input [yellow] 33 2 4" xfId="33600" xr:uid="{3990E5E0-C1A9-451E-BABF-4FF7E442346B}"/>
    <cellStyle name="Input [yellow] 33 2 5" xfId="29209" xr:uid="{65C1EACA-ECC0-4702-A382-8EE0130A12E2}"/>
    <cellStyle name="Input [yellow] 33 3" xfId="7686" xr:uid="{00000000-0005-0000-0000-0000021E0000}"/>
    <cellStyle name="Input [yellow] 33 3 2" xfId="7687" xr:uid="{00000000-0005-0000-0000-0000031E0000}"/>
    <cellStyle name="Input [yellow] 33 3 2 2" xfId="33606" xr:uid="{50647205-8AFE-48D5-B72B-7E98D4DDD2D7}"/>
    <cellStyle name="Input [yellow] 33 3 2 2 2" xfId="29215" xr:uid="{646CA7FC-1011-4B84-8127-9569E73111CA}"/>
    <cellStyle name="Input [yellow] 33 3 2 3" xfId="33605" xr:uid="{EE900FDC-0E20-430C-8490-1A74EB303623}"/>
    <cellStyle name="Input [yellow] 33 3 2 4" xfId="29214" xr:uid="{4FE4CA15-6228-4048-8B6D-66F6DABE6865}"/>
    <cellStyle name="Input [yellow] 33 3 3" xfId="33607" xr:uid="{38D4A06A-F124-44F7-BC49-4F1CCF9440FC}"/>
    <cellStyle name="Input [yellow] 33 3 3 2" xfId="29216" xr:uid="{CEBD35F9-CF91-44B2-B635-D11D3AAB5A7A}"/>
    <cellStyle name="Input [yellow] 33 3 4" xfId="33604" xr:uid="{FFEE7880-C503-495A-8590-2541ED087C34}"/>
    <cellStyle name="Input [yellow] 33 3 5" xfId="29213" xr:uid="{5E0FC1BF-97F2-40E7-A6E2-3F32C77EF605}"/>
    <cellStyle name="Input [yellow] 33 4" xfId="7688" xr:uid="{00000000-0005-0000-0000-0000041E0000}"/>
    <cellStyle name="Input [yellow] 33 4 2" xfId="33609" xr:uid="{C10CC40B-9853-44D3-94FB-F86DEA913D8C}"/>
    <cellStyle name="Input [yellow] 33 4 2 2" xfId="29218" xr:uid="{EB863675-7888-4834-927A-2571D3B53012}"/>
    <cellStyle name="Input [yellow] 33 4 3" xfId="33608" xr:uid="{944A5AC1-103E-4019-BEE5-705F41C271D7}"/>
    <cellStyle name="Input [yellow] 33 4 4" xfId="29217" xr:uid="{6C5EA563-3C85-4777-86C5-B0F62D462E31}"/>
    <cellStyle name="Input [yellow] 33 5" xfId="33610" xr:uid="{B27017F1-9685-43D5-9C9C-62B59B534CAE}"/>
    <cellStyle name="Input [yellow] 33 5 2" xfId="29219" xr:uid="{B52DE425-78AD-4252-8923-15773C830173}"/>
    <cellStyle name="Input [yellow] 33 6" xfId="33599" xr:uid="{266487B7-29EC-494E-8C63-350058289988}"/>
    <cellStyle name="Input [yellow] 33 7" xfId="29208" xr:uid="{C0A4A1D7-CFA3-4BF6-A005-0FF8CA8017B7}"/>
    <cellStyle name="Input [yellow] 34" xfId="7689" xr:uid="{00000000-0005-0000-0000-0000051E0000}"/>
    <cellStyle name="Input [yellow] 34 2" xfId="7690" xr:uid="{00000000-0005-0000-0000-0000061E0000}"/>
    <cellStyle name="Input [yellow] 34 2 2" xfId="7691" xr:uid="{00000000-0005-0000-0000-0000071E0000}"/>
    <cellStyle name="Input [yellow] 34 2 2 2" xfId="33614" xr:uid="{EAC46B85-90BF-4156-85F5-CF39F6D36694}"/>
    <cellStyle name="Input [yellow] 34 2 2 2 2" xfId="29223" xr:uid="{45706B0C-0DC7-43AE-AB56-0BDC6260F529}"/>
    <cellStyle name="Input [yellow] 34 2 2 3" xfId="33613" xr:uid="{7648DA28-0D00-4FEE-8218-2E879A451562}"/>
    <cellStyle name="Input [yellow] 34 2 2 4" xfId="29222" xr:uid="{9EF2BABD-2F65-4420-99F1-78FECD3DB915}"/>
    <cellStyle name="Input [yellow] 34 2 3" xfId="33615" xr:uid="{912C6A11-CA49-471F-BF3F-E9B018AF79E5}"/>
    <cellStyle name="Input [yellow] 34 2 3 2" xfId="29224" xr:uid="{9EF07AC6-6044-484A-AB5D-C95361111CA4}"/>
    <cellStyle name="Input [yellow] 34 2 4" xfId="33612" xr:uid="{DC4CC413-C283-47E7-989E-BF614684C854}"/>
    <cellStyle name="Input [yellow] 34 2 5" xfId="29221" xr:uid="{DB9461BC-7F10-41A3-9509-F260ED03C48D}"/>
    <cellStyle name="Input [yellow] 34 3" xfId="7692" xr:uid="{00000000-0005-0000-0000-0000081E0000}"/>
    <cellStyle name="Input [yellow] 34 3 2" xfId="7693" xr:uid="{00000000-0005-0000-0000-0000091E0000}"/>
    <cellStyle name="Input [yellow] 34 3 2 2" xfId="33618" xr:uid="{8B768450-F8B0-4E40-8EDA-1C5AB32B0350}"/>
    <cellStyle name="Input [yellow] 34 3 2 2 2" xfId="29227" xr:uid="{0930BA25-014F-497A-B8DA-7CBD3198939C}"/>
    <cellStyle name="Input [yellow] 34 3 2 3" xfId="33617" xr:uid="{E33D1E41-39F2-4042-AB0D-9EB895E7A5F1}"/>
    <cellStyle name="Input [yellow] 34 3 2 4" xfId="29226" xr:uid="{A88081A6-6899-4842-8320-842D8BE1B922}"/>
    <cellStyle name="Input [yellow] 34 3 3" xfId="33619" xr:uid="{F3F84A05-0AD8-41B6-B2B2-EB4522BADDE3}"/>
    <cellStyle name="Input [yellow] 34 3 3 2" xfId="29228" xr:uid="{4EE8867E-76FF-46A9-A5D7-88D85C5B6A45}"/>
    <cellStyle name="Input [yellow] 34 3 4" xfId="33616" xr:uid="{FFD401A6-B384-4779-A682-8AF33C8F1ED0}"/>
    <cellStyle name="Input [yellow] 34 3 5" xfId="29225" xr:uid="{91A2BB1F-9D7C-4D92-9CE5-DCC186F651CE}"/>
    <cellStyle name="Input [yellow] 34 4" xfId="7694" xr:uid="{00000000-0005-0000-0000-00000A1E0000}"/>
    <cellStyle name="Input [yellow] 34 4 2" xfId="33621" xr:uid="{F1F7DA64-1DE0-4419-981F-AA312613C8BD}"/>
    <cellStyle name="Input [yellow] 34 4 2 2" xfId="29230" xr:uid="{C71253EE-5AFF-4946-8E7F-B6E18D2CD24C}"/>
    <cellStyle name="Input [yellow] 34 4 3" xfId="33620" xr:uid="{62FAA645-44F2-4E1F-A902-41E5A7440BA6}"/>
    <cellStyle name="Input [yellow] 34 4 4" xfId="29229" xr:uid="{4A652281-3E61-4FED-94FE-1D4F9E83A069}"/>
    <cellStyle name="Input [yellow] 34 5" xfId="33622" xr:uid="{892D81F2-5EFF-401A-8471-06381DA7DB3F}"/>
    <cellStyle name="Input [yellow] 34 5 2" xfId="29231" xr:uid="{76B61261-06B6-4192-8DFE-D7E76C1A2C62}"/>
    <cellStyle name="Input [yellow] 34 6" xfId="33611" xr:uid="{B00943A5-8E56-457F-B852-A3631386166B}"/>
    <cellStyle name="Input [yellow] 34 7" xfId="29220" xr:uid="{DC5E6D41-BAAC-43C3-8AAC-DD9C167B1D82}"/>
    <cellStyle name="Input [yellow] 35" xfId="7695" xr:uid="{00000000-0005-0000-0000-00000B1E0000}"/>
    <cellStyle name="Input [yellow] 35 2" xfId="7696" xr:uid="{00000000-0005-0000-0000-00000C1E0000}"/>
    <cellStyle name="Input [yellow] 35 2 2" xfId="7697" xr:uid="{00000000-0005-0000-0000-00000D1E0000}"/>
    <cellStyle name="Input [yellow] 35 2 2 2" xfId="33626" xr:uid="{4B0F1019-1D8C-4241-9402-DBF75D23CAD2}"/>
    <cellStyle name="Input [yellow] 35 2 2 2 2" xfId="29235" xr:uid="{11DC2F57-2B09-4F96-9AC9-11C24547F93B}"/>
    <cellStyle name="Input [yellow] 35 2 2 3" xfId="33625" xr:uid="{9FE373CD-5116-41A7-B13B-4B6CC66AB9DF}"/>
    <cellStyle name="Input [yellow] 35 2 2 4" xfId="29234" xr:uid="{4D159642-9C8B-46E6-B592-E6E1B1E6D6B1}"/>
    <cellStyle name="Input [yellow] 35 2 3" xfId="33627" xr:uid="{B2832E07-C7A6-408B-AFCB-57897BE0778A}"/>
    <cellStyle name="Input [yellow] 35 2 3 2" xfId="29236" xr:uid="{142D9646-7841-419D-B2ED-0F61CF9E9264}"/>
    <cellStyle name="Input [yellow] 35 2 4" xfId="33624" xr:uid="{8DC3B4F8-2ADB-4EE9-B487-ECA27504CBF0}"/>
    <cellStyle name="Input [yellow] 35 2 5" xfId="29233" xr:uid="{6CAF9A66-6CDB-412B-8EB9-049C8917A194}"/>
    <cellStyle name="Input [yellow] 35 3" xfId="7698" xr:uid="{00000000-0005-0000-0000-00000E1E0000}"/>
    <cellStyle name="Input [yellow] 35 3 2" xfId="7699" xr:uid="{00000000-0005-0000-0000-00000F1E0000}"/>
    <cellStyle name="Input [yellow] 35 3 2 2" xfId="33630" xr:uid="{5028BFD3-691F-4BD1-9F89-CB921DF96536}"/>
    <cellStyle name="Input [yellow] 35 3 2 2 2" xfId="29239" xr:uid="{285E546C-2D8C-44F8-9F7C-15747809E617}"/>
    <cellStyle name="Input [yellow] 35 3 2 3" xfId="33629" xr:uid="{9D6A749B-0DE6-446D-993B-39B47750DBF3}"/>
    <cellStyle name="Input [yellow] 35 3 2 4" xfId="29238" xr:uid="{76E2062A-8A59-4ED0-9614-97603DAB7A74}"/>
    <cellStyle name="Input [yellow] 35 3 3" xfId="33631" xr:uid="{BE4F9287-F1A9-4202-8A36-F0A47D97BC5D}"/>
    <cellStyle name="Input [yellow] 35 3 3 2" xfId="29240" xr:uid="{99A56649-19C9-45FE-B76B-06AC8B7946FA}"/>
    <cellStyle name="Input [yellow] 35 3 4" xfId="33628" xr:uid="{F7B0F8D7-FE8A-4BB7-8526-AA900BF6557E}"/>
    <cellStyle name="Input [yellow] 35 3 5" xfId="29237" xr:uid="{A17A2920-56DE-4718-B80A-67637B17A0C6}"/>
    <cellStyle name="Input [yellow] 35 4" xfId="7700" xr:uid="{00000000-0005-0000-0000-0000101E0000}"/>
    <cellStyle name="Input [yellow] 35 4 2" xfId="33633" xr:uid="{56036FE7-A9C2-477B-9B77-9ABB422FEF13}"/>
    <cellStyle name="Input [yellow] 35 4 2 2" xfId="29242" xr:uid="{27D6D9A9-9A61-49FF-A28F-D777567F51FB}"/>
    <cellStyle name="Input [yellow] 35 4 3" xfId="33632" xr:uid="{6AD93295-766C-4029-A500-0DE9D813D340}"/>
    <cellStyle name="Input [yellow] 35 4 4" xfId="29241" xr:uid="{883336FB-48C4-4435-8357-34BF1D77B8F0}"/>
    <cellStyle name="Input [yellow] 35 5" xfId="33634" xr:uid="{F9AAF784-D6B1-47E7-8BCB-DE4D645CA70E}"/>
    <cellStyle name="Input [yellow] 35 5 2" xfId="29243" xr:uid="{B991A3E7-A49A-41E6-80ED-E53EC11F10D5}"/>
    <cellStyle name="Input [yellow] 35 6" xfId="33623" xr:uid="{F6400B4D-8E67-4051-AF95-EE02F43254BF}"/>
    <cellStyle name="Input [yellow] 35 7" xfId="29232" xr:uid="{746D7718-9F30-46FF-A06E-2FCEA3E45441}"/>
    <cellStyle name="Input [yellow] 36" xfId="7701" xr:uid="{00000000-0005-0000-0000-0000111E0000}"/>
    <cellStyle name="Input [yellow] 36 2" xfId="7702" xr:uid="{00000000-0005-0000-0000-0000121E0000}"/>
    <cellStyle name="Input [yellow] 36 2 2" xfId="7703" xr:uid="{00000000-0005-0000-0000-0000131E0000}"/>
    <cellStyle name="Input [yellow] 36 2 2 2" xfId="33638" xr:uid="{3199FCBA-FB2A-4460-9A98-DF0290BBA6B2}"/>
    <cellStyle name="Input [yellow] 36 2 2 2 2" xfId="29247" xr:uid="{A75D8D9B-DBFA-4FB7-93FD-94E1929D1324}"/>
    <cellStyle name="Input [yellow] 36 2 2 3" xfId="33637" xr:uid="{5B13CC95-9D58-4D57-AEA9-660BF30F2466}"/>
    <cellStyle name="Input [yellow] 36 2 2 4" xfId="29246" xr:uid="{2DA2A927-6256-4EA8-86B4-0006A6838FFF}"/>
    <cellStyle name="Input [yellow] 36 2 3" xfId="33639" xr:uid="{ED57669A-F010-49F9-B35A-18377AACAF81}"/>
    <cellStyle name="Input [yellow] 36 2 3 2" xfId="29248" xr:uid="{E8ECEA19-94A6-4ED2-B978-0709DD14948F}"/>
    <cellStyle name="Input [yellow] 36 2 4" xfId="33636" xr:uid="{F6C48600-410B-4E7F-9719-D6F11AE2196A}"/>
    <cellStyle name="Input [yellow] 36 2 5" xfId="29245" xr:uid="{5D7C646C-6E45-40F9-AC95-B35D53DC84CF}"/>
    <cellStyle name="Input [yellow] 36 3" xfId="7704" xr:uid="{00000000-0005-0000-0000-0000141E0000}"/>
    <cellStyle name="Input [yellow] 36 3 2" xfId="7705" xr:uid="{00000000-0005-0000-0000-0000151E0000}"/>
    <cellStyle name="Input [yellow] 36 3 2 2" xfId="33642" xr:uid="{99ECE3DB-CFCC-4CF6-A031-6A5993985D38}"/>
    <cellStyle name="Input [yellow] 36 3 2 2 2" xfId="29251" xr:uid="{00D477D4-FB06-445A-A502-E74975322ED5}"/>
    <cellStyle name="Input [yellow] 36 3 2 3" xfId="33641" xr:uid="{146EAB73-19FE-4759-88D4-8FB0DCCFA013}"/>
    <cellStyle name="Input [yellow] 36 3 2 4" xfId="29250" xr:uid="{9ECC1E26-D41D-4A35-AEE5-B430C9E6BC80}"/>
    <cellStyle name="Input [yellow] 36 3 3" xfId="33643" xr:uid="{C2685D39-8E9D-41C9-9979-585B8D7B1163}"/>
    <cellStyle name="Input [yellow] 36 3 3 2" xfId="29252" xr:uid="{4F84391E-EBB2-4E7B-808D-5A7C8A0CEA2A}"/>
    <cellStyle name="Input [yellow] 36 3 4" xfId="33640" xr:uid="{B19452D0-33C5-4DBB-9C45-869865079A48}"/>
    <cellStyle name="Input [yellow] 36 3 5" xfId="29249" xr:uid="{94634034-9240-401E-8E38-E7C991202B09}"/>
    <cellStyle name="Input [yellow] 36 4" xfId="7706" xr:uid="{00000000-0005-0000-0000-0000161E0000}"/>
    <cellStyle name="Input [yellow] 36 4 2" xfId="33645" xr:uid="{DD521B6E-1726-437B-B421-9916D2D9D8C3}"/>
    <cellStyle name="Input [yellow] 36 4 2 2" xfId="29254" xr:uid="{3D4C171F-08BC-4FB5-A1CC-FCB2DA525DC1}"/>
    <cellStyle name="Input [yellow] 36 4 3" xfId="33644" xr:uid="{563B9D6C-9343-4C66-9ECC-B7C87D97576D}"/>
    <cellStyle name="Input [yellow] 36 4 4" xfId="29253" xr:uid="{C108FF94-7E3B-4FE4-A969-C1D22B5F9707}"/>
    <cellStyle name="Input [yellow] 36 5" xfId="33646" xr:uid="{508C3A2E-EF5C-43F8-ACB0-D7E94D03E25B}"/>
    <cellStyle name="Input [yellow] 36 5 2" xfId="29255" xr:uid="{F79128E1-222C-4117-9E2B-C92243E85BED}"/>
    <cellStyle name="Input [yellow] 36 6" xfId="33635" xr:uid="{B13B0511-ECA6-438A-BA28-833F74B77632}"/>
    <cellStyle name="Input [yellow] 36 7" xfId="29244" xr:uid="{C85F3980-5627-4493-9B76-327D2A7587FC}"/>
    <cellStyle name="Input [yellow] 37" xfId="7707" xr:uid="{00000000-0005-0000-0000-0000171E0000}"/>
    <cellStyle name="Input [yellow] 37 2" xfId="7708" xr:uid="{00000000-0005-0000-0000-0000181E0000}"/>
    <cellStyle name="Input [yellow] 37 2 2" xfId="7709" xr:uid="{00000000-0005-0000-0000-0000191E0000}"/>
    <cellStyle name="Input [yellow] 37 2 2 2" xfId="33650" xr:uid="{37B3EB2E-A81B-4130-9FC6-353B7703C403}"/>
    <cellStyle name="Input [yellow] 37 2 2 2 2" xfId="29259" xr:uid="{D408057E-F7A5-418B-9151-2C935419FDBC}"/>
    <cellStyle name="Input [yellow] 37 2 2 3" xfId="33649" xr:uid="{88F5B875-762B-4155-AFA5-49E62E84CE41}"/>
    <cellStyle name="Input [yellow] 37 2 2 4" xfId="29258" xr:uid="{09683B04-A36D-4247-9C14-534CF3453205}"/>
    <cellStyle name="Input [yellow] 37 2 3" xfId="33651" xr:uid="{FA1042D9-F108-4F5F-9AB2-AC54D5597387}"/>
    <cellStyle name="Input [yellow] 37 2 3 2" xfId="29260" xr:uid="{1AB7C84A-AE54-44CA-AD26-A150A7C6C634}"/>
    <cellStyle name="Input [yellow] 37 2 4" xfId="33648" xr:uid="{B0B9EA98-6457-433E-82D1-B232ED8A623F}"/>
    <cellStyle name="Input [yellow] 37 2 5" xfId="29257" xr:uid="{89AB6162-ACC0-4E29-85E5-90B4B166E854}"/>
    <cellStyle name="Input [yellow] 37 3" xfId="7710" xr:uid="{00000000-0005-0000-0000-00001A1E0000}"/>
    <cellStyle name="Input [yellow] 37 3 2" xfId="7711" xr:uid="{00000000-0005-0000-0000-00001B1E0000}"/>
    <cellStyle name="Input [yellow] 37 3 2 2" xfId="33654" xr:uid="{1A20EC79-52B1-458A-8ACF-F983E0707B7C}"/>
    <cellStyle name="Input [yellow] 37 3 2 2 2" xfId="29263" xr:uid="{08D157B9-77CD-4D72-BE6D-2904A6E9339A}"/>
    <cellStyle name="Input [yellow] 37 3 2 3" xfId="33653" xr:uid="{EABD7F18-CF61-44B5-85EB-65464AFE84D8}"/>
    <cellStyle name="Input [yellow] 37 3 2 4" xfId="29262" xr:uid="{C4F222F7-D65B-4854-8572-D8D57A5AFA6B}"/>
    <cellStyle name="Input [yellow] 37 3 3" xfId="33655" xr:uid="{CE0C06DD-E470-4AD8-8E85-323850FD7547}"/>
    <cellStyle name="Input [yellow] 37 3 3 2" xfId="29264" xr:uid="{BE571E0F-464B-4710-AF87-9975B10AC4FF}"/>
    <cellStyle name="Input [yellow] 37 3 4" xfId="33652" xr:uid="{5C6CA95D-94DD-46CE-8582-1FEDFF2D4812}"/>
    <cellStyle name="Input [yellow] 37 3 5" xfId="29261" xr:uid="{718D7AF8-290C-486C-85E9-7D389E2A6CB6}"/>
    <cellStyle name="Input [yellow] 37 4" xfId="7712" xr:uid="{00000000-0005-0000-0000-00001C1E0000}"/>
    <cellStyle name="Input [yellow] 37 4 2" xfId="33657" xr:uid="{47C6BC14-4117-4BFF-9EAF-0A2967BE7571}"/>
    <cellStyle name="Input [yellow] 37 4 2 2" xfId="29266" xr:uid="{3EE93E4E-C44D-4062-B399-A4171B6AEF52}"/>
    <cellStyle name="Input [yellow] 37 4 3" xfId="33656" xr:uid="{0D8775D3-D9E8-4207-A086-F18F21791ECD}"/>
    <cellStyle name="Input [yellow] 37 4 4" xfId="29265" xr:uid="{CD4561D2-0F8C-466E-8B19-73F4769F7BB4}"/>
    <cellStyle name="Input [yellow] 37 5" xfId="33658" xr:uid="{5292EBBB-E02E-4D04-B79E-5ED0F93DE343}"/>
    <cellStyle name="Input [yellow] 37 5 2" xfId="29267" xr:uid="{95DA4DA0-D264-4644-A1B5-EC502FABD496}"/>
    <cellStyle name="Input [yellow] 37 6" xfId="33647" xr:uid="{21F3713F-0387-44D1-BA1F-1A0C5B7076A4}"/>
    <cellStyle name="Input [yellow] 37 7" xfId="29256" xr:uid="{8DCF6D18-499A-4CEC-A64E-A112D9FBD1F2}"/>
    <cellStyle name="Input [yellow] 38" xfId="7713" xr:uid="{00000000-0005-0000-0000-00001D1E0000}"/>
    <cellStyle name="Input [yellow] 38 2" xfId="7714" xr:uid="{00000000-0005-0000-0000-00001E1E0000}"/>
    <cellStyle name="Input [yellow] 38 2 2" xfId="7715" xr:uid="{00000000-0005-0000-0000-00001F1E0000}"/>
    <cellStyle name="Input [yellow] 38 2 2 2" xfId="33662" xr:uid="{E32EE932-A942-42AC-B791-4F1E995BEFE1}"/>
    <cellStyle name="Input [yellow] 38 2 2 2 2" xfId="29271" xr:uid="{E38B37F8-5342-477F-9371-1DB6A95C0487}"/>
    <cellStyle name="Input [yellow] 38 2 2 3" xfId="33661" xr:uid="{80998341-4541-438D-9CCA-99758041C6CD}"/>
    <cellStyle name="Input [yellow] 38 2 2 4" xfId="29270" xr:uid="{5E4B24EB-EBB0-4A94-BEAA-37CB0FE1A421}"/>
    <cellStyle name="Input [yellow] 38 2 3" xfId="33663" xr:uid="{FD3B8E9E-2B62-4764-BCE0-868A428DCA7C}"/>
    <cellStyle name="Input [yellow] 38 2 3 2" xfId="29272" xr:uid="{85B602D0-6072-4209-9331-BF71DE7E6126}"/>
    <cellStyle name="Input [yellow] 38 2 4" xfId="33660" xr:uid="{E2BE2E46-8F6B-4720-A91C-0FCFF63B55DC}"/>
    <cellStyle name="Input [yellow] 38 2 5" xfId="29269" xr:uid="{1F7E1755-2F39-4E0A-9136-89B4EFFD6E4B}"/>
    <cellStyle name="Input [yellow] 38 3" xfId="7716" xr:uid="{00000000-0005-0000-0000-0000201E0000}"/>
    <cellStyle name="Input [yellow] 38 3 2" xfId="7717" xr:uid="{00000000-0005-0000-0000-0000211E0000}"/>
    <cellStyle name="Input [yellow] 38 3 2 2" xfId="33666" xr:uid="{DCE48CE7-E31E-4D72-8E20-F7C4C67B99DB}"/>
    <cellStyle name="Input [yellow] 38 3 2 2 2" xfId="29275" xr:uid="{6789B49A-F9B7-4818-A589-B0891CE743F9}"/>
    <cellStyle name="Input [yellow] 38 3 2 3" xfId="33665" xr:uid="{C6E9D475-C7C2-45C1-8DAB-0E555130D0DE}"/>
    <cellStyle name="Input [yellow] 38 3 2 4" xfId="29274" xr:uid="{E097A5BA-66C2-4751-B9F3-1DACA3674FBB}"/>
    <cellStyle name="Input [yellow] 38 3 3" xfId="33667" xr:uid="{B6F69BA6-5003-4CE4-9BFF-449096F6CE47}"/>
    <cellStyle name="Input [yellow] 38 3 3 2" xfId="29276" xr:uid="{31E1074B-94AA-4DBB-AD58-610C2B4E58EA}"/>
    <cellStyle name="Input [yellow] 38 3 4" xfId="33664" xr:uid="{59A544D7-EED5-471E-ABF2-D711A876CE7D}"/>
    <cellStyle name="Input [yellow] 38 3 5" xfId="29273" xr:uid="{7F28590C-B09B-4CEE-B4B2-A21999C7FCBD}"/>
    <cellStyle name="Input [yellow] 38 4" xfId="7718" xr:uid="{00000000-0005-0000-0000-0000221E0000}"/>
    <cellStyle name="Input [yellow] 38 4 2" xfId="33669" xr:uid="{D6464C8C-5425-42CA-B57D-57B10557687E}"/>
    <cellStyle name="Input [yellow] 38 4 2 2" xfId="29278" xr:uid="{3DEFEBBD-16CD-450E-8EDD-92A120F70594}"/>
    <cellStyle name="Input [yellow] 38 4 3" xfId="33668" xr:uid="{0F2E57E1-8466-4E50-903D-659267B7972D}"/>
    <cellStyle name="Input [yellow] 38 4 4" xfId="29277" xr:uid="{8335A099-A53C-4DB2-AFFA-3978381CD1B8}"/>
    <cellStyle name="Input [yellow] 38 5" xfId="33670" xr:uid="{A6D77985-F3B7-476A-AFCF-BBB4D24F9E58}"/>
    <cellStyle name="Input [yellow] 38 5 2" xfId="29279" xr:uid="{1A88DF0B-4BC9-4646-87BA-FA8A6A3C9CCF}"/>
    <cellStyle name="Input [yellow] 38 6" xfId="33659" xr:uid="{0CDAE12F-4081-4D6A-8F42-67D3D3CC7313}"/>
    <cellStyle name="Input [yellow] 38 7" xfId="29268" xr:uid="{4E4EA040-8F2E-4976-A458-FD876F550D69}"/>
    <cellStyle name="Input [yellow] 39" xfId="7719" xr:uid="{00000000-0005-0000-0000-0000231E0000}"/>
    <cellStyle name="Input [yellow] 39 2" xfId="7720" xr:uid="{00000000-0005-0000-0000-0000241E0000}"/>
    <cellStyle name="Input [yellow] 39 2 2" xfId="7721" xr:uid="{00000000-0005-0000-0000-0000251E0000}"/>
    <cellStyle name="Input [yellow] 39 2 2 2" xfId="33674" xr:uid="{A7B0E0C2-5A93-4A52-9DC9-E4612AF5420C}"/>
    <cellStyle name="Input [yellow] 39 2 2 2 2" xfId="29283" xr:uid="{0830193A-AD4C-4865-A940-B00B20B0E94C}"/>
    <cellStyle name="Input [yellow] 39 2 2 3" xfId="33673" xr:uid="{2F3B83BB-E0B4-49CF-9723-593FB61AF622}"/>
    <cellStyle name="Input [yellow] 39 2 2 4" xfId="29282" xr:uid="{11A605D0-922F-4786-9A71-0988F42C5149}"/>
    <cellStyle name="Input [yellow] 39 2 3" xfId="33675" xr:uid="{C54C3241-C210-4E91-A8E0-2A09CBF1FF99}"/>
    <cellStyle name="Input [yellow] 39 2 3 2" xfId="29284" xr:uid="{D2686025-C31D-4701-AA10-ED3CD351E2B7}"/>
    <cellStyle name="Input [yellow] 39 2 4" xfId="33672" xr:uid="{4C0A8D78-5979-4056-AA59-EB3B37781DB9}"/>
    <cellStyle name="Input [yellow] 39 2 5" xfId="29281" xr:uid="{25DEC90D-2523-4161-9F26-C44AC9BB2B78}"/>
    <cellStyle name="Input [yellow] 39 3" xfId="7722" xr:uid="{00000000-0005-0000-0000-0000261E0000}"/>
    <cellStyle name="Input [yellow] 39 3 2" xfId="7723" xr:uid="{00000000-0005-0000-0000-0000271E0000}"/>
    <cellStyle name="Input [yellow] 39 3 2 2" xfId="33678" xr:uid="{721E4F67-EBFD-4A16-8D0C-7509BA4257B6}"/>
    <cellStyle name="Input [yellow] 39 3 2 2 2" xfId="29287" xr:uid="{AC7CFF02-CD5A-4759-BA7D-0AA5E431B7A1}"/>
    <cellStyle name="Input [yellow] 39 3 2 3" xfId="33677" xr:uid="{9B8B92E9-432B-48C3-A1F7-A9C1CA3CE12E}"/>
    <cellStyle name="Input [yellow] 39 3 2 4" xfId="29286" xr:uid="{C0216EAC-8CF2-4C72-80D2-C2F3EDE0828F}"/>
    <cellStyle name="Input [yellow] 39 3 3" xfId="33679" xr:uid="{DB30A6D3-682B-4C4C-9F98-9A5780283E8C}"/>
    <cellStyle name="Input [yellow] 39 3 3 2" xfId="29288" xr:uid="{3AE70289-5A17-4A60-8246-3C672232BB2A}"/>
    <cellStyle name="Input [yellow] 39 3 4" xfId="33676" xr:uid="{D673666C-2847-4063-AC18-CF5068442A3C}"/>
    <cellStyle name="Input [yellow] 39 3 5" xfId="29285" xr:uid="{D8AFB6B8-4895-4D67-A6DA-ED8BE213FCD7}"/>
    <cellStyle name="Input [yellow] 39 4" xfId="7724" xr:uid="{00000000-0005-0000-0000-0000281E0000}"/>
    <cellStyle name="Input [yellow] 39 4 2" xfId="33681" xr:uid="{13D1DFA9-52F2-427B-9873-F4B034DBE8F2}"/>
    <cellStyle name="Input [yellow] 39 4 2 2" xfId="29290" xr:uid="{DD15C32D-B499-4588-A1CB-DCF34766A44B}"/>
    <cellStyle name="Input [yellow] 39 4 3" xfId="33680" xr:uid="{DE6EC2BB-7C63-4865-99AB-6320CA103B83}"/>
    <cellStyle name="Input [yellow] 39 4 4" xfId="29289" xr:uid="{BD4B56ED-6AB8-4884-B1C4-9B41920C7492}"/>
    <cellStyle name="Input [yellow] 39 5" xfId="33682" xr:uid="{8195BC7B-BF03-4A36-9EC1-4E8374949D4A}"/>
    <cellStyle name="Input [yellow] 39 5 2" xfId="29291" xr:uid="{5B6D86D8-DC72-4644-9CCB-68CA13A3F8F4}"/>
    <cellStyle name="Input [yellow] 39 6" xfId="33671" xr:uid="{F8423D5B-F6CE-49C3-B9F4-6646BCD4C6A5}"/>
    <cellStyle name="Input [yellow] 39 7" xfId="29280" xr:uid="{AA9C1B57-A6A2-46D3-9F20-A2427850D461}"/>
    <cellStyle name="Input [yellow] 4" xfId="7725" xr:uid="{00000000-0005-0000-0000-0000291E0000}"/>
    <cellStyle name="Input [yellow] 4 10" xfId="33684" xr:uid="{BD318DA6-E6B7-44B6-835D-8B92B8957FC2}"/>
    <cellStyle name="Input [yellow] 4 10 2" xfId="29293" xr:uid="{570FE126-FB32-427B-AB0E-A8F29BF0ABFC}"/>
    <cellStyle name="Input [yellow] 4 11" xfId="33683" xr:uid="{5317E1DC-FB61-481D-B2AA-6D0C568F9F59}"/>
    <cellStyle name="Input [yellow] 4 12" xfId="29292" xr:uid="{223DA729-EFCD-4BD6-A1F6-4E1408CEF9C7}"/>
    <cellStyle name="Input [yellow] 4 2" xfId="7726" xr:uid="{00000000-0005-0000-0000-00002A1E0000}"/>
    <cellStyle name="Input [yellow] 4 2 10" xfId="33685" xr:uid="{FBF80D55-D084-4C32-A4D2-2245E4533DC6}"/>
    <cellStyle name="Input [yellow] 4 2 11" xfId="29294" xr:uid="{3528DC19-85CD-443D-8E38-923E4043FB87}"/>
    <cellStyle name="Input [yellow] 4 2 2" xfId="7727" xr:uid="{00000000-0005-0000-0000-00002B1E0000}"/>
    <cellStyle name="Input [yellow] 4 2 2 2" xfId="7728" xr:uid="{00000000-0005-0000-0000-00002C1E0000}"/>
    <cellStyle name="Input [yellow] 4 2 2 2 2" xfId="7729" xr:uid="{00000000-0005-0000-0000-00002D1E0000}"/>
    <cellStyle name="Input [yellow] 4 2 2 2 2 2" xfId="33689" xr:uid="{B4E77597-DB16-427E-A910-CE70ABCB7F82}"/>
    <cellStyle name="Input [yellow] 4 2 2 2 2 2 2" xfId="29298" xr:uid="{6E1E31F6-F588-424D-8E57-74E9F71834DF}"/>
    <cellStyle name="Input [yellow] 4 2 2 2 2 3" xfId="33688" xr:uid="{1B038D7B-C6B2-4DEE-886F-C98E747762B4}"/>
    <cellStyle name="Input [yellow] 4 2 2 2 2 4" xfId="29297" xr:uid="{CCA37398-9DDB-46E5-B944-64069B200092}"/>
    <cellStyle name="Input [yellow] 4 2 2 2 3" xfId="33690" xr:uid="{48722A9B-9FAB-455E-851A-1381D4B161F3}"/>
    <cellStyle name="Input [yellow] 4 2 2 2 3 2" xfId="29299" xr:uid="{6414F3BB-375B-4AAB-8CFC-30A6706656E5}"/>
    <cellStyle name="Input [yellow] 4 2 2 2 4" xfId="33687" xr:uid="{6C52D451-7B73-4554-A80E-1F6567797E22}"/>
    <cellStyle name="Input [yellow] 4 2 2 2 5" xfId="29296" xr:uid="{9509BD7C-4DDF-4F21-A914-832556116E93}"/>
    <cellStyle name="Input [yellow] 4 2 2 3" xfId="7730" xr:uid="{00000000-0005-0000-0000-00002E1E0000}"/>
    <cellStyle name="Input [yellow] 4 2 2 3 2" xfId="7731" xr:uid="{00000000-0005-0000-0000-00002F1E0000}"/>
    <cellStyle name="Input [yellow] 4 2 2 3 2 2" xfId="33693" xr:uid="{7CD9BE80-7ED9-42DE-8657-78EFD3FF0C5D}"/>
    <cellStyle name="Input [yellow] 4 2 2 3 2 2 2" xfId="29302" xr:uid="{63D22A17-2B4D-46C4-A4CC-D4FB2F6F209B}"/>
    <cellStyle name="Input [yellow] 4 2 2 3 2 3" xfId="33692" xr:uid="{AAB395A5-D96A-4D22-A288-CEEDEC60752C}"/>
    <cellStyle name="Input [yellow] 4 2 2 3 2 4" xfId="29301" xr:uid="{E9870A4D-0295-4590-B2B3-45CC57D60BCB}"/>
    <cellStyle name="Input [yellow] 4 2 2 3 3" xfId="33694" xr:uid="{A748F96C-75DC-4B20-8D82-215928F76EE6}"/>
    <cellStyle name="Input [yellow] 4 2 2 3 3 2" xfId="29303" xr:uid="{69D1EC28-19AD-4DA4-9EEC-D9029B0D6957}"/>
    <cellStyle name="Input [yellow] 4 2 2 3 4" xfId="33691" xr:uid="{448DE381-40A3-4C43-A3D0-D8DB8979AB23}"/>
    <cellStyle name="Input [yellow] 4 2 2 3 5" xfId="29300" xr:uid="{67F1327E-996E-41E0-B2E9-7DCDCD2DE0BE}"/>
    <cellStyle name="Input [yellow] 4 2 2 4" xfId="7732" xr:uid="{00000000-0005-0000-0000-0000301E0000}"/>
    <cellStyle name="Input [yellow] 4 2 2 4 2" xfId="33696" xr:uid="{984487E7-DFF1-4FDA-9D41-17DB1C8CE1D7}"/>
    <cellStyle name="Input [yellow] 4 2 2 4 2 2" xfId="29305" xr:uid="{3BF51037-091E-436D-BEED-346E8D69D665}"/>
    <cellStyle name="Input [yellow] 4 2 2 4 3" xfId="33695" xr:uid="{43CEFB1A-C4DE-4F7B-88D6-E5FC39829BA2}"/>
    <cellStyle name="Input [yellow] 4 2 2 4 4" xfId="29304" xr:uid="{C84517F4-715E-4BB3-A5F1-86883853BE91}"/>
    <cellStyle name="Input [yellow] 4 2 2 5" xfId="33697" xr:uid="{2F914892-FCAE-4C4A-AE8E-F2D309BE171B}"/>
    <cellStyle name="Input [yellow] 4 2 2 5 2" xfId="29306" xr:uid="{23507514-9421-4ED5-BCC6-3B95BBFA306A}"/>
    <cellStyle name="Input [yellow] 4 2 2 6" xfId="33686" xr:uid="{643F0443-9E07-4FF2-9C4D-3BC13B353416}"/>
    <cellStyle name="Input [yellow] 4 2 2 7" xfId="29295" xr:uid="{F458EADA-341E-4193-98C2-3F02CA0324BC}"/>
    <cellStyle name="Input [yellow] 4 2 3" xfId="7733" xr:uid="{00000000-0005-0000-0000-0000311E0000}"/>
    <cellStyle name="Input [yellow] 4 2 3 2" xfId="7734" xr:uid="{00000000-0005-0000-0000-0000321E0000}"/>
    <cellStyle name="Input [yellow] 4 2 3 2 2" xfId="7735" xr:uid="{00000000-0005-0000-0000-0000331E0000}"/>
    <cellStyle name="Input [yellow] 4 2 3 2 2 2" xfId="33701" xr:uid="{BEFC785E-CE64-45DA-A316-5A75129B8658}"/>
    <cellStyle name="Input [yellow] 4 2 3 2 2 2 2" xfId="29310" xr:uid="{AB5621AA-8CE6-4FB1-9506-A0E9154C5238}"/>
    <cellStyle name="Input [yellow] 4 2 3 2 2 3" xfId="33700" xr:uid="{1C0B77CC-ED1A-4477-80C3-690DE0AC2C22}"/>
    <cellStyle name="Input [yellow] 4 2 3 2 2 4" xfId="29309" xr:uid="{9DEE53F3-F302-488E-ACBC-52755FD484D3}"/>
    <cellStyle name="Input [yellow] 4 2 3 2 3" xfId="33702" xr:uid="{1C51849A-4240-433A-AECB-D634F8DB59EE}"/>
    <cellStyle name="Input [yellow] 4 2 3 2 3 2" xfId="29311" xr:uid="{ADAF25FD-E4FD-4424-B057-70DA0C806DFF}"/>
    <cellStyle name="Input [yellow] 4 2 3 2 4" xfId="33699" xr:uid="{269FB01D-8DC3-474B-8D97-CD353FBFC27B}"/>
    <cellStyle name="Input [yellow] 4 2 3 2 5" xfId="29308" xr:uid="{2C6513E9-4851-451F-9C14-44B264994A08}"/>
    <cellStyle name="Input [yellow] 4 2 3 3" xfId="7736" xr:uid="{00000000-0005-0000-0000-0000341E0000}"/>
    <cellStyle name="Input [yellow] 4 2 3 3 2" xfId="7737" xr:uid="{00000000-0005-0000-0000-0000351E0000}"/>
    <cellStyle name="Input [yellow] 4 2 3 3 2 2" xfId="33705" xr:uid="{A975482D-9888-46AB-ACCB-39BCF9A31B72}"/>
    <cellStyle name="Input [yellow] 4 2 3 3 2 2 2" xfId="29314" xr:uid="{843F3EBB-4B16-48A0-A17F-AE1B8246F82D}"/>
    <cellStyle name="Input [yellow] 4 2 3 3 2 3" xfId="33704" xr:uid="{3C9F6002-056F-4FF8-BC38-33B4EA360554}"/>
    <cellStyle name="Input [yellow] 4 2 3 3 2 4" xfId="29313" xr:uid="{9CC77F0E-662E-4FF9-A3C8-F20C7881B95C}"/>
    <cellStyle name="Input [yellow] 4 2 3 3 3" xfId="33706" xr:uid="{AF544FF5-86D6-4A6B-87CD-EBB9840EF1CD}"/>
    <cellStyle name="Input [yellow] 4 2 3 3 3 2" xfId="29315" xr:uid="{E383936F-DF1F-4A76-AEA7-51F0F111B184}"/>
    <cellStyle name="Input [yellow] 4 2 3 3 4" xfId="33703" xr:uid="{1D872B2F-559F-4A79-A830-337604E0B75D}"/>
    <cellStyle name="Input [yellow] 4 2 3 3 5" xfId="29312" xr:uid="{8784AA31-2B0E-4C0A-81CA-056B91CBE294}"/>
    <cellStyle name="Input [yellow] 4 2 3 4" xfId="7738" xr:uid="{00000000-0005-0000-0000-0000361E0000}"/>
    <cellStyle name="Input [yellow] 4 2 3 4 2" xfId="33708" xr:uid="{AE9984D8-1393-4086-A29C-2391CD0605D6}"/>
    <cellStyle name="Input [yellow] 4 2 3 4 2 2" xfId="29317" xr:uid="{130A7DBF-6855-45C2-A929-AA9A5F0EAB7A}"/>
    <cellStyle name="Input [yellow] 4 2 3 4 3" xfId="33707" xr:uid="{5A3B75B6-AFDA-4006-BDFE-94D409A82CCC}"/>
    <cellStyle name="Input [yellow] 4 2 3 4 4" xfId="29316" xr:uid="{5518586C-BE43-4299-B5CB-25A330B1254B}"/>
    <cellStyle name="Input [yellow] 4 2 3 5" xfId="33709" xr:uid="{FE5FDE8A-5568-4883-BBC2-C8566E9881E2}"/>
    <cellStyle name="Input [yellow] 4 2 3 5 2" xfId="29318" xr:uid="{8629B8CB-3E93-44B9-B183-B46F5138F393}"/>
    <cellStyle name="Input [yellow] 4 2 3 6" xfId="33698" xr:uid="{00B83CA2-BBF3-41D4-B3EB-BEFA2583758A}"/>
    <cellStyle name="Input [yellow] 4 2 3 7" xfId="29307" xr:uid="{B6E9774F-7534-4B5F-BBD3-C21C2D0A7F34}"/>
    <cellStyle name="Input [yellow] 4 2 4" xfId="7739" xr:uid="{00000000-0005-0000-0000-0000371E0000}"/>
    <cellStyle name="Input [yellow] 4 2 4 2" xfId="7740" xr:uid="{00000000-0005-0000-0000-0000381E0000}"/>
    <cellStyle name="Input [yellow] 4 2 4 2 2" xfId="7741" xr:uid="{00000000-0005-0000-0000-0000391E0000}"/>
    <cellStyle name="Input [yellow] 4 2 4 2 2 2" xfId="33713" xr:uid="{72CEDC38-9ACA-4B18-BE53-30C5F3BB07B3}"/>
    <cellStyle name="Input [yellow] 4 2 4 2 2 2 2" xfId="29322" xr:uid="{B4025423-22D9-4268-8855-0CCDE37A29B4}"/>
    <cellStyle name="Input [yellow] 4 2 4 2 2 3" xfId="33712" xr:uid="{523E58A6-529E-442D-A140-4860E5B78FEA}"/>
    <cellStyle name="Input [yellow] 4 2 4 2 2 4" xfId="29321" xr:uid="{FA77EE71-8E8B-478F-B50D-A3624D824A0E}"/>
    <cellStyle name="Input [yellow] 4 2 4 2 3" xfId="33714" xr:uid="{1F165259-4B4A-4710-A8FA-A8CBD3662088}"/>
    <cellStyle name="Input [yellow] 4 2 4 2 3 2" xfId="29323" xr:uid="{D81F2090-C66B-4128-87F7-CCD7EAAE070F}"/>
    <cellStyle name="Input [yellow] 4 2 4 2 4" xfId="33711" xr:uid="{3EFDCA72-5CF1-4892-B7FE-D06A8BAB8072}"/>
    <cellStyle name="Input [yellow] 4 2 4 2 5" xfId="29320" xr:uid="{4C2F4849-7F6C-47D5-8AEF-2DA3876B323E}"/>
    <cellStyle name="Input [yellow] 4 2 4 3" xfId="7742" xr:uid="{00000000-0005-0000-0000-00003A1E0000}"/>
    <cellStyle name="Input [yellow] 4 2 4 3 2" xfId="7743" xr:uid="{00000000-0005-0000-0000-00003B1E0000}"/>
    <cellStyle name="Input [yellow] 4 2 4 3 2 2" xfId="33717" xr:uid="{006C6C28-E65C-4EBA-9A95-D7ED050513CE}"/>
    <cellStyle name="Input [yellow] 4 2 4 3 2 2 2" xfId="29326" xr:uid="{5AFAE8B7-F70E-4D24-A025-C6A191F2129A}"/>
    <cellStyle name="Input [yellow] 4 2 4 3 2 3" xfId="33716" xr:uid="{7E0887FC-9CF5-4550-A04B-E67F5B0376EB}"/>
    <cellStyle name="Input [yellow] 4 2 4 3 2 4" xfId="29325" xr:uid="{6C168F4B-49FF-4200-92DA-5F97C1B908F9}"/>
    <cellStyle name="Input [yellow] 4 2 4 3 3" xfId="33718" xr:uid="{84EB0934-E6F7-4EAA-A83A-CB8D1C3BFAFD}"/>
    <cellStyle name="Input [yellow] 4 2 4 3 3 2" xfId="29327" xr:uid="{25045770-AB68-41DF-8374-1B1E05D7D7CD}"/>
    <cellStyle name="Input [yellow] 4 2 4 3 4" xfId="33715" xr:uid="{14071AEC-1625-43CF-9909-3AF447F454E1}"/>
    <cellStyle name="Input [yellow] 4 2 4 3 5" xfId="29324" xr:uid="{93F1EE60-4098-46EB-B390-D49634E3FA50}"/>
    <cellStyle name="Input [yellow] 4 2 4 4" xfId="7744" xr:uid="{00000000-0005-0000-0000-00003C1E0000}"/>
    <cellStyle name="Input [yellow] 4 2 4 4 2" xfId="33720" xr:uid="{898BB63E-0905-4353-90E8-9C536C076450}"/>
    <cellStyle name="Input [yellow] 4 2 4 4 2 2" xfId="29329" xr:uid="{D47EF851-B089-4899-8729-D98F681551E7}"/>
    <cellStyle name="Input [yellow] 4 2 4 4 3" xfId="33719" xr:uid="{F1D45EFC-64CA-481F-8941-AEB09895A716}"/>
    <cellStyle name="Input [yellow] 4 2 4 4 4" xfId="29328" xr:uid="{CDEC98C0-9007-4861-AE53-3BD27342E46D}"/>
    <cellStyle name="Input [yellow] 4 2 4 5" xfId="33721" xr:uid="{184334FB-6F85-41F4-B60B-1DD6643835E3}"/>
    <cellStyle name="Input [yellow] 4 2 4 5 2" xfId="29330" xr:uid="{BCD065DE-9A1A-4155-84EE-873E47C44BC2}"/>
    <cellStyle name="Input [yellow] 4 2 4 6" xfId="33710" xr:uid="{3750F209-4AAC-4607-ABAD-125E4BE6DE6F}"/>
    <cellStyle name="Input [yellow] 4 2 4 7" xfId="29319" xr:uid="{90B2E57F-66EA-4533-B515-6408FBE69EBF}"/>
    <cellStyle name="Input [yellow] 4 2 5" xfId="7745" xr:uid="{00000000-0005-0000-0000-00003D1E0000}"/>
    <cellStyle name="Input [yellow] 4 2 5 2" xfId="7746" xr:uid="{00000000-0005-0000-0000-00003E1E0000}"/>
    <cellStyle name="Input [yellow] 4 2 5 2 2" xfId="7747" xr:uid="{00000000-0005-0000-0000-00003F1E0000}"/>
    <cellStyle name="Input [yellow] 4 2 5 2 2 2" xfId="33725" xr:uid="{66D89434-07C2-4FE0-AE48-4ED7BF873202}"/>
    <cellStyle name="Input [yellow] 4 2 5 2 2 2 2" xfId="29334" xr:uid="{D8352205-35F3-4CCF-8844-7E5E617A9013}"/>
    <cellStyle name="Input [yellow] 4 2 5 2 2 3" xfId="33724" xr:uid="{C7BF4054-B997-4F40-9DC2-F04BFC9DA97A}"/>
    <cellStyle name="Input [yellow] 4 2 5 2 2 4" xfId="29333" xr:uid="{6E1637D2-C47C-48A7-9E83-90610F44C388}"/>
    <cellStyle name="Input [yellow] 4 2 5 2 3" xfId="33726" xr:uid="{899CB354-C848-449C-98C3-A0C1207383E6}"/>
    <cellStyle name="Input [yellow] 4 2 5 2 3 2" xfId="29335" xr:uid="{8075490B-1E32-4773-BC30-6F8E40A2239F}"/>
    <cellStyle name="Input [yellow] 4 2 5 2 4" xfId="33723" xr:uid="{DE861904-6AE3-420A-BA45-52DC701D3DCB}"/>
    <cellStyle name="Input [yellow] 4 2 5 2 5" xfId="29332" xr:uid="{D32B352A-F4E4-44BA-AD06-2146B80E8DD2}"/>
    <cellStyle name="Input [yellow] 4 2 5 3" xfId="7748" xr:uid="{00000000-0005-0000-0000-0000401E0000}"/>
    <cellStyle name="Input [yellow] 4 2 5 3 2" xfId="7749" xr:uid="{00000000-0005-0000-0000-0000411E0000}"/>
    <cellStyle name="Input [yellow] 4 2 5 3 2 2" xfId="33729" xr:uid="{D276477B-4796-447E-B529-60662728BC3F}"/>
    <cellStyle name="Input [yellow] 4 2 5 3 2 2 2" xfId="29338" xr:uid="{E1284C20-0291-4A3D-9080-D9BD017F69EA}"/>
    <cellStyle name="Input [yellow] 4 2 5 3 2 3" xfId="33728" xr:uid="{A9D08185-B0AE-43A7-A117-D4DE2B344512}"/>
    <cellStyle name="Input [yellow] 4 2 5 3 2 4" xfId="29337" xr:uid="{EF787037-967C-4F27-AF54-967074D9CA12}"/>
    <cellStyle name="Input [yellow] 4 2 5 3 3" xfId="33730" xr:uid="{63D9AEE0-1FEC-4F35-8299-62A0D3E5E73E}"/>
    <cellStyle name="Input [yellow] 4 2 5 3 3 2" xfId="29339" xr:uid="{FA91D151-01B2-498A-991F-A9B7C1551F04}"/>
    <cellStyle name="Input [yellow] 4 2 5 3 4" xfId="33727" xr:uid="{38012CDE-6104-4D51-B356-E57BCB6E512F}"/>
    <cellStyle name="Input [yellow] 4 2 5 3 5" xfId="29336" xr:uid="{EBF66ECF-6CEA-4242-B70E-10F516FF900C}"/>
    <cellStyle name="Input [yellow] 4 2 5 4" xfId="7750" xr:uid="{00000000-0005-0000-0000-0000421E0000}"/>
    <cellStyle name="Input [yellow] 4 2 5 4 2" xfId="33732" xr:uid="{439B787E-BA14-4F25-B875-012F5447D877}"/>
    <cellStyle name="Input [yellow] 4 2 5 4 2 2" xfId="29341" xr:uid="{6ADC2A13-8B61-4E56-A397-2D1520C033BA}"/>
    <cellStyle name="Input [yellow] 4 2 5 4 3" xfId="33731" xr:uid="{3CAC83B4-58F6-458C-B9CF-7412A0C25DED}"/>
    <cellStyle name="Input [yellow] 4 2 5 4 4" xfId="29340" xr:uid="{56592359-00A5-4E72-85CD-D5722096181D}"/>
    <cellStyle name="Input [yellow] 4 2 5 5" xfId="33733" xr:uid="{55EFEFF3-9A80-4BDC-80AC-2CD96563A90E}"/>
    <cellStyle name="Input [yellow] 4 2 5 5 2" xfId="29342" xr:uid="{6F72FEC3-3D7B-41A9-A806-AB90B81F50B3}"/>
    <cellStyle name="Input [yellow] 4 2 5 6" xfId="33722" xr:uid="{9B14A94A-276F-44F2-AA4F-4B8FFF58C966}"/>
    <cellStyle name="Input [yellow] 4 2 5 7" xfId="29331" xr:uid="{410D816B-2BD3-448A-AD63-36971DC9CAC2}"/>
    <cellStyle name="Input [yellow] 4 2 6" xfId="7751" xr:uid="{00000000-0005-0000-0000-0000431E0000}"/>
    <cellStyle name="Input [yellow] 4 2 6 2" xfId="7752" xr:uid="{00000000-0005-0000-0000-0000441E0000}"/>
    <cellStyle name="Input [yellow] 4 2 6 2 2" xfId="33736" xr:uid="{21D2A687-3683-4607-8C4A-72131000DB3D}"/>
    <cellStyle name="Input [yellow] 4 2 6 2 2 2" xfId="29345" xr:uid="{95C8AF6D-38EF-4CB8-A931-D5168544B0E5}"/>
    <cellStyle name="Input [yellow] 4 2 6 2 3" xfId="33735" xr:uid="{AF07311E-E50C-4D26-8F49-A038EE676D9C}"/>
    <cellStyle name="Input [yellow] 4 2 6 2 4" xfId="29344" xr:uid="{65A5B47D-1C2F-4F4F-9DF9-751DD1DCAF68}"/>
    <cellStyle name="Input [yellow] 4 2 6 3" xfId="33737" xr:uid="{47515595-8EC8-4F8A-8D2C-D874D6ADCD01}"/>
    <cellStyle name="Input [yellow] 4 2 6 3 2" xfId="29346" xr:uid="{9861E2C6-3C6E-4AD1-BD5C-6C9971B6A327}"/>
    <cellStyle name="Input [yellow] 4 2 6 4" xfId="33734" xr:uid="{66F73061-28E5-474F-936E-1260A517C5DE}"/>
    <cellStyle name="Input [yellow] 4 2 6 5" xfId="29343" xr:uid="{E75CF8B9-830A-4475-ADD4-0711FC26E781}"/>
    <cellStyle name="Input [yellow] 4 2 7" xfId="7753" xr:uid="{00000000-0005-0000-0000-0000451E0000}"/>
    <cellStyle name="Input [yellow] 4 2 7 2" xfId="7754" xr:uid="{00000000-0005-0000-0000-0000461E0000}"/>
    <cellStyle name="Input [yellow] 4 2 7 2 2" xfId="33740" xr:uid="{CC126A40-643E-4BD4-B420-3991F5411AD6}"/>
    <cellStyle name="Input [yellow] 4 2 7 2 2 2" xfId="29349" xr:uid="{4A16C88C-1E00-4B8C-8D04-B271EC5D6285}"/>
    <cellStyle name="Input [yellow] 4 2 7 2 3" xfId="33739" xr:uid="{02432DE0-8C32-4AE7-BDC4-9EC7E11B799B}"/>
    <cellStyle name="Input [yellow] 4 2 7 2 4" xfId="29348" xr:uid="{3EC9B015-2786-48C2-8DBE-D957825926C1}"/>
    <cellStyle name="Input [yellow] 4 2 7 3" xfId="33741" xr:uid="{1A388055-0615-4713-8504-53600342CCEE}"/>
    <cellStyle name="Input [yellow] 4 2 7 3 2" xfId="29350" xr:uid="{3D912569-DACE-49E2-A0E9-DFF4DF7942DA}"/>
    <cellStyle name="Input [yellow] 4 2 7 4" xfId="33738" xr:uid="{71E2ACFC-592D-4316-A353-6CEB5298EF46}"/>
    <cellStyle name="Input [yellow] 4 2 7 5" xfId="29347" xr:uid="{006F9EF8-DBFF-4606-A0AD-2E7F12FD5401}"/>
    <cellStyle name="Input [yellow] 4 2 8" xfId="7755" xr:uid="{00000000-0005-0000-0000-0000471E0000}"/>
    <cellStyle name="Input [yellow] 4 2 8 2" xfId="33743" xr:uid="{1A86C37F-BC8D-47AF-B29D-410143D635A8}"/>
    <cellStyle name="Input [yellow] 4 2 8 2 2" xfId="29352" xr:uid="{01C6D4FC-EDD0-4F1C-80C5-7CEBBCFA79CA}"/>
    <cellStyle name="Input [yellow] 4 2 8 3" xfId="33742" xr:uid="{EFED3C84-468F-4832-90BB-5A6468DB7FC4}"/>
    <cellStyle name="Input [yellow] 4 2 8 4" xfId="29351" xr:uid="{F2A20EFB-C503-42F2-8CD6-99133E9E0F67}"/>
    <cellStyle name="Input [yellow] 4 2 9" xfId="33744" xr:uid="{1D3C3425-A815-47C9-BB4B-C866806CF82F}"/>
    <cellStyle name="Input [yellow] 4 2 9 2" xfId="29353" xr:uid="{BE1B2DCB-00D8-4D57-BE39-7AFBB12C1E05}"/>
    <cellStyle name="Input [yellow] 4 3" xfId="7756" xr:uid="{00000000-0005-0000-0000-0000481E0000}"/>
    <cellStyle name="Input [yellow] 4 3 2" xfId="7757" xr:uid="{00000000-0005-0000-0000-0000491E0000}"/>
    <cellStyle name="Input [yellow] 4 3 2 2" xfId="7758" xr:uid="{00000000-0005-0000-0000-00004A1E0000}"/>
    <cellStyle name="Input [yellow] 4 3 2 2 2" xfId="33748" xr:uid="{840A6C69-81D3-4016-8354-1E006EFE4BD5}"/>
    <cellStyle name="Input [yellow] 4 3 2 2 2 2" xfId="29357" xr:uid="{F1122A03-3096-45B0-998F-22359B1B67D0}"/>
    <cellStyle name="Input [yellow] 4 3 2 2 3" xfId="33747" xr:uid="{7E5C1389-EBC7-4A46-A3E2-84A5373E169D}"/>
    <cellStyle name="Input [yellow] 4 3 2 2 4" xfId="29356" xr:uid="{19ADEAC9-FB35-4A11-AFBC-3990F2B1F2C3}"/>
    <cellStyle name="Input [yellow] 4 3 2 3" xfId="33749" xr:uid="{A265637C-EDED-47A9-A13E-6BA4CD16992F}"/>
    <cellStyle name="Input [yellow] 4 3 2 3 2" xfId="29358" xr:uid="{FB57B33F-FA5F-4C0D-A338-2414B3C0A2F3}"/>
    <cellStyle name="Input [yellow] 4 3 2 4" xfId="33746" xr:uid="{87FE8FC9-4D05-4E87-8ED6-D96BB8F6F057}"/>
    <cellStyle name="Input [yellow] 4 3 2 5" xfId="29355" xr:uid="{FB3AD130-B6E8-4E5D-9487-417405EC4596}"/>
    <cellStyle name="Input [yellow] 4 3 3" xfId="7759" xr:uid="{00000000-0005-0000-0000-00004B1E0000}"/>
    <cellStyle name="Input [yellow] 4 3 3 2" xfId="7760" xr:uid="{00000000-0005-0000-0000-00004C1E0000}"/>
    <cellStyle name="Input [yellow] 4 3 3 2 2" xfId="33752" xr:uid="{2E96CC31-7094-4B5F-A90D-E4F19315C96D}"/>
    <cellStyle name="Input [yellow] 4 3 3 2 2 2" xfId="29361" xr:uid="{F81F9093-B14E-4EEB-B131-18CD813E2E94}"/>
    <cellStyle name="Input [yellow] 4 3 3 2 3" xfId="33751" xr:uid="{BB2C11C4-41FA-4912-9092-AB774BD26B77}"/>
    <cellStyle name="Input [yellow] 4 3 3 2 4" xfId="29360" xr:uid="{EBFF0BC2-306F-48BC-8537-E2F591911A46}"/>
    <cellStyle name="Input [yellow] 4 3 3 3" xfId="33753" xr:uid="{261BABA4-2F2E-4E38-9698-06CA6DE1D818}"/>
    <cellStyle name="Input [yellow] 4 3 3 3 2" xfId="29362" xr:uid="{34A913A7-F53C-4EB5-BF1D-7BEB95285032}"/>
    <cellStyle name="Input [yellow] 4 3 3 4" xfId="33750" xr:uid="{D413315D-7FDF-429F-9318-BC19FD1798C4}"/>
    <cellStyle name="Input [yellow] 4 3 3 5" xfId="29359" xr:uid="{C9AE0FAF-6BFC-47C9-830B-A50F1AADD0AC}"/>
    <cellStyle name="Input [yellow] 4 3 4" xfId="7761" xr:uid="{00000000-0005-0000-0000-00004D1E0000}"/>
    <cellStyle name="Input [yellow] 4 3 4 2" xfId="33755" xr:uid="{7FD754B7-AB84-4978-BA3A-5B2A0ECA62B1}"/>
    <cellStyle name="Input [yellow] 4 3 4 2 2" xfId="29364" xr:uid="{0760EA25-FB0C-4D17-BA21-80D48B9BA543}"/>
    <cellStyle name="Input [yellow] 4 3 4 3" xfId="33754" xr:uid="{FAA20514-EAF9-4B3B-89AA-EAAC63A745AD}"/>
    <cellStyle name="Input [yellow] 4 3 4 4" xfId="29363" xr:uid="{A6E2C06D-B295-405C-86D6-2BD860247D47}"/>
    <cellStyle name="Input [yellow] 4 3 5" xfId="33756" xr:uid="{21E22088-9613-4EB4-AB5A-144D3DF95DD8}"/>
    <cellStyle name="Input [yellow] 4 3 5 2" xfId="29365" xr:uid="{F528431B-2C89-4E2F-8F33-ABF25EDCD94A}"/>
    <cellStyle name="Input [yellow] 4 3 6" xfId="33745" xr:uid="{819E75A4-2E86-4A18-A707-584C894B30C6}"/>
    <cellStyle name="Input [yellow] 4 3 7" xfId="29354" xr:uid="{356C43E0-4FAA-4F2D-B7E0-C61D13182F09}"/>
    <cellStyle name="Input [yellow] 4 4" xfId="7762" xr:uid="{00000000-0005-0000-0000-00004E1E0000}"/>
    <cellStyle name="Input [yellow] 4 4 2" xfId="7763" xr:uid="{00000000-0005-0000-0000-00004F1E0000}"/>
    <cellStyle name="Input [yellow] 4 4 2 2" xfId="7764" xr:uid="{00000000-0005-0000-0000-0000501E0000}"/>
    <cellStyle name="Input [yellow] 4 4 2 2 2" xfId="33760" xr:uid="{E801B570-333B-47C3-AB75-6F81C5974A72}"/>
    <cellStyle name="Input [yellow] 4 4 2 2 2 2" xfId="29369" xr:uid="{7FBD16E5-CC1A-49B6-9D3A-A2F103821223}"/>
    <cellStyle name="Input [yellow] 4 4 2 2 3" xfId="33759" xr:uid="{DC427F0A-69A3-49A4-ADB4-5CF6B785AC84}"/>
    <cellStyle name="Input [yellow] 4 4 2 2 4" xfId="29368" xr:uid="{878D1941-F054-4221-9F7C-ADD5FB8A510C}"/>
    <cellStyle name="Input [yellow] 4 4 2 3" xfId="33761" xr:uid="{73D21B9C-1AF1-4770-B994-3C2797C4706F}"/>
    <cellStyle name="Input [yellow] 4 4 2 3 2" xfId="29370" xr:uid="{CE197219-87CF-4E6C-88EB-591FC35A3483}"/>
    <cellStyle name="Input [yellow] 4 4 2 4" xfId="33758" xr:uid="{537FB3D3-1539-49DB-9BF1-D6581FD80205}"/>
    <cellStyle name="Input [yellow] 4 4 2 5" xfId="29367" xr:uid="{20261A4C-092F-4BF2-9D7D-70C870912457}"/>
    <cellStyle name="Input [yellow] 4 4 3" xfId="7765" xr:uid="{00000000-0005-0000-0000-0000511E0000}"/>
    <cellStyle name="Input [yellow] 4 4 3 2" xfId="7766" xr:uid="{00000000-0005-0000-0000-0000521E0000}"/>
    <cellStyle name="Input [yellow] 4 4 3 2 2" xfId="33764" xr:uid="{70B1AC89-FDF8-4254-ABF7-3779811D10B8}"/>
    <cellStyle name="Input [yellow] 4 4 3 2 2 2" xfId="29373" xr:uid="{19AC6D84-784F-4EF6-B55C-377D7CF6EE41}"/>
    <cellStyle name="Input [yellow] 4 4 3 2 3" xfId="33763" xr:uid="{2009E2B1-F9EE-4058-A385-23747F8D7126}"/>
    <cellStyle name="Input [yellow] 4 4 3 2 4" xfId="29372" xr:uid="{84669469-8595-4958-A450-AE8EF49B858C}"/>
    <cellStyle name="Input [yellow] 4 4 3 3" xfId="33765" xr:uid="{A0BC2B06-76A1-4CEF-A78F-D07A6FBC6D1A}"/>
    <cellStyle name="Input [yellow] 4 4 3 3 2" xfId="29374" xr:uid="{A9E8384B-66DA-4145-A743-F8131F05C1EB}"/>
    <cellStyle name="Input [yellow] 4 4 3 4" xfId="33762" xr:uid="{4B9C811E-1F47-46A7-81CF-C6E443BA4E30}"/>
    <cellStyle name="Input [yellow] 4 4 3 5" xfId="29371" xr:uid="{7A00E7F5-7A5E-49AE-A852-C291D6354BC7}"/>
    <cellStyle name="Input [yellow] 4 4 4" xfId="7767" xr:uid="{00000000-0005-0000-0000-0000531E0000}"/>
    <cellStyle name="Input [yellow] 4 4 4 2" xfId="33767" xr:uid="{D4EE75CE-F0BE-4C56-B73D-7C0DDF6F772A}"/>
    <cellStyle name="Input [yellow] 4 4 4 2 2" xfId="29376" xr:uid="{9827962B-0F72-42EA-90FB-7B9D401DE2A8}"/>
    <cellStyle name="Input [yellow] 4 4 4 3" xfId="33766" xr:uid="{890BF872-3EF9-4976-8816-1DEF987E2863}"/>
    <cellStyle name="Input [yellow] 4 4 4 4" xfId="29375" xr:uid="{7DCEDFEF-5485-4EFF-B136-CCA770A9E2C3}"/>
    <cellStyle name="Input [yellow] 4 4 5" xfId="33768" xr:uid="{EABF5C1D-E734-4801-B6A9-25FE4C9E3464}"/>
    <cellStyle name="Input [yellow] 4 4 5 2" xfId="29377" xr:uid="{057988F0-CE25-469E-930F-0317FF3BAFDC}"/>
    <cellStyle name="Input [yellow] 4 4 6" xfId="33757" xr:uid="{80EB7206-8587-45A9-9AA9-DB1B5753A7F0}"/>
    <cellStyle name="Input [yellow] 4 4 7" xfId="29366" xr:uid="{7052C6AE-1DFD-41A6-9857-6A32F0AAF3B4}"/>
    <cellStyle name="Input [yellow] 4 5" xfId="7768" xr:uid="{00000000-0005-0000-0000-0000541E0000}"/>
    <cellStyle name="Input [yellow] 4 5 2" xfId="7769" xr:uid="{00000000-0005-0000-0000-0000551E0000}"/>
    <cellStyle name="Input [yellow] 4 5 2 2" xfId="7770" xr:uid="{00000000-0005-0000-0000-0000561E0000}"/>
    <cellStyle name="Input [yellow] 4 5 2 2 2" xfId="33772" xr:uid="{EBA6E4CB-6516-4E5F-81E4-DF72D15FBEF0}"/>
    <cellStyle name="Input [yellow] 4 5 2 2 2 2" xfId="29381" xr:uid="{EAD69807-13F7-42C0-AB27-DEEC1A26E5C1}"/>
    <cellStyle name="Input [yellow] 4 5 2 2 3" xfId="33771" xr:uid="{8B7DA137-4B7D-44BF-8E2B-F568F46200DA}"/>
    <cellStyle name="Input [yellow] 4 5 2 2 4" xfId="29380" xr:uid="{54C8F451-909C-43CF-A162-9B3926F2EA72}"/>
    <cellStyle name="Input [yellow] 4 5 2 3" xfId="33773" xr:uid="{F114F9A8-AA0C-4105-833E-0A7A583E0EB5}"/>
    <cellStyle name="Input [yellow] 4 5 2 3 2" xfId="29382" xr:uid="{132B96B1-533D-48D6-A196-1A555381B868}"/>
    <cellStyle name="Input [yellow] 4 5 2 4" xfId="33770" xr:uid="{10DF5A8F-88A4-49AF-8CD1-B7D52EB6AA3A}"/>
    <cellStyle name="Input [yellow] 4 5 2 5" xfId="29379" xr:uid="{1F30B69B-332E-4118-844E-8B8127664F9E}"/>
    <cellStyle name="Input [yellow] 4 5 3" xfId="7771" xr:uid="{00000000-0005-0000-0000-0000571E0000}"/>
    <cellStyle name="Input [yellow] 4 5 3 2" xfId="7772" xr:uid="{00000000-0005-0000-0000-0000581E0000}"/>
    <cellStyle name="Input [yellow] 4 5 3 2 2" xfId="33776" xr:uid="{5D58CF17-E33F-49DC-8494-4317B1A1FE81}"/>
    <cellStyle name="Input [yellow] 4 5 3 2 2 2" xfId="29385" xr:uid="{D55593DA-1CA6-4210-BEC7-214F058A8821}"/>
    <cellStyle name="Input [yellow] 4 5 3 2 3" xfId="33775" xr:uid="{9C885DFA-9325-4EF1-8CF7-607C848BDA49}"/>
    <cellStyle name="Input [yellow] 4 5 3 2 4" xfId="29384" xr:uid="{FB077790-0516-429A-9E49-D2BA54D7D9D0}"/>
    <cellStyle name="Input [yellow] 4 5 3 3" xfId="33777" xr:uid="{DEC11358-3432-448B-8109-CA0CE9F42C0B}"/>
    <cellStyle name="Input [yellow] 4 5 3 3 2" xfId="29386" xr:uid="{6CFC977C-15E2-4116-A917-0CED0B1C5655}"/>
    <cellStyle name="Input [yellow] 4 5 3 4" xfId="33774" xr:uid="{7F862EF5-0F81-4EAF-B5FD-B9B2BE407E43}"/>
    <cellStyle name="Input [yellow] 4 5 3 5" xfId="29383" xr:uid="{09ADC2D7-5679-4FB4-A9C6-A361DF4E0D1A}"/>
    <cellStyle name="Input [yellow] 4 5 4" xfId="7773" xr:uid="{00000000-0005-0000-0000-0000591E0000}"/>
    <cellStyle name="Input [yellow] 4 5 4 2" xfId="33779" xr:uid="{6AB82134-9142-41A7-AAB1-14FCF98F622E}"/>
    <cellStyle name="Input [yellow] 4 5 4 2 2" xfId="29388" xr:uid="{6406CA22-5445-417A-BD2B-E8D16840F1BF}"/>
    <cellStyle name="Input [yellow] 4 5 4 3" xfId="33778" xr:uid="{FC6051EA-91D8-4F90-BA61-7EC3C4F89777}"/>
    <cellStyle name="Input [yellow] 4 5 4 4" xfId="29387" xr:uid="{1F23CA94-2B80-4365-A673-9DF0A320315D}"/>
    <cellStyle name="Input [yellow] 4 5 5" xfId="33780" xr:uid="{B8089466-F88C-498B-AEA6-68C2B3240F13}"/>
    <cellStyle name="Input [yellow] 4 5 5 2" xfId="29389" xr:uid="{636B039F-970C-450E-9FA1-672017B70678}"/>
    <cellStyle name="Input [yellow] 4 5 6" xfId="33769" xr:uid="{536A4E64-0881-498A-8C72-A53CC47F14AF}"/>
    <cellStyle name="Input [yellow] 4 5 7" xfId="29378" xr:uid="{0A28C14D-093D-42DE-8258-794196E19EE7}"/>
    <cellStyle name="Input [yellow] 4 6" xfId="7774" xr:uid="{00000000-0005-0000-0000-00005A1E0000}"/>
    <cellStyle name="Input [yellow] 4 6 2" xfId="7775" xr:uid="{00000000-0005-0000-0000-00005B1E0000}"/>
    <cellStyle name="Input [yellow] 4 6 2 2" xfId="7776" xr:uid="{00000000-0005-0000-0000-00005C1E0000}"/>
    <cellStyle name="Input [yellow] 4 6 2 2 2" xfId="33784" xr:uid="{31D98E12-8F5E-48E0-863D-3A7ECD7FB89C}"/>
    <cellStyle name="Input [yellow] 4 6 2 2 2 2" xfId="29393" xr:uid="{B4C2FA60-1DC7-44DE-B443-459F2614C670}"/>
    <cellStyle name="Input [yellow] 4 6 2 2 3" xfId="33783" xr:uid="{DF862A1D-F4DE-4C2B-9FB4-2FE1CFC864CC}"/>
    <cellStyle name="Input [yellow] 4 6 2 2 4" xfId="29392" xr:uid="{EABA6FA2-F7C5-4CB1-BA46-DDAE98BE51B7}"/>
    <cellStyle name="Input [yellow] 4 6 2 3" xfId="33785" xr:uid="{5CF5FD19-EA91-4BAE-BBAA-CD0DCB4D9AFD}"/>
    <cellStyle name="Input [yellow] 4 6 2 3 2" xfId="29394" xr:uid="{6DF1C36F-97F7-437E-A44B-6607C47D8205}"/>
    <cellStyle name="Input [yellow] 4 6 2 4" xfId="33782" xr:uid="{BF2424F3-6E40-4C47-9F3E-A1C367A65D58}"/>
    <cellStyle name="Input [yellow] 4 6 2 5" xfId="29391" xr:uid="{39FB40E6-91BC-46EA-9732-3B6FE08C843C}"/>
    <cellStyle name="Input [yellow] 4 6 3" xfId="7777" xr:uid="{00000000-0005-0000-0000-00005D1E0000}"/>
    <cellStyle name="Input [yellow] 4 6 3 2" xfId="7778" xr:uid="{00000000-0005-0000-0000-00005E1E0000}"/>
    <cellStyle name="Input [yellow] 4 6 3 2 2" xfId="33788" xr:uid="{3C9D5C05-322C-46E6-87DF-DACE89D625CC}"/>
    <cellStyle name="Input [yellow] 4 6 3 2 2 2" xfId="29397" xr:uid="{BB36A624-3798-45A7-9FB4-F4251C1342AB}"/>
    <cellStyle name="Input [yellow] 4 6 3 2 3" xfId="33787" xr:uid="{06451A0C-FD72-428C-A4A6-C16C5C30316D}"/>
    <cellStyle name="Input [yellow] 4 6 3 2 4" xfId="29396" xr:uid="{4CE8E279-B22C-4D99-85C5-83D3845BD593}"/>
    <cellStyle name="Input [yellow] 4 6 3 3" xfId="33789" xr:uid="{5C2CC2B5-8994-4AD0-B007-EF7802C186B1}"/>
    <cellStyle name="Input [yellow] 4 6 3 3 2" xfId="29398" xr:uid="{3ADAE4CD-A053-4800-BF7B-B0E8A51F265B}"/>
    <cellStyle name="Input [yellow] 4 6 3 4" xfId="33786" xr:uid="{6D3B20AC-9B31-4BCB-954A-BBB228DF5648}"/>
    <cellStyle name="Input [yellow] 4 6 3 5" xfId="29395" xr:uid="{D2866B9A-DB75-4B3E-BFFA-66DF304A4365}"/>
    <cellStyle name="Input [yellow] 4 6 4" xfId="7779" xr:uid="{00000000-0005-0000-0000-00005F1E0000}"/>
    <cellStyle name="Input [yellow] 4 6 4 2" xfId="33791" xr:uid="{BA32A46D-5F20-45FC-BE9D-90536728D7C0}"/>
    <cellStyle name="Input [yellow] 4 6 4 2 2" xfId="29400" xr:uid="{E3A3EB4A-2DF5-447B-B4ED-D912CFF568CC}"/>
    <cellStyle name="Input [yellow] 4 6 4 3" xfId="33790" xr:uid="{7C673FB3-6BA0-4255-BB84-5CA3A443CDA2}"/>
    <cellStyle name="Input [yellow] 4 6 4 4" xfId="29399" xr:uid="{FCA572F6-B9E4-46C2-B044-25B436CE71EE}"/>
    <cellStyle name="Input [yellow] 4 6 5" xfId="33792" xr:uid="{F9F576DC-1DEA-4833-BF04-EB804C093F4F}"/>
    <cellStyle name="Input [yellow] 4 6 5 2" xfId="29401" xr:uid="{9F7C23DE-C527-4C0B-8C57-3E0E65BEAB7B}"/>
    <cellStyle name="Input [yellow] 4 6 6" xfId="33781" xr:uid="{3A6D01DA-A9A0-4503-8B2C-DD616C8499CE}"/>
    <cellStyle name="Input [yellow] 4 6 7" xfId="29390" xr:uid="{70EC5DA1-7355-45E4-9592-30B673A028DC}"/>
    <cellStyle name="Input [yellow] 4 7" xfId="7780" xr:uid="{00000000-0005-0000-0000-0000601E0000}"/>
    <cellStyle name="Input [yellow] 4 7 2" xfId="7781" xr:uid="{00000000-0005-0000-0000-0000611E0000}"/>
    <cellStyle name="Input [yellow] 4 7 2 2" xfId="33795" xr:uid="{A1A609DF-4665-4771-8D87-C1B7CCD08D07}"/>
    <cellStyle name="Input [yellow] 4 7 2 2 2" xfId="29404" xr:uid="{AD70CFAF-95FB-4CA2-8507-508E194359AB}"/>
    <cellStyle name="Input [yellow] 4 7 2 3" xfId="33794" xr:uid="{A219D048-7064-4997-A906-F7D02978C60D}"/>
    <cellStyle name="Input [yellow] 4 7 2 4" xfId="29403" xr:uid="{DC2939F4-87E3-4EA7-809E-96A384B400C7}"/>
    <cellStyle name="Input [yellow] 4 7 3" xfId="33796" xr:uid="{6BB1CE1B-EB6C-431F-AA61-45EFF67DCCE9}"/>
    <cellStyle name="Input [yellow] 4 7 3 2" xfId="29405" xr:uid="{20B2CF60-AF3A-407F-8213-2FDF6A212F53}"/>
    <cellStyle name="Input [yellow] 4 7 4" xfId="33793" xr:uid="{67D6346F-BAD0-4DF7-B9A9-8DEC1CDA9573}"/>
    <cellStyle name="Input [yellow] 4 7 5" xfId="29402" xr:uid="{E2782124-9D35-46CD-A669-BF8E77A5E092}"/>
    <cellStyle name="Input [yellow] 4 8" xfId="7782" xr:uid="{00000000-0005-0000-0000-0000621E0000}"/>
    <cellStyle name="Input [yellow] 4 8 2" xfId="7783" xr:uid="{00000000-0005-0000-0000-0000631E0000}"/>
    <cellStyle name="Input [yellow] 4 8 2 2" xfId="33799" xr:uid="{DEFDF8E8-F2DC-4D1F-AF81-4D57671CFD14}"/>
    <cellStyle name="Input [yellow] 4 8 2 2 2" xfId="29408" xr:uid="{92858795-4083-43B1-882B-7632E3948269}"/>
    <cellStyle name="Input [yellow] 4 8 2 3" xfId="33798" xr:uid="{398E177D-083C-4CE1-8835-E6BD86A36DA7}"/>
    <cellStyle name="Input [yellow] 4 8 2 4" xfId="29407" xr:uid="{394BC7AF-802C-4EBE-A181-7902A3CB65D9}"/>
    <cellStyle name="Input [yellow] 4 8 3" xfId="33800" xr:uid="{79ABEF85-D05F-4937-95ED-30DE3184ED66}"/>
    <cellStyle name="Input [yellow] 4 8 3 2" xfId="29409" xr:uid="{69877008-0865-4D86-BE49-D9EB0B932AE4}"/>
    <cellStyle name="Input [yellow] 4 8 4" xfId="33797" xr:uid="{674493B4-FB3C-42D0-8EBB-A1729B10A395}"/>
    <cellStyle name="Input [yellow] 4 8 5" xfId="29406" xr:uid="{DF17C7AD-9FF9-4F27-BE9D-E28CB32945F0}"/>
    <cellStyle name="Input [yellow] 4 9" xfId="7784" xr:uid="{00000000-0005-0000-0000-0000641E0000}"/>
    <cellStyle name="Input [yellow] 4 9 2" xfId="33802" xr:uid="{9EE4D0BC-EE22-4766-9F19-40452E86BA43}"/>
    <cellStyle name="Input [yellow] 4 9 2 2" xfId="29411" xr:uid="{23CDCC20-E1D5-4E3F-8F9A-683C774A7A42}"/>
    <cellStyle name="Input [yellow] 4 9 3" xfId="33801" xr:uid="{FEA995B9-C684-458F-8449-2BE9AF259DF6}"/>
    <cellStyle name="Input [yellow] 4 9 4" xfId="29410" xr:uid="{2E5E1809-8365-4CC0-BDA3-3BB1BD10F672}"/>
    <cellStyle name="Input [yellow] 40" xfId="7785" xr:uid="{00000000-0005-0000-0000-0000651E0000}"/>
    <cellStyle name="Input [yellow] 40 2" xfId="7786" xr:uid="{00000000-0005-0000-0000-0000661E0000}"/>
    <cellStyle name="Input [yellow] 40 2 2" xfId="7787" xr:uid="{00000000-0005-0000-0000-0000671E0000}"/>
    <cellStyle name="Input [yellow] 40 2 2 2" xfId="33806" xr:uid="{26028D64-43A8-4192-9705-438CDD64302E}"/>
    <cellStyle name="Input [yellow] 40 2 2 2 2" xfId="29415" xr:uid="{6FC6AC46-2303-42F9-B1BA-C934AE1B1C2A}"/>
    <cellStyle name="Input [yellow] 40 2 2 3" xfId="33805" xr:uid="{163934F4-96C0-4F28-B0A0-546F4322FE9E}"/>
    <cellStyle name="Input [yellow] 40 2 2 4" xfId="29414" xr:uid="{1604C7FE-D6F7-4433-BC54-F91D3AFEDE94}"/>
    <cellStyle name="Input [yellow] 40 2 3" xfId="33807" xr:uid="{A6CAB957-E283-4525-A5BE-FF7DFF5B6D3F}"/>
    <cellStyle name="Input [yellow] 40 2 3 2" xfId="29416" xr:uid="{4BA236D5-65F8-49E6-90F2-E30DD4364FAF}"/>
    <cellStyle name="Input [yellow] 40 2 4" xfId="33804" xr:uid="{FD9BB104-AA1E-482C-AFE8-4E9CAED57CBF}"/>
    <cellStyle name="Input [yellow] 40 2 5" xfId="29413" xr:uid="{FBDCB7CA-622D-4897-A732-18163194899B}"/>
    <cellStyle name="Input [yellow] 40 3" xfId="7788" xr:uid="{00000000-0005-0000-0000-0000681E0000}"/>
    <cellStyle name="Input [yellow] 40 3 2" xfId="7789" xr:uid="{00000000-0005-0000-0000-0000691E0000}"/>
    <cellStyle name="Input [yellow] 40 3 2 2" xfId="33810" xr:uid="{F844B5E5-5A47-45B5-92B9-99D536A4D13B}"/>
    <cellStyle name="Input [yellow] 40 3 2 2 2" xfId="29419" xr:uid="{AA2497BF-E366-479D-A5B2-AF3A6254E6C5}"/>
    <cellStyle name="Input [yellow] 40 3 2 3" xfId="33809" xr:uid="{378430D8-7499-4DCA-9128-9B800434F09F}"/>
    <cellStyle name="Input [yellow] 40 3 2 4" xfId="29418" xr:uid="{180AB94A-A7C6-4AAE-AF78-23D631DBFA8D}"/>
    <cellStyle name="Input [yellow] 40 3 3" xfId="33811" xr:uid="{055956A9-9761-4F57-BAFF-B0CF0FA9406B}"/>
    <cellStyle name="Input [yellow] 40 3 3 2" xfId="29420" xr:uid="{66654C94-773A-4F5A-B368-F5739A4427B9}"/>
    <cellStyle name="Input [yellow] 40 3 4" xfId="33808" xr:uid="{56CC1212-5245-43C0-B10D-086F8477ABC0}"/>
    <cellStyle name="Input [yellow] 40 3 5" xfId="29417" xr:uid="{33CD9EAD-8DA9-4659-9C56-2D4356FC1141}"/>
    <cellStyle name="Input [yellow] 40 4" xfId="7790" xr:uid="{00000000-0005-0000-0000-00006A1E0000}"/>
    <cellStyle name="Input [yellow] 40 4 2" xfId="33813" xr:uid="{55138FCC-EE66-482E-94F3-062156C62C77}"/>
    <cellStyle name="Input [yellow] 40 4 2 2" xfId="29422" xr:uid="{89E4532D-70DC-4829-9590-34F4C39D2945}"/>
    <cellStyle name="Input [yellow] 40 4 3" xfId="33812" xr:uid="{E74A2F20-7E80-4976-AEBA-2A0CC5D90AA0}"/>
    <cellStyle name="Input [yellow] 40 4 4" xfId="29421" xr:uid="{160729C1-CC28-4656-BC3E-1475E2415ACB}"/>
    <cellStyle name="Input [yellow] 40 5" xfId="33814" xr:uid="{13763C97-032D-4748-B965-36B74BC88060}"/>
    <cellStyle name="Input [yellow] 40 5 2" xfId="29423" xr:uid="{20D0C8B7-98C6-4828-8371-E3AA7682A6F1}"/>
    <cellStyle name="Input [yellow] 40 6" xfId="33803" xr:uid="{4D1CA2BF-4D14-4C6C-82C3-BBF008653878}"/>
    <cellStyle name="Input [yellow] 40 7" xfId="29412" xr:uid="{96DCF870-0006-469F-9305-5805683C8BEF}"/>
    <cellStyle name="Input [yellow] 41" xfId="7791" xr:uid="{00000000-0005-0000-0000-00006B1E0000}"/>
    <cellStyle name="Input [yellow] 41 2" xfId="7792" xr:uid="{00000000-0005-0000-0000-00006C1E0000}"/>
    <cellStyle name="Input [yellow] 41 2 2" xfId="7793" xr:uid="{00000000-0005-0000-0000-00006D1E0000}"/>
    <cellStyle name="Input [yellow] 41 2 2 2" xfId="33818" xr:uid="{A6110988-56E0-464F-9592-6B7D2914ACF8}"/>
    <cellStyle name="Input [yellow] 41 2 2 2 2" xfId="29427" xr:uid="{DCB62B99-F328-4D81-923A-666DEFDF5B17}"/>
    <cellStyle name="Input [yellow] 41 2 2 3" xfId="33817" xr:uid="{B65C2844-90AF-493F-AF95-98565A141C9D}"/>
    <cellStyle name="Input [yellow] 41 2 2 4" xfId="29426" xr:uid="{02D4E61B-96B5-45E7-9355-DD3949455D2A}"/>
    <cellStyle name="Input [yellow] 41 2 3" xfId="33819" xr:uid="{B45A0EF3-1938-45B9-A5F6-70D9AB38BAFA}"/>
    <cellStyle name="Input [yellow] 41 2 3 2" xfId="29428" xr:uid="{1212AAD6-A2BB-4626-A5B1-4A40C8883218}"/>
    <cellStyle name="Input [yellow] 41 2 4" xfId="33816" xr:uid="{DD6BB8E6-ACD0-4020-9CB1-D383871B6A7E}"/>
    <cellStyle name="Input [yellow] 41 2 5" xfId="29425" xr:uid="{10B63B10-8E00-4681-B4BB-69DFAFC71544}"/>
    <cellStyle name="Input [yellow] 41 3" xfId="7794" xr:uid="{00000000-0005-0000-0000-00006E1E0000}"/>
    <cellStyle name="Input [yellow] 41 3 2" xfId="7795" xr:uid="{00000000-0005-0000-0000-00006F1E0000}"/>
    <cellStyle name="Input [yellow] 41 3 2 2" xfId="33822" xr:uid="{AF01AAD3-049A-4059-96DA-C5E806714158}"/>
    <cellStyle name="Input [yellow] 41 3 2 2 2" xfId="29431" xr:uid="{54A39E5D-F5F2-46DC-9DD0-085AA4E02F03}"/>
    <cellStyle name="Input [yellow] 41 3 2 3" xfId="33821" xr:uid="{BDB2AD7B-D6BE-4A8E-AFE2-1963F5DB3936}"/>
    <cellStyle name="Input [yellow] 41 3 2 4" xfId="29430" xr:uid="{E95D2062-B478-41D5-B69B-15909D761019}"/>
    <cellStyle name="Input [yellow] 41 3 3" xfId="33823" xr:uid="{6B176578-C752-43EC-AA8F-7F6E2F6CE78B}"/>
    <cellStyle name="Input [yellow] 41 3 3 2" xfId="29432" xr:uid="{E881E26E-A502-45BC-B208-ED6567CCAE5B}"/>
    <cellStyle name="Input [yellow] 41 3 4" xfId="33820" xr:uid="{6DB41071-30DA-4C4F-B4B9-3F877B09853D}"/>
    <cellStyle name="Input [yellow] 41 3 5" xfId="29429" xr:uid="{FB0B31F4-26DD-4F64-A791-721316434300}"/>
    <cellStyle name="Input [yellow] 41 4" xfId="7796" xr:uid="{00000000-0005-0000-0000-0000701E0000}"/>
    <cellStyle name="Input [yellow] 41 4 2" xfId="33825" xr:uid="{84FC8FBC-AB38-4F10-8CD7-C5CA8F9CFA0F}"/>
    <cellStyle name="Input [yellow] 41 4 2 2" xfId="29434" xr:uid="{59514F23-4749-44AB-BE34-326E6AA903D4}"/>
    <cellStyle name="Input [yellow] 41 4 3" xfId="33824" xr:uid="{F6BDA8C9-2252-49FF-A929-B60FE638B89E}"/>
    <cellStyle name="Input [yellow] 41 4 4" xfId="29433" xr:uid="{688A8DF9-FD0F-4870-8BE5-B9BB2BD48040}"/>
    <cellStyle name="Input [yellow] 41 5" xfId="33826" xr:uid="{5AF137F6-5652-47D2-B582-CA2607781FF1}"/>
    <cellStyle name="Input [yellow] 41 5 2" xfId="29435" xr:uid="{6B4A13F9-31D0-4E59-A6D2-3F41CF691ECA}"/>
    <cellStyle name="Input [yellow] 41 6" xfId="33815" xr:uid="{F65617B9-8CB2-47DE-B9C3-71991A19C97E}"/>
    <cellStyle name="Input [yellow] 41 7" xfId="29424" xr:uid="{EEB0654B-6F4A-4CDA-AE5C-991D6E431FF4}"/>
    <cellStyle name="Input [yellow] 42" xfId="7797" xr:uid="{00000000-0005-0000-0000-0000711E0000}"/>
    <cellStyle name="Input [yellow] 42 2" xfId="7798" xr:uid="{00000000-0005-0000-0000-0000721E0000}"/>
    <cellStyle name="Input [yellow] 42 2 2" xfId="7799" xr:uid="{00000000-0005-0000-0000-0000731E0000}"/>
    <cellStyle name="Input [yellow] 42 2 2 2" xfId="33830" xr:uid="{CED67EFB-CAA2-429A-920E-6C8803E6CD43}"/>
    <cellStyle name="Input [yellow] 42 2 2 2 2" xfId="29439" xr:uid="{CDA0E29C-4730-41E2-A954-C38C7649419E}"/>
    <cellStyle name="Input [yellow] 42 2 2 3" xfId="33829" xr:uid="{F54497F6-0384-4A41-997B-1A5F527FED66}"/>
    <cellStyle name="Input [yellow] 42 2 2 4" xfId="29438" xr:uid="{B321A6DE-EACF-4571-A07B-932BC6B59222}"/>
    <cellStyle name="Input [yellow] 42 2 3" xfId="33831" xr:uid="{73DAC81E-47AA-47A2-A9F6-3ACB8915694B}"/>
    <cellStyle name="Input [yellow] 42 2 3 2" xfId="29440" xr:uid="{98620115-ABC4-4435-B6D0-A2CE9BE8D9A3}"/>
    <cellStyle name="Input [yellow] 42 2 4" xfId="33828" xr:uid="{492ABE63-C428-4D30-B925-0A2F35283618}"/>
    <cellStyle name="Input [yellow] 42 2 5" xfId="29437" xr:uid="{426F85A9-026E-48FA-A04B-FA59FBE1306C}"/>
    <cellStyle name="Input [yellow] 42 3" xfId="7800" xr:uid="{00000000-0005-0000-0000-0000741E0000}"/>
    <cellStyle name="Input [yellow] 42 3 2" xfId="7801" xr:uid="{00000000-0005-0000-0000-0000751E0000}"/>
    <cellStyle name="Input [yellow] 42 3 2 2" xfId="33834" xr:uid="{1625E50C-2FE7-4D9F-BA45-50AF59D2C633}"/>
    <cellStyle name="Input [yellow] 42 3 2 2 2" xfId="29443" xr:uid="{D8B5CC77-AE9E-4090-8C2F-EB66766EBAD3}"/>
    <cellStyle name="Input [yellow] 42 3 2 3" xfId="33833" xr:uid="{B6900712-E170-47DE-9140-3DA7CAFACDF8}"/>
    <cellStyle name="Input [yellow] 42 3 2 4" xfId="29442" xr:uid="{2A37E0CE-3640-4EBC-97AB-821D68B58EB2}"/>
    <cellStyle name="Input [yellow] 42 3 3" xfId="33835" xr:uid="{DA0AD791-8EBD-4BC8-9267-59B9AFC5812B}"/>
    <cellStyle name="Input [yellow] 42 3 3 2" xfId="29444" xr:uid="{AE2CE020-B725-4C9B-B94D-CF69628AD0E8}"/>
    <cellStyle name="Input [yellow] 42 3 4" xfId="33832" xr:uid="{95BCADB3-4D72-464D-A5A4-76C3DC6A33A5}"/>
    <cellStyle name="Input [yellow] 42 3 5" xfId="29441" xr:uid="{D86A183A-76E8-49B4-8F4D-16FA83C840C7}"/>
    <cellStyle name="Input [yellow] 42 4" xfId="7802" xr:uid="{00000000-0005-0000-0000-0000761E0000}"/>
    <cellStyle name="Input [yellow] 42 4 2" xfId="33837" xr:uid="{B785BF94-FB4C-436A-B1FF-39F6606AA6E5}"/>
    <cellStyle name="Input [yellow] 42 4 2 2" xfId="29446" xr:uid="{2E50149F-4AA2-4C65-B15D-D634C9BE897A}"/>
    <cellStyle name="Input [yellow] 42 4 3" xfId="33836" xr:uid="{B64A70B6-09CD-4407-A191-D07A37F9FBB2}"/>
    <cellStyle name="Input [yellow] 42 4 4" xfId="29445" xr:uid="{D1D7E44D-9C8A-4962-8BEC-B862AD8FC7C1}"/>
    <cellStyle name="Input [yellow] 42 5" xfId="33838" xr:uid="{B12A512B-B205-4975-8B0F-B1C927E87CB6}"/>
    <cellStyle name="Input [yellow] 42 5 2" xfId="29447" xr:uid="{60F7A1FF-8A48-45A8-BC5B-1525A25BBA18}"/>
    <cellStyle name="Input [yellow] 42 6" xfId="33827" xr:uid="{C614F77D-4A30-4C72-B0D0-24AC303CFE47}"/>
    <cellStyle name="Input [yellow] 42 7" xfId="29436" xr:uid="{3C6FCE88-E94D-433E-AF4B-C082BFB61940}"/>
    <cellStyle name="Input [yellow] 43" xfId="7803" xr:uid="{00000000-0005-0000-0000-0000771E0000}"/>
    <cellStyle name="Input [yellow] 43 2" xfId="7804" xr:uid="{00000000-0005-0000-0000-0000781E0000}"/>
    <cellStyle name="Input [yellow] 43 2 2" xfId="7805" xr:uid="{00000000-0005-0000-0000-0000791E0000}"/>
    <cellStyle name="Input [yellow] 43 2 2 2" xfId="33842" xr:uid="{A0844799-8377-4A0E-BBCE-B4825C0D081C}"/>
    <cellStyle name="Input [yellow] 43 2 2 2 2" xfId="29451" xr:uid="{C8D71DC4-D966-4E0B-A6BF-EF6B3F8B66A7}"/>
    <cellStyle name="Input [yellow] 43 2 2 3" xfId="33841" xr:uid="{49070DB0-DF7E-4D94-BFF6-A02D9FACE5A1}"/>
    <cellStyle name="Input [yellow] 43 2 2 4" xfId="29450" xr:uid="{B343D507-BEB3-4EF7-B589-B0910371FEA4}"/>
    <cellStyle name="Input [yellow] 43 2 3" xfId="33843" xr:uid="{2A37D87B-7B5F-4622-8A7D-C80BFE0BBC58}"/>
    <cellStyle name="Input [yellow] 43 2 3 2" xfId="29452" xr:uid="{56AD084E-1390-4EE7-B242-B57D0C0BB9CB}"/>
    <cellStyle name="Input [yellow] 43 2 4" xfId="33840" xr:uid="{19AF0872-C726-4F12-9A94-A405228A35BA}"/>
    <cellStyle name="Input [yellow] 43 2 5" xfId="29449" xr:uid="{B82CD3E0-51C9-47F6-97D5-9A0AD1985ED9}"/>
    <cellStyle name="Input [yellow] 43 3" xfId="7806" xr:uid="{00000000-0005-0000-0000-00007A1E0000}"/>
    <cellStyle name="Input [yellow] 43 3 2" xfId="7807" xr:uid="{00000000-0005-0000-0000-00007B1E0000}"/>
    <cellStyle name="Input [yellow] 43 3 2 2" xfId="33846" xr:uid="{5CAA10BF-C5C9-48F4-B562-0CF68AEC5678}"/>
    <cellStyle name="Input [yellow] 43 3 2 2 2" xfId="29455" xr:uid="{69EB4581-2D07-4284-95D0-567344BA3209}"/>
    <cellStyle name="Input [yellow] 43 3 2 3" xfId="33845" xr:uid="{3B3AD36F-F936-4D9B-B202-4BAE99096753}"/>
    <cellStyle name="Input [yellow] 43 3 2 4" xfId="29454" xr:uid="{013645E0-F91C-4D68-99A2-6730AA8438E3}"/>
    <cellStyle name="Input [yellow] 43 3 3" xfId="33847" xr:uid="{31D80DCE-05B2-417B-89B6-7AD1773284B8}"/>
    <cellStyle name="Input [yellow] 43 3 3 2" xfId="29456" xr:uid="{EBBFC03B-CF2A-452A-BC04-538545776A4F}"/>
    <cellStyle name="Input [yellow] 43 3 4" xfId="33844" xr:uid="{99E6226E-E145-4182-84FC-7C20E24B503C}"/>
    <cellStyle name="Input [yellow] 43 3 5" xfId="29453" xr:uid="{915FC132-9465-40F8-AEAD-CDC1BAFDF8E3}"/>
    <cellStyle name="Input [yellow] 43 4" xfId="7808" xr:uid="{00000000-0005-0000-0000-00007C1E0000}"/>
    <cellStyle name="Input [yellow] 43 4 2" xfId="33849" xr:uid="{D500B581-18FC-48A8-B28A-EDFEBFB5B7E4}"/>
    <cellStyle name="Input [yellow] 43 4 2 2" xfId="29458" xr:uid="{F2EC4D03-D67D-4411-94CB-9C2D48790863}"/>
    <cellStyle name="Input [yellow] 43 4 3" xfId="33848" xr:uid="{F6F3D75A-69BF-44AF-ABAD-87E04A114C1F}"/>
    <cellStyle name="Input [yellow] 43 4 4" xfId="29457" xr:uid="{6FC091E9-B466-46C5-94C0-C988525EDF6C}"/>
    <cellStyle name="Input [yellow] 43 5" xfId="33850" xr:uid="{E22091A0-7CE8-4719-9922-9E4E2B18BEA3}"/>
    <cellStyle name="Input [yellow] 43 5 2" xfId="29459" xr:uid="{A5FCC6C7-69E3-4A4A-8D6D-B20428BD1CF9}"/>
    <cellStyle name="Input [yellow] 43 6" xfId="33839" xr:uid="{067B3CC3-93B1-4703-8C41-3D15363865FC}"/>
    <cellStyle name="Input [yellow] 43 7" xfId="29448" xr:uid="{42FE15CB-6B55-4623-8BAC-0F9BD4D01857}"/>
    <cellStyle name="Input [yellow] 44" xfId="7809" xr:uid="{00000000-0005-0000-0000-00007D1E0000}"/>
    <cellStyle name="Input [yellow] 44 2" xfId="7810" xr:uid="{00000000-0005-0000-0000-00007E1E0000}"/>
    <cellStyle name="Input [yellow] 44 2 2" xfId="7811" xr:uid="{00000000-0005-0000-0000-00007F1E0000}"/>
    <cellStyle name="Input [yellow] 44 2 2 2" xfId="33854" xr:uid="{610FF2EE-3BCC-41FA-B875-A5E905D49F13}"/>
    <cellStyle name="Input [yellow] 44 2 2 2 2" xfId="29463" xr:uid="{7D58C916-3999-4426-91C5-26EEEDBFD7DF}"/>
    <cellStyle name="Input [yellow] 44 2 2 3" xfId="33853" xr:uid="{CBC707FA-A478-4FC5-A9D7-DE1E8EAA9402}"/>
    <cellStyle name="Input [yellow] 44 2 2 4" xfId="29462" xr:uid="{B2D8D43F-08A7-4508-B87F-22FE2F2FAD4F}"/>
    <cellStyle name="Input [yellow] 44 2 3" xfId="33855" xr:uid="{1330E1C4-4681-4F5D-BA2B-3E96D823F849}"/>
    <cellStyle name="Input [yellow] 44 2 3 2" xfId="29464" xr:uid="{4BA8E89B-56CC-4610-AD65-02121B6C5F05}"/>
    <cellStyle name="Input [yellow] 44 2 4" xfId="33852" xr:uid="{631891EC-7F27-4D66-89BF-044AE4980B2F}"/>
    <cellStyle name="Input [yellow] 44 2 5" xfId="29461" xr:uid="{A3CF6A85-DBD6-444F-BC7C-C32DB0E3E56C}"/>
    <cellStyle name="Input [yellow] 44 3" xfId="7812" xr:uid="{00000000-0005-0000-0000-0000801E0000}"/>
    <cellStyle name="Input [yellow] 44 3 2" xfId="7813" xr:uid="{00000000-0005-0000-0000-0000811E0000}"/>
    <cellStyle name="Input [yellow] 44 3 2 2" xfId="33858" xr:uid="{9B1983B7-B53D-42D5-B2CA-6B2D1F9DA155}"/>
    <cellStyle name="Input [yellow] 44 3 2 2 2" xfId="29467" xr:uid="{F9E936C8-AB97-4863-A48F-5B9912F202F2}"/>
    <cellStyle name="Input [yellow] 44 3 2 3" xfId="33857" xr:uid="{5E847767-59C0-4ED1-96F3-4DA1F18B3EA0}"/>
    <cellStyle name="Input [yellow] 44 3 2 4" xfId="29466" xr:uid="{F7C898BE-1F3F-4BA4-9EC9-016AC6B4A573}"/>
    <cellStyle name="Input [yellow] 44 3 3" xfId="33859" xr:uid="{5FE84766-2EA7-42E7-AA14-84169E9E5ED9}"/>
    <cellStyle name="Input [yellow] 44 3 3 2" xfId="29468" xr:uid="{0FC42048-8BF6-468E-BED1-E40E35BE7103}"/>
    <cellStyle name="Input [yellow] 44 3 4" xfId="33856" xr:uid="{95455D33-4584-459E-8AE5-7F4D58E4B467}"/>
    <cellStyle name="Input [yellow] 44 3 5" xfId="29465" xr:uid="{C5FA064F-CE92-4079-A172-C6C380CDFF1C}"/>
    <cellStyle name="Input [yellow] 44 4" xfId="7814" xr:uid="{00000000-0005-0000-0000-0000821E0000}"/>
    <cellStyle name="Input [yellow] 44 4 2" xfId="33861" xr:uid="{9C9B99AD-7E6F-40B4-AB42-7F1410D8F154}"/>
    <cellStyle name="Input [yellow] 44 4 2 2" xfId="29470" xr:uid="{F9A4B9C8-4FD3-45CB-A8F1-A130181AE068}"/>
    <cellStyle name="Input [yellow] 44 4 3" xfId="33860" xr:uid="{23ADEF05-7215-4D2C-A496-0AB769FDCD60}"/>
    <cellStyle name="Input [yellow] 44 4 4" xfId="29469" xr:uid="{70B09A53-5C8B-4F20-8F09-5DF827485279}"/>
    <cellStyle name="Input [yellow] 44 5" xfId="33862" xr:uid="{B91C7750-36AC-477C-9EFC-0511A6093B27}"/>
    <cellStyle name="Input [yellow] 44 5 2" xfId="29471" xr:uid="{73E56277-AEE8-4C2A-BFB8-F313F2CB7BA2}"/>
    <cellStyle name="Input [yellow] 44 6" xfId="33851" xr:uid="{6E456E80-4A83-4107-99C0-55C3B67A2789}"/>
    <cellStyle name="Input [yellow] 44 7" xfId="29460" xr:uid="{90017B71-C396-46B9-97A0-1730E4433623}"/>
    <cellStyle name="Input [yellow] 45" xfId="7815" xr:uid="{00000000-0005-0000-0000-0000831E0000}"/>
    <cellStyle name="Input [yellow] 45 2" xfId="7816" xr:uid="{00000000-0005-0000-0000-0000841E0000}"/>
    <cellStyle name="Input [yellow] 45 2 2" xfId="7817" xr:uid="{00000000-0005-0000-0000-0000851E0000}"/>
    <cellStyle name="Input [yellow] 45 2 2 2" xfId="33866" xr:uid="{497C2F6B-654C-4440-A6A0-8EE2F3186E37}"/>
    <cellStyle name="Input [yellow] 45 2 2 2 2" xfId="29475" xr:uid="{89981B45-BE32-42E4-A1D3-E2CF2ADC56B5}"/>
    <cellStyle name="Input [yellow] 45 2 2 3" xfId="33865" xr:uid="{06EBA8D5-43B4-4287-BD9D-E7CEBE621CE5}"/>
    <cellStyle name="Input [yellow] 45 2 2 4" xfId="29474" xr:uid="{D9172432-B3EF-402B-B740-CFB049FD8F07}"/>
    <cellStyle name="Input [yellow] 45 2 3" xfId="33867" xr:uid="{4D8762BA-73FA-40D2-8C4F-3C2B54D0D9D0}"/>
    <cellStyle name="Input [yellow] 45 2 3 2" xfId="29476" xr:uid="{A3CD1D82-94CA-4B83-8727-18C6A13CE08A}"/>
    <cellStyle name="Input [yellow] 45 2 4" xfId="33864" xr:uid="{4085F4E0-AA1D-43CB-8FB5-B43A79346828}"/>
    <cellStyle name="Input [yellow] 45 2 5" xfId="29473" xr:uid="{9697EB76-56C8-48C6-9236-164CBF6AAC32}"/>
    <cellStyle name="Input [yellow] 45 3" xfId="7818" xr:uid="{00000000-0005-0000-0000-0000861E0000}"/>
    <cellStyle name="Input [yellow] 45 3 2" xfId="7819" xr:uid="{00000000-0005-0000-0000-0000871E0000}"/>
    <cellStyle name="Input [yellow] 45 3 2 2" xfId="33870" xr:uid="{484CF474-C82F-4937-B7D1-63A2B7A0C940}"/>
    <cellStyle name="Input [yellow] 45 3 2 2 2" xfId="29479" xr:uid="{8DABEEA8-6FD9-45CF-A419-52B75021D24F}"/>
    <cellStyle name="Input [yellow] 45 3 2 3" xfId="33869" xr:uid="{012BC96E-C7C0-4872-B7D7-0F998DB3E3F7}"/>
    <cellStyle name="Input [yellow] 45 3 2 4" xfId="29478" xr:uid="{B22C45FB-FA73-4000-BFEA-B51FEDAD2028}"/>
    <cellStyle name="Input [yellow] 45 3 3" xfId="33871" xr:uid="{53483F85-65F3-4634-B6DF-C5671B5CCB2D}"/>
    <cellStyle name="Input [yellow] 45 3 3 2" xfId="29480" xr:uid="{B8F20852-799B-41BE-AAD6-8428BA50B72A}"/>
    <cellStyle name="Input [yellow] 45 3 4" xfId="33868" xr:uid="{B36DAEF5-90A3-4ADB-9181-563DED147397}"/>
    <cellStyle name="Input [yellow] 45 3 5" xfId="29477" xr:uid="{0217D229-CD82-4157-BC2D-A7A2E1108337}"/>
    <cellStyle name="Input [yellow] 45 4" xfId="7820" xr:uid="{00000000-0005-0000-0000-0000881E0000}"/>
    <cellStyle name="Input [yellow] 45 4 2" xfId="33873" xr:uid="{C6156EC1-1D63-4EF4-A7DC-AE414D579441}"/>
    <cellStyle name="Input [yellow] 45 4 2 2" xfId="29482" xr:uid="{3639129F-16A4-4CB5-8BF1-968F1764418B}"/>
    <cellStyle name="Input [yellow] 45 4 3" xfId="33872" xr:uid="{5FB3245C-1776-4086-A71C-B250405D26FF}"/>
    <cellStyle name="Input [yellow] 45 4 4" xfId="29481" xr:uid="{DF794CAA-FD7E-422E-B3C1-2855F710E19B}"/>
    <cellStyle name="Input [yellow] 45 5" xfId="33874" xr:uid="{5076E8E0-369E-4735-95F6-8579B144E864}"/>
    <cellStyle name="Input [yellow] 45 5 2" xfId="29483" xr:uid="{4857BB8F-05D1-4C0E-8169-5DB1627413CC}"/>
    <cellStyle name="Input [yellow] 45 6" xfId="33863" xr:uid="{DB0DCB68-05B1-4A25-9F5A-BAD30670E59D}"/>
    <cellStyle name="Input [yellow] 45 7" xfId="29472" xr:uid="{832DC2D6-DD00-4C2F-8879-4057A9E15DCD}"/>
    <cellStyle name="Input [yellow] 46" xfId="7821" xr:uid="{00000000-0005-0000-0000-0000891E0000}"/>
    <cellStyle name="Input [yellow] 46 2" xfId="7822" xr:uid="{00000000-0005-0000-0000-00008A1E0000}"/>
    <cellStyle name="Input [yellow] 46 2 2" xfId="7823" xr:uid="{00000000-0005-0000-0000-00008B1E0000}"/>
    <cellStyle name="Input [yellow] 46 2 2 2" xfId="33878" xr:uid="{4ADCC11B-F20F-4CC7-A3F1-314DCC6F3392}"/>
    <cellStyle name="Input [yellow] 46 2 2 2 2" xfId="29487" xr:uid="{40860969-C6E8-4FF0-86F3-C7C97C1323FF}"/>
    <cellStyle name="Input [yellow] 46 2 2 3" xfId="33877" xr:uid="{F0DE6030-E980-4051-A9E4-966BFCBE5197}"/>
    <cellStyle name="Input [yellow] 46 2 2 4" xfId="29486" xr:uid="{79889807-EC6C-44D7-A76F-80397A1E7A4B}"/>
    <cellStyle name="Input [yellow] 46 2 3" xfId="33879" xr:uid="{5368FDF4-5FD9-4016-85EA-19B43E9A1D67}"/>
    <cellStyle name="Input [yellow] 46 2 3 2" xfId="29488" xr:uid="{D5AEADDE-46A2-407D-B977-18F51BCF1190}"/>
    <cellStyle name="Input [yellow] 46 2 4" xfId="33876" xr:uid="{3BDF0EE0-CBA2-4156-8E5E-2D65C329311A}"/>
    <cellStyle name="Input [yellow] 46 2 5" xfId="29485" xr:uid="{AE1F2CCD-B20A-439F-AC5C-283D8938D3C0}"/>
    <cellStyle name="Input [yellow] 46 3" xfId="7824" xr:uid="{00000000-0005-0000-0000-00008C1E0000}"/>
    <cellStyle name="Input [yellow] 46 3 2" xfId="7825" xr:uid="{00000000-0005-0000-0000-00008D1E0000}"/>
    <cellStyle name="Input [yellow] 46 3 2 2" xfId="33882" xr:uid="{E0BAEB15-EA62-479A-A4B4-BC554FC9A9A7}"/>
    <cellStyle name="Input [yellow] 46 3 2 2 2" xfId="29491" xr:uid="{453632EA-28D4-4785-BB3F-AB7E9E4D2DF9}"/>
    <cellStyle name="Input [yellow] 46 3 2 3" xfId="33881" xr:uid="{213AFBDF-6F71-416E-8441-19BFEFEA4D9B}"/>
    <cellStyle name="Input [yellow] 46 3 2 4" xfId="29490" xr:uid="{5017C683-94DD-4C98-AD5D-E35B1EC49CD6}"/>
    <cellStyle name="Input [yellow] 46 3 3" xfId="33883" xr:uid="{2DB594EB-8838-4B23-9FFC-BEC62E174A64}"/>
    <cellStyle name="Input [yellow] 46 3 3 2" xfId="29492" xr:uid="{C0DB6EA9-AA9A-45D7-8102-6078DE8056F5}"/>
    <cellStyle name="Input [yellow] 46 3 4" xfId="33880" xr:uid="{C9366028-33F3-4AA1-9283-EA31ED76BC1B}"/>
    <cellStyle name="Input [yellow] 46 3 5" xfId="29489" xr:uid="{D7FE4158-A2AB-4CB9-A104-85903EA30F4B}"/>
    <cellStyle name="Input [yellow] 46 4" xfId="7826" xr:uid="{00000000-0005-0000-0000-00008E1E0000}"/>
    <cellStyle name="Input [yellow] 46 4 2" xfId="33885" xr:uid="{03BAD25A-8003-45D3-B095-5BFE0251D34D}"/>
    <cellStyle name="Input [yellow] 46 4 2 2" xfId="29494" xr:uid="{7A9496E7-34D6-4F2D-B160-E4AE2A73C201}"/>
    <cellStyle name="Input [yellow] 46 4 3" xfId="33884" xr:uid="{F4557FE2-668B-4C3C-98D5-100C371D782B}"/>
    <cellStyle name="Input [yellow] 46 4 4" xfId="29493" xr:uid="{62CB4443-768F-435C-BB16-DBBE2F9D9662}"/>
    <cellStyle name="Input [yellow] 46 5" xfId="33886" xr:uid="{A70420F1-51FB-45E6-A883-56977B54D71B}"/>
    <cellStyle name="Input [yellow] 46 5 2" xfId="29495" xr:uid="{94A1E757-E828-4BF3-8B07-F86BD92F89EA}"/>
    <cellStyle name="Input [yellow] 46 6" xfId="33875" xr:uid="{8094676F-A7AB-47AF-8125-89ED58CCF027}"/>
    <cellStyle name="Input [yellow] 46 7" xfId="29484" xr:uid="{ED9EC4A9-7399-4621-B976-7AF80F739BC3}"/>
    <cellStyle name="Input [yellow] 47" xfId="7827" xr:uid="{00000000-0005-0000-0000-00008F1E0000}"/>
    <cellStyle name="Input [yellow] 47 2" xfId="7828" xr:uid="{00000000-0005-0000-0000-0000901E0000}"/>
    <cellStyle name="Input [yellow] 47 2 2" xfId="7829" xr:uid="{00000000-0005-0000-0000-0000911E0000}"/>
    <cellStyle name="Input [yellow] 47 2 2 2" xfId="33890" xr:uid="{13966C16-D275-4263-9038-1E4344A068E1}"/>
    <cellStyle name="Input [yellow] 47 2 2 2 2" xfId="29499" xr:uid="{BC67527C-D3C5-4781-9A64-A5125313C1B7}"/>
    <cellStyle name="Input [yellow] 47 2 2 3" xfId="33889" xr:uid="{AAEADB8F-F51C-4841-BA2F-83CB2D83EDB9}"/>
    <cellStyle name="Input [yellow] 47 2 2 4" xfId="29498" xr:uid="{718DF6A5-01C6-4F6B-8828-40BA342BDCFA}"/>
    <cellStyle name="Input [yellow] 47 2 3" xfId="33891" xr:uid="{F98CC4C5-A357-4D4B-A51B-97AEABD9CAE8}"/>
    <cellStyle name="Input [yellow] 47 2 3 2" xfId="29500" xr:uid="{00EBD65E-51B5-4D34-B19C-CFD10258736D}"/>
    <cellStyle name="Input [yellow] 47 2 4" xfId="33888" xr:uid="{98556E21-55AE-4942-8B23-427533AE8CCD}"/>
    <cellStyle name="Input [yellow] 47 2 5" xfId="29497" xr:uid="{A2F726D6-0A74-43A5-B108-CF16A07A9AA2}"/>
    <cellStyle name="Input [yellow] 47 3" xfId="7830" xr:uid="{00000000-0005-0000-0000-0000921E0000}"/>
    <cellStyle name="Input [yellow] 47 3 2" xfId="7831" xr:uid="{00000000-0005-0000-0000-0000931E0000}"/>
    <cellStyle name="Input [yellow] 47 3 2 2" xfId="33894" xr:uid="{1B607793-65B2-4DE3-9796-9091F8487618}"/>
    <cellStyle name="Input [yellow] 47 3 2 2 2" xfId="29503" xr:uid="{BE1EFE20-6BD5-4B92-B711-B4E9C7ADA18D}"/>
    <cellStyle name="Input [yellow] 47 3 2 3" xfId="33893" xr:uid="{9B9B11B1-0E09-4053-AE9E-44677CB4F905}"/>
    <cellStyle name="Input [yellow] 47 3 2 4" xfId="29502" xr:uid="{1B8BC86A-4075-434A-AE53-AE00D6F2C2A8}"/>
    <cellStyle name="Input [yellow] 47 3 3" xfId="33895" xr:uid="{ADEC0223-0A1E-4B2F-B1E6-D40264DAEA4B}"/>
    <cellStyle name="Input [yellow] 47 3 3 2" xfId="29504" xr:uid="{75063C78-246C-416F-9769-6F3DC98907E1}"/>
    <cellStyle name="Input [yellow] 47 3 4" xfId="33892" xr:uid="{C240301B-E3F4-4A89-B2FA-4FAD22286BCB}"/>
    <cellStyle name="Input [yellow] 47 3 5" xfId="29501" xr:uid="{64B94779-F86D-452D-B3AD-D586801B682F}"/>
    <cellStyle name="Input [yellow] 47 4" xfId="7832" xr:uid="{00000000-0005-0000-0000-0000941E0000}"/>
    <cellStyle name="Input [yellow] 47 4 2" xfId="33897" xr:uid="{538AF6D3-20E8-4F14-BAB0-CBC1B66E8ADE}"/>
    <cellStyle name="Input [yellow] 47 4 2 2" xfId="29506" xr:uid="{3908E59D-6B29-4916-9A76-CE3D718BCA9B}"/>
    <cellStyle name="Input [yellow] 47 4 3" xfId="33896" xr:uid="{8ACC25DC-F278-4E59-A891-FBB427E37795}"/>
    <cellStyle name="Input [yellow] 47 4 4" xfId="29505" xr:uid="{F5114D63-93D4-47E3-B492-0152EA4842E9}"/>
    <cellStyle name="Input [yellow] 47 5" xfId="33898" xr:uid="{06467942-8FF7-4F2D-AEB7-FB18C08F01BB}"/>
    <cellStyle name="Input [yellow] 47 5 2" xfId="29507" xr:uid="{4BBEF55A-0658-480F-BD31-701BA0F86438}"/>
    <cellStyle name="Input [yellow] 47 6" xfId="33887" xr:uid="{483FE1AD-AC27-46FE-BAC5-09EC905113F4}"/>
    <cellStyle name="Input [yellow] 47 7" xfId="29496" xr:uid="{17F2F271-A288-43B5-AF14-725C43CA90C2}"/>
    <cellStyle name="Input [yellow] 48" xfId="7833" xr:uid="{00000000-0005-0000-0000-0000951E0000}"/>
    <cellStyle name="Input [yellow] 48 2" xfId="7834" xr:uid="{00000000-0005-0000-0000-0000961E0000}"/>
    <cellStyle name="Input [yellow] 48 2 2" xfId="7835" xr:uid="{00000000-0005-0000-0000-0000971E0000}"/>
    <cellStyle name="Input [yellow] 48 2 2 2" xfId="33902" xr:uid="{1E32220B-88A0-4164-8AE2-97DA22ACC43D}"/>
    <cellStyle name="Input [yellow] 48 2 2 2 2" xfId="29511" xr:uid="{7E25FFDE-0FEC-4CE8-95C6-EAD5556CD325}"/>
    <cellStyle name="Input [yellow] 48 2 2 3" xfId="33901" xr:uid="{D2D5CD80-F10F-4CA6-974F-C30A7E8E5892}"/>
    <cellStyle name="Input [yellow] 48 2 2 4" xfId="29510" xr:uid="{3434AF33-21C5-4B67-9CD5-06184DF0F845}"/>
    <cellStyle name="Input [yellow] 48 2 3" xfId="33903" xr:uid="{5A3ACD27-1128-41CE-8D0F-08A45F945C0D}"/>
    <cellStyle name="Input [yellow] 48 2 3 2" xfId="29512" xr:uid="{63513CEB-C8EA-4B20-8613-CB99BB5124CD}"/>
    <cellStyle name="Input [yellow] 48 2 4" xfId="33900" xr:uid="{3F5C6F89-3B85-4DB5-A275-E098F8217B8B}"/>
    <cellStyle name="Input [yellow] 48 2 5" xfId="29509" xr:uid="{F933A9D8-850E-4CB8-8D96-4E835928CF15}"/>
    <cellStyle name="Input [yellow] 48 3" xfId="7836" xr:uid="{00000000-0005-0000-0000-0000981E0000}"/>
    <cellStyle name="Input [yellow] 48 3 2" xfId="7837" xr:uid="{00000000-0005-0000-0000-0000991E0000}"/>
    <cellStyle name="Input [yellow] 48 3 2 2" xfId="33906" xr:uid="{8DA11740-6C1D-40A3-B40D-2098D82C8E04}"/>
    <cellStyle name="Input [yellow] 48 3 2 2 2" xfId="29515" xr:uid="{BC39E13C-4E63-4E72-8289-19CFD43A30D4}"/>
    <cellStyle name="Input [yellow] 48 3 2 3" xfId="33905" xr:uid="{C1F63472-24A3-4D94-B3F2-32D5EB97DA65}"/>
    <cellStyle name="Input [yellow] 48 3 2 4" xfId="29514" xr:uid="{F88F8DB5-5155-4FCE-972A-6E35D68A4B7D}"/>
    <cellStyle name="Input [yellow] 48 3 3" xfId="33907" xr:uid="{CA6FA1AF-8DD4-4261-92D8-9AF2E831CFD9}"/>
    <cellStyle name="Input [yellow] 48 3 3 2" xfId="29516" xr:uid="{EBCC79FD-8843-4B57-A6BC-57B962BAD93A}"/>
    <cellStyle name="Input [yellow] 48 3 4" xfId="33904" xr:uid="{4279A3F0-FCA6-43E2-8A18-C9EA14FE904D}"/>
    <cellStyle name="Input [yellow] 48 3 5" xfId="29513" xr:uid="{BE11A782-3830-421C-999F-BF3345CC331E}"/>
    <cellStyle name="Input [yellow] 48 4" xfId="7838" xr:uid="{00000000-0005-0000-0000-00009A1E0000}"/>
    <cellStyle name="Input [yellow] 48 4 2" xfId="33909" xr:uid="{DCE2FAF4-F9B6-4406-9745-927733E76675}"/>
    <cellStyle name="Input [yellow] 48 4 2 2" xfId="29518" xr:uid="{CDD1BF44-F26E-4B5F-A341-D59176C47547}"/>
    <cellStyle name="Input [yellow] 48 4 3" xfId="33908" xr:uid="{43BF9557-6495-4D3A-B91D-95EB61EDAC24}"/>
    <cellStyle name="Input [yellow] 48 4 4" xfId="29517" xr:uid="{9E404228-1A9C-4D97-A136-E22D73C261D9}"/>
    <cellStyle name="Input [yellow] 48 5" xfId="33910" xr:uid="{AE95C5A0-8CBE-4677-9BFB-69831C21FFC8}"/>
    <cellStyle name="Input [yellow] 48 5 2" xfId="29519" xr:uid="{02DC1262-B304-4E9A-9977-CD12E0827613}"/>
    <cellStyle name="Input [yellow] 48 6" xfId="33899" xr:uid="{9A2A25A9-8DF3-425C-A23E-4B127CF0FCF8}"/>
    <cellStyle name="Input [yellow] 48 7" xfId="29508" xr:uid="{46231E63-FDCF-4291-8A32-EEEA0B5A2855}"/>
    <cellStyle name="Input [yellow] 49" xfId="7839" xr:uid="{00000000-0005-0000-0000-00009B1E0000}"/>
    <cellStyle name="Input [yellow] 49 2" xfId="7840" xr:uid="{00000000-0005-0000-0000-00009C1E0000}"/>
    <cellStyle name="Input [yellow] 49 2 2" xfId="7841" xr:uid="{00000000-0005-0000-0000-00009D1E0000}"/>
    <cellStyle name="Input [yellow] 49 2 2 2" xfId="33914" xr:uid="{5F4D6BC6-F01A-480F-9223-C53102A456FC}"/>
    <cellStyle name="Input [yellow] 49 2 2 2 2" xfId="29523" xr:uid="{A12D96E8-ED23-43E1-8F67-BC9A166320B7}"/>
    <cellStyle name="Input [yellow] 49 2 2 3" xfId="33913" xr:uid="{31996665-3AE2-44D0-A512-998ACC50153F}"/>
    <cellStyle name="Input [yellow] 49 2 2 4" xfId="29522" xr:uid="{582616A7-AA43-42EB-85CC-AFF8A7EAEB5C}"/>
    <cellStyle name="Input [yellow] 49 2 3" xfId="33915" xr:uid="{C4CA20CB-91E4-4084-9F42-C85589610DDC}"/>
    <cellStyle name="Input [yellow] 49 2 3 2" xfId="29524" xr:uid="{55E949B7-E2D9-41AD-9E75-2D6B48985DB4}"/>
    <cellStyle name="Input [yellow] 49 2 4" xfId="33912" xr:uid="{DF6ED8A3-B502-426F-8C5D-B3F4AADA4EF1}"/>
    <cellStyle name="Input [yellow] 49 2 5" xfId="29521" xr:uid="{A699DAC8-1D66-4374-B25C-614F5C75326E}"/>
    <cellStyle name="Input [yellow] 49 3" xfId="7842" xr:uid="{00000000-0005-0000-0000-00009E1E0000}"/>
    <cellStyle name="Input [yellow] 49 3 2" xfId="7843" xr:uid="{00000000-0005-0000-0000-00009F1E0000}"/>
    <cellStyle name="Input [yellow] 49 3 2 2" xfId="33918" xr:uid="{3DB2FBF0-1A8C-41BF-B2EB-3C1B76B1983D}"/>
    <cellStyle name="Input [yellow] 49 3 2 2 2" xfId="29527" xr:uid="{4EC3A31B-103C-4166-A8F7-B4DBFC4EA2CC}"/>
    <cellStyle name="Input [yellow] 49 3 2 3" xfId="33917" xr:uid="{8A7F92AC-7A0D-44E8-97E1-A66AE3A257EF}"/>
    <cellStyle name="Input [yellow] 49 3 2 4" xfId="29526" xr:uid="{6084FDD2-A5EF-446E-992A-27AFA222E37F}"/>
    <cellStyle name="Input [yellow] 49 3 3" xfId="33919" xr:uid="{5F46A6D1-3B03-4BF3-8AED-0DAF4B28A3CB}"/>
    <cellStyle name="Input [yellow] 49 3 3 2" xfId="29528" xr:uid="{4C314C39-D361-4BCD-9B7D-71729372FA56}"/>
    <cellStyle name="Input [yellow] 49 3 4" xfId="33916" xr:uid="{1C7CC919-B680-42EB-887B-1D064F32B7E9}"/>
    <cellStyle name="Input [yellow] 49 3 5" xfId="29525" xr:uid="{D47C4B70-5A07-4E02-BE8C-FAB4BD45D613}"/>
    <cellStyle name="Input [yellow] 49 4" xfId="7844" xr:uid="{00000000-0005-0000-0000-0000A01E0000}"/>
    <cellStyle name="Input [yellow] 49 4 2" xfId="33921" xr:uid="{4FED6106-0ED7-4C41-9D46-653AE375EF53}"/>
    <cellStyle name="Input [yellow] 49 4 2 2" xfId="29530" xr:uid="{86E0BE3C-5CCE-4E2D-838A-29371983211B}"/>
    <cellStyle name="Input [yellow] 49 4 3" xfId="33920" xr:uid="{965A9DA3-3ED3-4F12-8DAB-C3662FB72B6F}"/>
    <cellStyle name="Input [yellow] 49 4 4" xfId="29529" xr:uid="{5FE800F5-9CA8-413A-BED8-0DB2F38AFC0E}"/>
    <cellStyle name="Input [yellow] 49 5" xfId="33922" xr:uid="{0D8482C0-8C83-4287-9E5B-6136615BB363}"/>
    <cellStyle name="Input [yellow] 49 5 2" xfId="29531" xr:uid="{AC1444E7-B7B6-47B8-9B07-3C5B76843F5E}"/>
    <cellStyle name="Input [yellow] 49 6" xfId="33911" xr:uid="{479B6B6C-7AC3-49D2-9FBA-3C3D3AE63B80}"/>
    <cellStyle name="Input [yellow] 49 7" xfId="29520" xr:uid="{5976519E-A1AD-43C1-B237-4168BF22C2F7}"/>
    <cellStyle name="Input [yellow] 5" xfId="7845" xr:uid="{00000000-0005-0000-0000-0000A11E0000}"/>
    <cellStyle name="Input [yellow] 5 10" xfId="33924" xr:uid="{6AC5449D-0D85-4C00-B798-DD37C426FFFC}"/>
    <cellStyle name="Input [yellow] 5 10 2" xfId="29533" xr:uid="{107CB1B4-6CCD-4228-87EC-E7A50D057CA7}"/>
    <cellStyle name="Input [yellow] 5 11" xfId="33923" xr:uid="{193507B6-0D01-4281-962D-6086F1107D1D}"/>
    <cellStyle name="Input [yellow] 5 12" xfId="29532" xr:uid="{7301B0A9-7462-4217-BE18-6B5BFBD17B52}"/>
    <cellStyle name="Input [yellow] 5 2" xfId="7846" xr:uid="{00000000-0005-0000-0000-0000A21E0000}"/>
    <cellStyle name="Input [yellow] 5 2 10" xfId="33925" xr:uid="{40A9D3F8-EE3D-4F8B-BAA7-B9D33525E824}"/>
    <cellStyle name="Input [yellow] 5 2 11" xfId="29534" xr:uid="{0A352250-4BDE-4EA9-92AF-DBA5D1E3E1E9}"/>
    <cellStyle name="Input [yellow] 5 2 2" xfId="7847" xr:uid="{00000000-0005-0000-0000-0000A31E0000}"/>
    <cellStyle name="Input [yellow] 5 2 2 2" xfId="7848" xr:uid="{00000000-0005-0000-0000-0000A41E0000}"/>
    <cellStyle name="Input [yellow] 5 2 2 2 2" xfId="7849" xr:uid="{00000000-0005-0000-0000-0000A51E0000}"/>
    <cellStyle name="Input [yellow] 5 2 2 2 2 2" xfId="33929" xr:uid="{1FAE69AC-A7AF-4250-B654-3527624E03CE}"/>
    <cellStyle name="Input [yellow] 5 2 2 2 2 2 2" xfId="29538" xr:uid="{3685A214-7272-413C-BE3D-D39BFFB63002}"/>
    <cellStyle name="Input [yellow] 5 2 2 2 2 3" xfId="33928" xr:uid="{245652A3-3468-4579-BC68-1A969C22320A}"/>
    <cellStyle name="Input [yellow] 5 2 2 2 2 4" xfId="29537" xr:uid="{A3757322-A50D-4FFA-B5EB-E0C45F694201}"/>
    <cellStyle name="Input [yellow] 5 2 2 2 3" xfId="33930" xr:uid="{42FB4616-18AE-40A1-9F76-5912692DF2F3}"/>
    <cellStyle name="Input [yellow] 5 2 2 2 3 2" xfId="29539" xr:uid="{3D9908A0-8445-4868-A4AD-240B61D3CD9A}"/>
    <cellStyle name="Input [yellow] 5 2 2 2 4" xfId="33927" xr:uid="{1F9BC7DA-A884-4287-971B-61A5790EE487}"/>
    <cellStyle name="Input [yellow] 5 2 2 2 5" xfId="29536" xr:uid="{60ACA9D3-21CA-46B2-A5B2-CBF620B725F3}"/>
    <cellStyle name="Input [yellow] 5 2 2 3" xfId="7850" xr:uid="{00000000-0005-0000-0000-0000A61E0000}"/>
    <cellStyle name="Input [yellow] 5 2 2 3 2" xfId="7851" xr:uid="{00000000-0005-0000-0000-0000A71E0000}"/>
    <cellStyle name="Input [yellow] 5 2 2 3 2 2" xfId="33933" xr:uid="{33454705-3C4A-41E1-AA48-AA0977C86873}"/>
    <cellStyle name="Input [yellow] 5 2 2 3 2 2 2" xfId="29542" xr:uid="{8588136B-7E7E-4ABB-B32F-32CCD7C9911C}"/>
    <cellStyle name="Input [yellow] 5 2 2 3 2 3" xfId="33932" xr:uid="{FDE658B1-461D-42CB-B250-610A4676CD3A}"/>
    <cellStyle name="Input [yellow] 5 2 2 3 2 4" xfId="29541" xr:uid="{2737D4D3-8E3F-4F76-9B30-1F2EF53B9CDA}"/>
    <cellStyle name="Input [yellow] 5 2 2 3 3" xfId="33934" xr:uid="{777BC43C-8228-45AB-8477-8D5821E9DCEE}"/>
    <cellStyle name="Input [yellow] 5 2 2 3 3 2" xfId="29543" xr:uid="{38216E44-7413-45C3-BFA8-3520D8CB15E3}"/>
    <cellStyle name="Input [yellow] 5 2 2 3 4" xfId="33931" xr:uid="{247BD4A5-6760-4679-962F-69F295940C83}"/>
    <cellStyle name="Input [yellow] 5 2 2 3 5" xfId="29540" xr:uid="{5497FEB8-4622-444B-8726-9EA22E1726B7}"/>
    <cellStyle name="Input [yellow] 5 2 2 4" xfId="7852" xr:uid="{00000000-0005-0000-0000-0000A81E0000}"/>
    <cellStyle name="Input [yellow] 5 2 2 4 2" xfId="33936" xr:uid="{A1621699-01D1-4567-A455-440B3ED29491}"/>
    <cellStyle name="Input [yellow] 5 2 2 4 2 2" xfId="29545" xr:uid="{C9F40BAE-C4D8-4E5F-AF64-7DA45AC5F21B}"/>
    <cellStyle name="Input [yellow] 5 2 2 4 3" xfId="33935" xr:uid="{E501A4F6-4A6F-4184-B492-8B722CF3369A}"/>
    <cellStyle name="Input [yellow] 5 2 2 4 4" xfId="29544" xr:uid="{69F5CD16-F446-427A-994E-7733FE4AD18B}"/>
    <cellStyle name="Input [yellow] 5 2 2 5" xfId="33937" xr:uid="{5C0C686D-161E-4265-B391-B40EA31AC5EA}"/>
    <cellStyle name="Input [yellow] 5 2 2 5 2" xfId="29546" xr:uid="{C08F6ADE-8EF7-4AFB-A58F-9FF83575DE36}"/>
    <cellStyle name="Input [yellow] 5 2 2 6" xfId="33926" xr:uid="{5178746D-A99F-4AE3-B682-85441C664925}"/>
    <cellStyle name="Input [yellow] 5 2 2 7" xfId="29535" xr:uid="{24786979-D0DD-43C1-893F-CA5B5415EC4A}"/>
    <cellStyle name="Input [yellow] 5 2 3" xfId="7853" xr:uid="{00000000-0005-0000-0000-0000A91E0000}"/>
    <cellStyle name="Input [yellow] 5 2 3 2" xfId="7854" xr:uid="{00000000-0005-0000-0000-0000AA1E0000}"/>
    <cellStyle name="Input [yellow] 5 2 3 2 2" xfId="7855" xr:uid="{00000000-0005-0000-0000-0000AB1E0000}"/>
    <cellStyle name="Input [yellow] 5 2 3 2 2 2" xfId="33941" xr:uid="{B8C04F4B-7533-49E9-B935-59E9629E03B7}"/>
    <cellStyle name="Input [yellow] 5 2 3 2 2 2 2" xfId="29550" xr:uid="{09CC644B-EFD9-419A-8B2A-9AC9922D8FA4}"/>
    <cellStyle name="Input [yellow] 5 2 3 2 2 3" xfId="33940" xr:uid="{7D18BE76-5A32-499F-807F-067B6980E5E0}"/>
    <cellStyle name="Input [yellow] 5 2 3 2 2 4" xfId="29549" xr:uid="{EECAD64D-099F-43C9-B101-F606C185C570}"/>
    <cellStyle name="Input [yellow] 5 2 3 2 3" xfId="33942" xr:uid="{3FB3E6B3-C650-43B5-854F-35B0B74FCB36}"/>
    <cellStyle name="Input [yellow] 5 2 3 2 3 2" xfId="29551" xr:uid="{134944B2-FE09-4E4D-A547-3B068097D385}"/>
    <cellStyle name="Input [yellow] 5 2 3 2 4" xfId="33939" xr:uid="{2859575F-F843-4953-985B-D873F2141948}"/>
    <cellStyle name="Input [yellow] 5 2 3 2 5" xfId="29548" xr:uid="{264FA595-51FE-4FC1-8A44-C7C682819572}"/>
    <cellStyle name="Input [yellow] 5 2 3 3" xfId="7856" xr:uid="{00000000-0005-0000-0000-0000AC1E0000}"/>
    <cellStyle name="Input [yellow] 5 2 3 3 2" xfId="7857" xr:uid="{00000000-0005-0000-0000-0000AD1E0000}"/>
    <cellStyle name="Input [yellow] 5 2 3 3 2 2" xfId="33945" xr:uid="{1DC24E67-2AC3-4F53-B202-D85C3A88606D}"/>
    <cellStyle name="Input [yellow] 5 2 3 3 2 2 2" xfId="29554" xr:uid="{D15ECB15-654D-483A-B4C7-BCA56A96EAA1}"/>
    <cellStyle name="Input [yellow] 5 2 3 3 2 3" xfId="33944" xr:uid="{C137EC7E-42DA-4A9C-A09E-9232787EE41A}"/>
    <cellStyle name="Input [yellow] 5 2 3 3 2 4" xfId="29553" xr:uid="{BFF702F0-58B7-4773-AFFA-EECF51858ED3}"/>
    <cellStyle name="Input [yellow] 5 2 3 3 3" xfId="33946" xr:uid="{18D0F64D-F17E-4C2C-A399-8DB276FBE192}"/>
    <cellStyle name="Input [yellow] 5 2 3 3 3 2" xfId="29555" xr:uid="{517092C9-69B2-42D2-9E61-3C78952E5756}"/>
    <cellStyle name="Input [yellow] 5 2 3 3 4" xfId="33943" xr:uid="{32FAB92C-9EFF-48E3-A1F9-A1B8535A0D2F}"/>
    <cellStyle name="Input [yellow] 5 2 3 3 5" xfId="29552" xr:uid="{6268C5DB-7D41-4154-9956-8892D4690A9C}"/>
    <cellStyle name="Input [yellow] 5 2 3 4" xfId="7858" xr:uid="{00000000-0005-0000-0000-0000AE1E0000}"/>
    <cellStyle name="Input [yellow] 5 2 3 4 2" xfId="33948" xr:uid="{6F095E18-6321-4497-B21A-48068C0FC695}"/>
    <cellStyle name="Input [yellow] 5 2 3 4 2 2" xfId="29557" xr:uid="{6C21721C-A0E4-4E07-A96A-793E9015A1BE}"/>
    <cellStyle name="Input [yellow] 5 2 3 4 3" xfId="33947" xr:uid="{0F5C9A7D-A3D6-4333-B6F8-33E7021728B4}"/>
    <cellStyle name="Input [yellow] 5 2 3 4 4" xfId="29556" xr:uid="{A6F8E51A-5C3C-4A61-BD36-1A27ED3B8CE2}"/>
    <cellStyle name="Input [yellow] 5 2 3 5" xfId="33949" xr:uid="{A017FCCF-D33B-473A-9B47-EE0E16276752}"/>
    <cellStyle name="Input [yellow] 5 2 3 5 2" xfId="29558" xr:uid="{43ACC5F7-E121-4035-B810-C59615E02284}"/>
    <cellStyle name="Input [yellow] 5 2 3 6" xfId="33938" xr:uid="{66B1EE8B-086A-4486-B677-DA2CFB65A597}"/>
    <cellStyle name="Input [yellow] 5 2 3 7" xfId="29547" xr:uid="{DDB1059C-D2F0-4331-A9BA-4FE7F82100FE}"/>
    <cellStyle name="Input [yellow] 5 2 4" xfId="7859" xr:uid="{00000000-0005-0000-0000-0000AF1E0000}"/>
    <cellStyle name="Input [yellow] 5 2 4 2" xfId="7860" xr:uid="{00000000-0005-0000-0000-0000B01E0000}"/>
    <cellStyle name="Input [yellow] 5 2 4 2 2" xfId="7861" xr:uid="{00000000-0005-0000-0000-0000B11E0000}"/>
    <cellStyle name="Input [yellow] 5 2 4 2 2 2" xfId="33953" xr:uid="{6A1AF508-31A3-42CF-8541-55A6E34582D7}"/>
    <cellStyle name="Input [yellow] 5 2 4 2 2 2 2" xfId="29562" xr:uid="{57DF1B4F-E923-4B3F-B6DA-6F49DE3BC775}"/>
    <cellStyle name="Input [yellow] 5 2 4 2 2 3" xfId="33952" xr:uid="{F2C6A27E-96C0-46F5-AE32-7E20ACDE1C65}"/>
    <cellStyle name="Input [yellow] 5 2 4 2 2 4" xfId="29561" xr:uid="{2108C2F2-88B6-45B3-B890-3A77A7A06050}"/>
    <cellStyle name="Input [yellow] 5 2 4 2 3" xfId="33954" xr:uid="{1C50E543-AEC8-424A-BBC5-72E5E64B55B8}"/>
    <cellStyle name="Input [yellow] 5 2 4 2 3 2" xfId="29563" xr:uid="{74102598-6EFF-4894-8862-3F82657E51C7}"/>
    <cellStyle name="Input [yellow] 5 2 4 2 4" xfId="33951" xr:uid="{8CBC250B-C79D-49EA-ACDF-4894F553161C}"/>
    <cellStyle name="Input [yellow] 5 2 4 2 5" xfId="29560" xr:uid="{C899B24B-C1FB-4867-897A-8BA3A829E20D}"/>
    <cellStyle name="Input [yellow] 5 2 4 3" xfId="7862" xr:uid="{00000000-0005-0000-0000-0000B21E0000}"/>
    <cellStyle name="Input [yellow] 5 2 4 3 2" xfId="7863" xr:uid="{00000000-0005-0000-0000-0000B31E0000}"/>
    <cellStyle name="Input [yellow] 5 2 4 3 2 2" xfId="33957" xr:uid="{8BA5D381-2AD5-42D5-98DE-E33D591CE8A1}"/>
    <cellStyle name="Input [yellow] 5 2 4 3 2 2 2" xfId="29566" xr:uid="{71F7F18C-F87C-4F2F-B2A0-54881F458B8D}"/>
    <cellStyle name="Input [yellow] 5 2 4 3 2 3" xfId="33956" xr:uid="{A0E44E33-E487-49FA-99B5-07C242846AC6}"/>
    <cellStyle name="Input [yellow] 5 2 4 3 2 4" xfId="29565" xr:uid="{3358CD9D-44EC-4FB9-9199-756FC879A0EB}"/>
    <cellStyle name="Input [yellow] 5 2 4 3 3" xfId="33958" xr:uid="{923C5ED4-5FB4-4E58-BD25-C91A9BBBE6FF}"/>
    <cellStyle name="Input [yellow] 5 2 4 3 3 2" xfId="29567" xr:uid="{D663646B-BE2C-4A65-B513-16F7495C93D5}"/>
    <cellStyle name="Input [yellow] 5 2 4 3 4" xfId="33955" xr:uid="{873F90CB-5C50-471C-BE9B-1CF199CE2509}"/>
    <cellStyle name="Input [yellow] 5 2 4 3 5" xfId="29564" xr:uid="{5F68EEA8-8D1F-4A82-BA00-97C654438BB6}"/>
    <cellStyle name="Input [yellow] 5 2 4 4" xfId="7864" xr:uid="{00000000-0005-0000-0000-0000B41E0000}"/>
    <cellStyle name="Input [yellow] 5 2 4 4 2" xfId="33960" xr:uid="{AAD63C99-6071-448A-8DE0-479FF6FA2CB8}"/>
    <cellStyle name="Input [yellow] 5 2 4 4 2 2" xfId="29569" xr:uid="{6D1F07F1-0DB0-4E70-9E52-9A982043B465}"/>
    <cellStyle name="Input [yellow] 5 2 4 4 3" xfId="33959" xr:uid="{9A36B1E9-46A8-4B6F-AFE8-25CC9874B6D7}"/>
    <cellStyle name="Input [yellow] 5 2 4 4 4" xfId="29568" xr:uid="{DA870809-CC48-440F-8461-2E7F16724BCB}"/>
    <cellStyle name="Input [yellow] 5 2 4 5" xfId="33961" xr:uid="{7963916B-E083-41E8-8758-D8DD154239A7}"/>
    <cellStyle name="Input [yellow] 5 2 4 5 2" xfId="29570" xr:uid="{749B1976-A286-4221-B210-52AF9B636FF9}"/>
    <cellStyle name="Input [yellow] 5 2 4 6" xfId="33950" xr:uid="{2CDC1852-6645-4A43-A7FA-391B8638EB04}"/>
    <cellStyle name="Input [yellow] 5 2 4 7" xfId="29559" xr:uid="{4DFF7707-BF6D-455A-A69C-E0A4D7B5B1B8}"/>
    <cellStyle name="Input [yellow] 5 2 5" xfId="7865" xr:uid="{00000000-0005-0000-0000-0000B51E0000}"/>
    <cellStyle name="Input [yellow] 5 2 5 2" xfId="7866" xr:uid="{00000000-0005-0000-0000-0000B61E0000}"/>
    <cellStyle name="Input [yellow] 5 2 5 2 2" xfId="7867" xr:uid="{00000000-0005-0000-0000-0000B71E0000}"/>
    <cellStyle name="Input [yellow] 5 2 5 2 2 2" xfId="33965" xr:uid="{08A696FF-22AB-47CD-88D3-B7A3DDB79F63}"/>
    <cellStyle name="Input [yellow] 5 2 5 2 2 2 2" xfId="29574" xr:uid="{ABD181EE-FAFB-4787-836A-84D2A215A019}"/>
    <cellStyle name="Input [yellow] 5 2 5 2 2 3" xfId="33964" xr:uid="{81E27563-4862-4104-91B3-4FD45DE6327B}"/>
    <cellStyle name="Input [yellow] 5 2 5 2 2 4" xfId="29573" xr:uid="{64007E8A-3FC8-486E-9E78-D54F49F15B93}"/>
    <cellStyle name="Input [yellow] 5 2 5 2 3" xfId="33966" xr:uid="{2BCFF719-A47B-43D0-8DF2-6181DE9AB93B}"/>
    <cellStyle name="Input [yellow] 5 2 5 2 3 2" xfId="29575" xr:uid="{1D27FB4D-0EA6-44D2-A9CA-D9B9D417DF30}"/>
    <cellStyle name="Input [yellow] 5 2 5 2 4" xfId="33963" xr:uid="{C62899B1-0A7C-4E08-85A7-2B4AEDFC3804}"/>
    <cellStyle name="Input [yellow] 5 2 5 2 5" xfId="29572" xr:uid="{39C2D064-2A21-480D-AE26-5986F646F882}"/>
    <cellStyle name="Input [yellow] 5 2 5 3" xfId="7868" xr:uid="{00000000-0005-0000-0000-0000B81E0000}"/>
    <cellStyle name="Input [yellow] 5 2 5 3 2" xfId="7869" xr:uid="{00000000-0005-0000-0000-0000B91E0000}"/>
    <cellStyle name="Input [yellow] 5 2 5 3 2 2" xfId="33969" xr:uid="{E45CD367-7FBB-46EC-A4AF-100B2FBC91E3}"/>
    <cellStyle name="Input [yellow] 5 2 5 3 2 2 2" xfId="29578" xr:uid="{177528F2-FED1-4BB1-B099-406E89B15A81}"/>
    <cellStyle name="Input [yellow] 5 2 5 3 2 3" xfId="33968" xr:uid="{7B382D4E-DB0E-43A9-9A6A-2DF197412ED1}"/>
    <cellStyle name="Input [yellow] 5 2 5 3 2 4" xfId="29577" xr:uid="{A824B7AA-1528-469B-B866-4793DCCB1045}"/>
    <cellStyle name="Input [yellow] 5 2 5 3 3" xfId="33970" xr:uid="{8227E249-634C-4A9E-ACD5-9B282930D246}"/>
    <cellStyle name="Input [yellow] 5 2 5 3 3 2" xfId="29579" xr:uid="{475CB786-3B11-4CB6-A1BE-75A9C01ECAA2}"/>
    <cellStyle name="Input [yellow] 5 2 5 3 4" xfId="33967" xr:uid="{792B9B4B-570C-41C5-8318-50440054D775}"/>
    <cellStyle name="Input [yellow] 5 2 5 3 5" xfId="29576" xr:uid="{EB262519-DA9B-40F7-A5DE-72743DDCFCB9}"/>
    <cellStyle name="Input [yellow] 5 2 5 4" xfId="7870" xr:uid="{00000000-0005-0000-0000-0000BA1E0000}"/>
    <cellStyle name="Input [yellow] 5 2 5 4 2" xfId="33972" xr:uid="{8D270C50-3A23-417B-B980-BFC2757EE644}"/>
    <cellStyle name="Input [yellow] 5 2 5 4 2 2" xfId="29581" xr:uid="{EEA835C0-970C-47B3-A4B7-0E4ADD480A0E}"/>
    <cellStyle name="Input [yellow] 5 2 5 4 3" xfId="33971" xr:uid="{A7F604ED-8F68-4EFC-A740-56D36ED4F908}"/>
    <cellStyle name="Input [yellow] 5 2 5 4 4" xfId="29580" xr:uid="{B65CB975-B176-4E7C-98DF-3BAD20DDD055}"/>
    <cellStyle name="Input [yellow] 5 2 5 5" xfId="33973" xr:uid="{D4237A2D-55B2-4A32-807C-AEEBCC427D18}"/>
    <cellStyle name="Input [yellow] 5 2 5 5 2" xfId="29582" xr:uid="{5F222A5D-1ECB-453F-8C90-22E397B14B05}"/>
    <cellStyle name="Input [yellow] 5 2 5 6" xfId="33962" xr:uid="{E178897F-64D0-478F-9701-FA902E965BB3}"/>
    <cellStyle name="Input [yellow] 5 2 5 7" xfId="29571" xr:uid="{A3A4FCA5-0B26-4581-B178-E7C8E5F3BCFD}"/>
    <cellStyle name="Input [yellow] 5 2 6" xfId="7871" xr:uid="{00000000-0005-0000-0000-0000BB1E0000}"/>
    <cellStyle name="Input [yellow] 5 2 6 2" xfId="7872" xr:uid="{00000000-0005-0000-0000-0000BC1E0000}"/>
    <cellStyle name="Input [yellow] 5 2 6 2 2" xfId="33976" xr:uid="{9D6E0403-4218-4A81-A85A-8CF35B16C70F}"/>
    <cellStyle name="Input [yellow] 5 2 6 2 2 2" xfId="29585" xr:uid="{E36D597C-24DB-4310-9A2F-D328EA1B0632}"/>
    <cellStyle name="Input [yellow] 5 2 6 2 3" xfId="33975" xr:uid="{D60697DD-B646-4067-A88A-C67B18D577DB}"/>
    <cellStyle name="Input [yellow] 5 2 6 2 4" xfId="29584" xr:uid="{98AFA64B-C837-4167-884D-CEC93EDDDBF3}"/>
    <cellStyle name="Input [yellow] 5 2 6 3" xfId="33977" xr:uid="{4AF955D8-057B-4430-BF2F-BDA807EFA76A}"/>
    <cellStyle name="Input [yellow] 5 2 6 3 2" xfId="29586" xr:uid="{DC4DC6D2-9DB7-473C-A3FC-C6F4C4C9A4F7}"/>
    <cellStyle name="Input [yellow] 5 2 6 4" xfId="33974" xr:uid="{A6C40DF1-2983-47DD-B6B9-D30689ED2166}"/>
    <cellStyle name="Input [yellow] 5 2 6 5" xfId="29583" xr:uid="{E7A6DA7C-202A-41CF-9CAE-F55F84B222CC}"/>
    <cellStyle name="Input [yellow] 5 2 7" xfId="7873" xr:uid="{00000000-0005-0000-0000-0000BD1E0000}"/>
    <cellStyle name="Input [yellow] 5 2 7 2" xfId="7874" xr:uid="{00000000-0005-0000-0000-0000BE1E0000}"/>
    <cellStyle name="Input [yellow] 5 2 7 2 2" xfId="33980" xr:uid="{DC1F0674-2289-42F0-8447-1E4979B27193}"/>
    <cellStyle name="Input [yellow] 5 2 7 2 2 2" xfId="29589" xr:uid="{3B30F480-D24A-4488-A8F7-EEC6A745467D}"/>
    <cellStyle name="Input [yellow] 5 2 7 2 3" xfId="33979" xr:uid="{FD57D08E-9B27-459F-8C3F-787AB81E71A7}"/>
    <cellStyle name="Input [yellow] 5 2 7 2 4" xfId="29588" xr:uid="{CF20B9D1-8A91-4F32-A794-FC97F501BEEA}"/>
    <cellStyle name="Input [yellow] 5 2 7 3" xfId="33981" xr:uid="{ACD6C57B-6B45-46C3-875A-0F13E3652235}"/>
    <cellStyle name="Input [yellow] 5 2 7 3 2" xfId="29590" xr:uid="{54D1B1F1-6065-4361-93E7-666BEC0F32DA}"/>
    <cellStyle name="Input [yellow] 5 2 7 4" xfId="33978" xr:uid="{96235D09-75D3-4F62-A6EB-BC5FCB8AB079}"/>
    <cellStyle name="Input [yellow] 5 2 7 5" xfId="29587" xr:uid="{F43631A9-62ED-4555-87E0-C48EA160F5A5}"/>
    <cellStyle name="Input [yellow] 5 2 8" xfId="7875" xr:uid="{00000000-0005-0000-0000-0000BF1E0000}"/>
    <cellStyle name="Input [yellow] 5 2 8 2" xfId="33983" xr:uid="{7F441FB4-4744-4F72-96FF-6839981CF375}"/>
    <cellStyle name="Input [yellow] 5 2 8 2 2" xfId="29592" xr:uid="{EF9FD602-A705-4A86-B772-497715C7693A}"/>
    <cellStyle name="Input [yellow] 5 2 8 3" xfId="33982" xr:uid="{9005519F-69C6-4841-9583-56410FD5A8E7}"/>
    <cellStyle name="Input [yellow] 5 2 8 4" xfId="29591" xr:uid="{71E1FD6F-E325-4E65-B97E-CC7D054C0BB2}"/>
    <cellStyle name="Input [yellow] 5 2 9" xfId="33984" xr:uid="{985D80F5-0BFF-4AA1-AC0F-39B9831BF05E}"/>
    <cellStyle name="Input [yellow] 5 2 9 2" xfId="29593" xr:uid="{E388357F-C807-48C4-AF49-865DDDE1245E}"/>
    <cellStyle name="Input [yellow] 5 3" xfId="7876" xr:uid="{00000000-0005-0000-0000-0000C01E0000}"/>
    <cellStyle name="Input [yellow] 5 3 2" xfId="7877" xr:uid="{00000000-0005-0000-0000-0000C11E0000}"/>
    <cellStyle name="Input [yellow] 5 3 2 2" xfId="7878" xr:uid="{00000000-0005-0000-0000-0000C21E0000}"/>
    <cellStyle name="Input [yellow] 5 3 2 2 2" xfId="33988" xr:uid="{447A3398-A204-4C4E-A637-77A98AB44F6E}"/>
    <cellStyle name="Input [yellow] 5 3 2 2 2 2" xfId="29597" xr:uid="{10F37761-0297-4FCE-9B6B-8E625566E13B}"/>
    <cellStyle name="Input [yellow] 5 3 2 2 3" xfId="33987" xr:uid="{FD44CFBE-8CFA-425C-BAD7-40B49B5BF990}"/>
    <cellStyle name="Input [yellow] 5 3 2 2 4" xfId="29596" xr:uid="{4D4C1D42-CDB9-4A9C-A385-7E79754A3399}"/>
    <cellStyle name="Input [yellow] 5 3 2 3" xfId="33989" xr:uid="{92AF712A-B3F6-4261-B09A-5BEDC452B465}"/>
    <cellStyle name="Input [yellow] 5 3 2 3 2" xfId="29598" xr:uid="{CDADDB26-1F5A-4E04-8A56-471B20BC56A5}"/>
    <cellStyle name="Input [yellow] 5 3 2 4" xfId="33986" xr:uid="{A1F6E3D9-F0F4-4778-948F-FACD4753E835}"/>
    <cellStyle name="Input [yellow] 5 3 2 5" xfId="29595" xr:uid="{920B3BE4-8AFF-4FE2-98F7-4832CE9D2DFE}"/>
    <cellStyle name="Input [yellow] 5 3 3" xfId="7879" xr:uid="{00000000-0005-0000-0000-0000C31E0000}"/>
    <cellStyle name="Input [yellow] 5 3 3 2" xfId="7880" xr:uid="{00000000-0005-0000-0000-0000C41E0000}"/>
    <cellStyle name="Input [yellow] 5 3 3 2 2" xfId="33992" xr:uid="{93066005-D28E-4197-8C72-D8D5DCD4FDDB}"/>
    <cellStyle name="Input [yellow] 5 3 3 2 2 2" xfId="29601" xr:uid="{D8C7EAA2-7C71-4953-86C7-7CCE536E50D9}"/>
    <cellStyle name="Input [yellow] 5 3 3 2 3" xfId="33991" xr:uid="{F9048AC9-1395-4688-ADC4-A05F46AAC630}"/>
    <cellStyle name="Input [yellow] 5 3 3 2 4" xfId="29600" xr:uid="{C7C30CCD-B8D6-4214-94DA-8CB06984DA5E}"/>
    <cellStyle name="Input [yellow] 5 3 3 3" xfId="33993" xr:uid="{4512A073-BB51-4604-AB96-0255DF4666CA}"/>
    <cellStyle name="Input [yellow] 5 3 3 3 2" xfId="29602" xr:uid="{66DDA413-4EDD-4ECF-839F-EE216BAD1E91}"/>
    <cellStyle name="Input [yellow] 5 3 3 4" xfId="33990" xr:uid="{9FDC90D6-FDDE-4D3F-BD90-97650437117C}"/>
    <cellStyle name="Input [yellow] 5 3 3 5" xfId="29599" xr:uid="{5E877649-5C44-47CF-BF82-71B08684B2C5}"/>
    <cellStyle name="Input [yellow] 5 3 4" xfId="7881" xr:uid="{00000000-0005-0000-0000-0000C51E0000}"/>
    <cellStyle name="Input [yellow] 5 3 4 2" xfId="33995" xr:uid="{9880168F-070C-456D-98C7-841E1946194E}"/>
    <cellStyle name="Input [yellow] 5 3 4 2 2" xfId="29604" xr:uid="{F494C3D9-B307-4B22-85A4-407B88B417AB}"/>
    <cellStyle name="Input [yellow] 5 3 4 3" xfId="33994" xr:uid="{4CBDF8CF-49E7-4C9A-AB95-8D10001A5D70}"/>
    <cellStyle name="Input [yellow] 5 3 4 4" xfId="29603" xr:uid="{F0A075A6-3AF7-4FEF-A381-60F6D0942AC2}"/>
    <cellStyle name="Input [yellow] 5 3 5" xfId="33996" xr:uid="{DED339C5-CED0-4A90-B2DE-E586B114FC2D}"/>
    <cellStyle name="Input [yellow] 5 3 5 2" xfId="29605" xr:uid="{D600F494-61BC-4644-8013-94E121A76334}"/>
    <cellStyle name="Input [yellow] 5 3 6" xfId="33985" xr:uid="{18D8122A-D23B-4EF5-B105-58B67DDAC294}"/>
    <cellStyle name="Input [yellow] 5 3 7" xfId="29594" xr:uid="{11880A74-4FBE-4F08-A9A7-A0B9880DE59F}"/>
    <cellStyle name="Input [yellow] 5 4" xfId="7882" xr:uid="{00000000-0005-0000-0000-0000C61E0000}"/>
    <cellStyle name="Input [yellow] 5 4 2" xfId="7883" xr:uid="{00000000-0005-0000-0000-0000C71E0000}"/>
    <cellStyle name="Input [yellow] 5 4 2 2" xfId="7884" xr:uid="{00000000-0005-0000-0000-0000C81E0000}"/>
    <cellStyle name="Input [yellow] 5 4 2 2 2" xfId="34000" xr:uid="{360ACDE1-CFC8-4EE2-943F-60FF6DAF32F7}"/>
    <cellStyle name="Input [yellow] 5 4 2 2 2 2" xfId="29609" xr:uid="{9E462D18-BC59-469E-AFEC-0475C0717956}"/>
    <cellStyle name="Input [yellow] 5 4 2 2 3" xfId="33999" xr:uid="{6978BF27-2BF5-497F-9CE2-8969E23503D7}"/>
    <cellStyle name="Input [yellow] 5 4 2 2 4" xfId="29608" xr:uid="{C937E230-9364-4578-B5F1-ECEAEE2819F7}"/>
    <cellStyle name="Input [yellow] 5 4 2 3" xfId="34001" xr:uid="{82DB8023-333C-4D6E-93F5-AE0CB79FB34A}"/>
    <cellStyle name="Input [yellow] 5 4 2 3 2" xfId="29610" xr:uid="{7B9C5A79-7701-4C67-9AFF-95A84085494D}"/>
    <cellStyle name="Input [yellow] 5 4 2 4" xfId="33998" xr:uid="{98B16AE2-29C5-4F46-A484-87DC3F590066}"/>
    <cellStyle name="Input [yellow] 5 4 2 5" xfId="29607" xr:uid="{F3EDEE5D-993E-40E5-B08C-10D7AFE2B304}"/>
    <cellStyle name="Input [yellow] 5 4 3" xfId="7885" xr:uid="{00000000-0005-0000-0000-0000C91E0000}"/>
    <cellStyle name="Input [yellow] 5 4 3 2" xfId="7886" xr:uid="{00000000-0005-0000-0000-0000CA1E0000}"/>
    <cellStyle name="Input [yellow] 5 4 3 2 2" xfId="34004" xr:uid="{A252B115-D385-4ED6-AC14-0DB557E089AB}"/>
    <cellStyle name="Input [yellow] 5 4 3 2 2 2" xfId="29613" xr:uid="{F6BDCE95-293A-4E35-97B3-DEC71C3ACF90}"/>
    <cellStyle name="Input [yellow] 5 4 3 2 3" xfId="34003" xr:uid="{5ECF91FE-D53A-4FBC-98A0-C875DFB41731}"/>
    <cellStyle name="Input [yellow] 5 4 3 2 4" xfId="29612" xr:uid="{570414AA-92DE-4E77-B2F1-84DD887E7513}"/>
    <cellStyle name="Input [yellow] 5 4 3 3" xfId="34005" xr:uid="{3EA31F92-7736-41AD-85E2-D49793BD77F1}"/>
    <cellStyle name="Input [yellow] 5 4 3 3 2" xfId="29614" xr:uid="{4B4C5DB1-852D-408B-9A37-F9BBD4933DF1}"/>
    <cellStyle name="Input [yellow] 5 4 3 4" xfId="34002" xr:uid="{B9657370-2AE6-4B87-A070-72D57A4869DE}"/>
    <cellStyle name="Input [yellow] 5 4 3 5" xfId="29611" xr:uid="{06785F28-2513-48E3-955D-BEACA69A6C2D}"/>
    <cellStyle name="Input [yellow] 5 4 4" xfId="7887" xr:uid="{00000000-0005-0000-0000-0000CB1E0000}"/>
    <cellStyle name="Input [yellow] 5 4 4 2" xfId="34007" xr:uid="{89A93126-A5A4-40D1-947C-752F224C79B4}"/>
    <cellStyle name="Input [yellow] 5 4 4 2 2" xfId="29616" xr:uid="{B993282B-5A37-4A33-A9F8-121A9E137444}"/>
    <cellStyle name="Input [yellow] 5 4 4 3" xfId="34006" xr:uid="{33C07186-3A75-4F7F-BBF1-12F386FB82DE}"/>
    <cellStyle name="Input [yellow] 5 4 4 4" xfId="29615" xr:uid="{015556B7-71EC-4601-AEFF-B52994A0C992}"/>
    <cellStyle name="Input [yellow] 5 4 5" xfId="34008" xr:uid="{E9BBA677-F3FA-4EFF-B82E-A7A2B0255CEA}"/>
    <cellStyle name="Input [yellow] 5 4 5 2" xfId="29617" xr:uid="{6870611B-3BEA-4568-8729-B7832C37046F}"/>
    <cellStyle name="Input [yellow] 5 4 6" xfId="33997" xr:uid="{9B9742BE-5D25-465C-A396-106FB50036A9}"/>
    <cellStyle name="Input [yellow] 5 4 7" xfId="29606" xr:uid="{94E61CA5-37C6-4946-8CBD-85CFA63C30FB}"/>
    <cellStyle name="Input [yellow] 5 5" xfId="7888" xr:uid="{00000000-0005-0000-0000-0000CC1E0000}"/>
    <cellStyle name="Input [yellow] 5 5 2" xfId="7889" xr:uid="{00000000-0005-0000-0000-0000CD1E0000}"/>
    <cellStyle name="Input [yellow] 5 5 2 2" xfId="7890" xr:uid="{00000000-0005-0000-0000-0000CE1E0000}"/>
    <cellStyle name="Input [yellow] 5 5 2 2 2" xfId="34012" xr:uid="{027FDB00-2AF3-4A2D-B77D-692101A12139}"/>
    <cellStyle name="Input [yellow] 5 5 2 2 2 2" xfId="29621" xr:uid="{2828B64D-838C-4B21-A417-E7F445177320}"/>
    <cellStyle name="Input [yellow] 5 5 2 2 3" xfId="34011" xr:uid="{FF8F6665-9018-4CDD-9D04-B9F2A2B89AF1}"/>
    <cellStyle name="Input [yellow] 5 5 2 2 4" xfId="29620" xr:uid="{9C8FA89D-1C87-4B74-B38F-5FB40FFA3111}"/>
    <cellStyle name="Input [yellow] 5 5 2 3" xfId="34013" xr:uid="{775B1312-F054-4FC0-9DC4-9E6242A06DAC}"/>
    <cellStyle name="Input [yellow] 5 5 2 3 2" xfId="29622" xr:uid="{86BF696A-D9E3-4F09-92D3-3718C68F210F}"/>
    <cellStyle name="Input [yellow] 5 5 2 4" xfId="34010" xr:uid="{D9F37FC7-BA64-467E-8EB0-A66FAC7BC37C}"/>
    <cellStyle name="Input [yellow] 5 5 2 5" xfId="29619" xr:uid="{C5EEF226-A17C-4D74-9D75-338B70D23C44}"/>
    <cellStyle name="Input [yellow] 5 5 3" xfId="7891" xr:uid="{00000000-0005-0000-0000-0000CF1E0000}"/>
    <cellStyle name="Input [yellow] 5 5 3 2" xfId="7892" xr:uid="{00000000-0005-0000-0000-0000D01E0000}"/>
    <cellStyle name="Input [yellow] 5 5 3 2 2" xfId="34016" xr:uid="{7E2E898B-71A3-4AF5-84E7-32352B99D90B}"/>
    <cellStyle name="Input [yellow] 5 5 3 2 2 2" xfId="29625" xr:uid="{399FF729-4FD1-45F1-96B3-3A588E2860C3}"/>
    <cellStyle name="Input [yellow] 5 5 3 2 3" xfId="34015" xr:uid="{3B895FCD-A561-45F5-8630-EF50ED6D89E9}"/>
    <cellStyle name="Input [yellow] 5 5 3 2 4" xfId="29624" xr:uid="{18DB180A-9C6F-4621-B996-FA226FFC9D8B}"/>
    <cellStyle name="Input [yellow] 5 5 3 3" xfId="34017" xr:uid="{70B962D7-D959-46D1-A1D7-D80E77E25A08}"/>
    <cellStyle name="Input [yellow] 5 5 3 3 2" xfId="29626" xr:uid="{ABC5B6D0-5E54-41DA-81E3-4842CB0DAE82}"/>
    <cellStyle name="Input [yellow] 5 5 3 4" xfId="34014" xr:uid="{6BA97DD2-8F54-4B72-BE14-FA564604D1BB}"/>
    <cellStyle name="Input [yellow] 5 5 3 5" xfId="29623" xr:uid="{9FF5D45A-A367-4251-9DF0-2BFF0B3F7814}"/>
    <cellStyle name="Input [yellow] 5 5 4" xfId="7893" xr:uid="{00000000-0005-0000-0000-0000D11E0000}"/>
    <cellStyle name="Input [yellow] 5 5 4 2" xfId="34019" xr:uid="{03684CDE-92CA-480D-8DD0-86F8AF568BF5}"/>
    <cellStyle name="Input [yellow] 5 5 4 2 2" xfId="29628" xr:uid="{3EB04B69-BF52-437B-B910-D4CC3705C0A6}"/>
    <cellStyle name="Input [yellow] 5 5 4 3" xfId="34018" xr:uid="{DFDF6A74-A7CC-410D-84ED-7D9DDA794302}"/>
    <cellStyle name="Input [yellow] 5 5 4 4" xfId="29627" xr:uid="{A4139F67-B95E-4BB3-9D76-2F3D8939BF8A}"/>
    <cellStyle name="Input [yellow] 5 5 5" xfId="34020" xr:uid="{5C16DE8A-34C5-4A0E-B6DE-5DDD79D80C60}"/>
    <cellStyle name="Input [yellow] 5 5 5 2" xfId="29629" xr:uid="{F7D951E2-01D3-41AA-A6B8-77F149EB1712}"/>
    <cellStyle name="Input [yellow] 5 5 6" xfId="34009" xr:uid="{09323001-03A2-41EA-BACD-64EDC36FBFF1}"/>
    <cellStyle name="Input [yellow] 5 5 7" xfId="29618" xr:uid="{57B34FD9-529A-486C-AD64-F20B60D1B518}"/>
    <cellStyle name="Input [yellow] 5 6" xfId="7894" xr:uid="{00000000-0005-0000-0000-0000D21E0000}"/>
    <cellStyle name="Input [yellow] 5 6 2" xfId="7895" xr:uid="{00000000-0005-0000-0000-0000D31E0000}"/>
    <cellStyle name="Input [yellow] 5 6 2 2" xfId="7896" xr:uid="{00000000-0005-0000-0000-0000D41E0000}"/>
    <cellStyle name="Input [yellow] 5 6 2 2 2" xfId="34024" xr:uid="{6B143258-043B-4BD8-B1AC-C1659B8381E5}"/>
    <cellStyle name="Input [yellow] 5 6 2 2 2 2" xfId="29633" xr:uid="{A4FF4AF6-ACA0-48C3-971C-275AD4914AD8}"/>
    <cellStyle name="Input [yellow] 5 6 2 2 3" xfId="34023" xr:uid="{CEC2E41C-F7ED-4991-9C2F-56D20E645AF0}"/>
    <cellStyle name="Input [yellow] 5 6 2 2 4" xfId="29632" xr:uid="{7328B0AC-D91E-4E47-8658-636E76C4C1E9}"/>
    <cellStyle name="Input [yellow] 5 6 2 3" xfId="34025" xr:uid="{96697D21-52A5-42DD-B280-5C853653073D}"/>
    <cellStyle name="Input [yellow] 5 6 2 3 2" xfId="29634" xr:uid="{E937E4C1-79A9-416A-9316-00C845E422DA}"/>
    <cellStyle name="Input [yellow] 5 6 2 4" xfId="34022" xr:uid="{4479879A-571F-458A-996C-A3C219A021BE}"/>
    <cellStyle name="Input [yellow] 5 6 2 5" xfId="29631" xr:uid="{3E98D7DB-F7D2-43C1-BEAE-95ACE8894498}"/>
    <cellStyle name="Input [yellow] 5 6 3" xfId="7897" xr:uid="{00000000-0005-0000-0000-0000D51E0000}"/>
    <cellStyle name="Input [yellow] 5 6 3 2" xfId="7898" xr:uid="{00000000-0005-0000-0000-0000D61E0000}"/>
    <cellStyle name="Input [yellow] 5 6 3 2 2" xfId="34028" xr:uid="{4B26A412-6BD8-4A62-94C4-09DB5104CB26}"/>
    <cellStyle name="Input [yellow] 5 6 3 2 2 2" xfId="29637" xr:uid="{43E06070-5857-4362-BB4C-396208ED4BD2}"/>
    <cellStyle name="Input [yellow] 5 6 3 2 3" xfId="34027" xr:uid="{184767DB-B22B-4429-9745-871A9E19E789}"/>
    <cellStyle name="Input [yellow] 5 6 3 2 4" xfId="29636" xr:uid="{AB843133-5655-49E8-A7CD-02BF2B4800FA}"/>
    <cellStyle name="Input [yellow] 5 6 3 3" xfId="34029" xr:uid="{5217241D-218D-41C5-A38F-60D22E0382F8}"/>
    <cellStyle name="Input [yellow] 5 6 3 3 2" xfId="29638" xr:uid="{E8088F07-C411-48FE-A73C-FEF9619D6108}"/>
    <cellStyle name="Input [yellow] 5 6 3 4" xfId="34026" xr:uid="{B5B35292-59ED-42D9-A976-5F4DE3B344CF}"/>
    <cellStyle name="Input [yellow] 5 6 3 5" xfId="29635" xr:uid="{7EDC63D1-82B6-48F2-BE35-4AA7B54E6B36}"/>
    <cellStyle name="Input [yellow] 5 6 4" xfId="7899" xr:uid="{00000000-0005-0000-0000-0000D71E0000}"/>
    <cellStyle name="Input [yellow] 5 6 4 2" xfId="34031" xr:uid="{08D6C915-C939-42C1-86B6-B5B9E89119F6}"/>
    <cellStyle name="Input [yellow] 5 6 4 2 2" xfId="29640" xr:uid="{01000370-1B69-4E45-B7F9-E042E47DAEF7}"/>
    <cellStyle name="Input [yellow] 5 6 4 3" xfId="34030" xr:uid="{13DF8043-FFD2-4C5F-9504-03A91591B005}"/>
    <cellStyle name="Input [yellow] 5 6 4 4" xfId="29639" xr:uid="{4862B945-2411-476C-8A1D-DC5057B3305B}"/>
    <cellStyle name="Input [yellow] 5 6 5" xfId="34032" xr:uid="{06CFB1C9-F72C-43CA-9E01-C6C8101B933E}"/>
    <cellStyle name="Input [yellow] 5 6 5 2" xfId="29641" xr:uid="{53CECDCD-4869-4031-8D0B-9084D739B670}"/>
    <cellStyle name="Input [yellow] 5 6 6" xfId="34021" xr:uid="{C88CF496-E0F9-4CAD-90A9-D0C6385A8F41}"/>
    <cellStyle name="Input [yellow] 5 6 7" xfId="29630" xr:uid="{2EEAF52F-64C4-4A7A-93CC-A220016F63FA}"/>
    <cellStyle name="Input [yellow] 5 7" xfId="7900" xr:uid="{00000000-0005-0000-0000-0000D81E0000}"/>
    <cellStyle name="Input [yellow] 5 7 2" xfId="7901" xr:uid="{00000000-0005-0000-0000-0000D91E0000}"/>
    <cellStyle name="Input [yellow] 5 7 2 2" xfId="34035" xr:uid="{2E8FD5A7-1BE7-40D1-A599-3D33C9F8DBE5}"/>
    <cellStyle name="Input [yellow] 5 7 2 2 2" xfId="29644" xr:uid="{BCF6524E-EE95-47A0-A536-E12E62FCACEB}"/>
    <cellStyle name="Input [yellow] 5 7 2 3" xfId="34034" xr:uid="{CDA1083B-B656-47FC-B523-D7007A7CD2EC}"/>
    <cellStyle name="Input [yellow] 5 7 2 4" xfId="29643" xr:uid="{3203966C-D5D6-4CF6-A300-C9B579A10EA6}"/>
    <cellStyle name="Input [yellow] 5 7 3" xfId="34036" xr:uid="{64CDC217-1A67-47B9-808E-CE0B624ABB6C}"/>
    <cellStyle name="Input [yellow] 5 7 3 2" xfId="29645" xr:uid="{84ED7617-0F0A-46E6-A6DC-774EA5431CD5}"/>
    <cellStyle name="Input [yellow] 5 7 4" xfId="34033" xr:uid="{CEB1E403-F970-4595-8849-D448131EF864}"/>
    <cellStyle name="Input [yellow] 5 7 5" xfId="29642" xr:uid="{E8EE3E6B-6B40-4774-ACD1-EE903C66E6CE}"/>
    <cellStyle name="Input [yellow] 5 8" xfId="7902" xr:uid="{00000000-0005-0000-0000-0000DA1E0000}"/>
    <cellStyle name="Input [yellow] 5 8 2" xfId="7903" xr:uid="{00000000-0005-0000-0000-0000DB1E0000}"/>
    <cellStyle name="Input [yellow] 5 8 2 2" xfId="34039" xr:uid="{6E91AE4B-EA71-48D6-9AA8-154C48195DE7}"/>
    <cellStyle name="Input [yellow] 5 8 2 2 2" xfId="29648" xr:uid="{8F84295A-6938-412B-8401-62E53A18279E}"/>
    <cellStyle name="Input [yellow] 5 8 2 3" xfId="34038" xr:uid="{EDAD03A1-DB68-4888-B5A8-4B823B630B21}"/>
    <cellStyle name="Input [yellow] 5 8 2 4" xfId="29647" xr:uid="{BCE3667A-E7D1-4991-A139-6EED7DC78CDF}"/>
    <cellStyle name="Input [yellow] 5 8 3" xfId="34040" xr:uid="{B2C51DAF-7A24-4160-8BAD-7EB67E63731B}"/>
    <cellStyle name="Input [yellow] 5 8 3 2" xfId="29649" xr:uid="{41B606C3-1268-4D2F-9113-F056EBBAAAB5}"/>
    <cellStyle name="Input [yellow] 5 8 4" xfId="34037" xr:uid="{48C5197F-7DAC-4703-90AD-92088B5650DA}"/>
    <cellStyle name="Input [yellow] 5 8 5" xfId="29646" xr:uid="{0C2F6A23-60B7-4EC1-B7E7-17F15DA9A9B3}"/>
    <cellStyle name="Input [yellow] 5 9" xfId="7904" xr:uid="{00000000-0005-0000-0000-0000DC1E0000}"/>
    <cellStyle name="Input [yellow] 5 9 2" xfId="34042" xr:uid="{AEDD50DA-A495-4234-BDAF-96901133E24B}"/>
    <cellStyle name="Input [yellow] 5 9 2 2" xfId="29651" xr:uid="{09305528-7CE8-408C-80B3-141AD5C4D933}"/>
    <cellStyle name="Input [yellow] 5 9 3" xfId="34041" xr:uid="{A4DD4D7D-1A31-43B9-BF41-C1D08FB22C0D}"/>
    <cellStyle name="Input [yellow] 5 9 4" xfId="29650" xr:uid="{62AA9905-4975-443D-A44D-20804964BDE7}"/>
    <cellStyle name="Input [yellow] 50" xfId="7905" xr:uid="{00000000-0005-0000-0000-0000DD1E0000}"/>
    <cellStyle name="Input [yellow] 50 2" xfId="7906" xr:uid="{00000000-0005-0000-0000-0000DE1E0000}"/>
    <cellStyle name="Input [yellow] 50 2 2" xfId="7907" xr:uid="{00000000-0005-0000-0000-0000DF1E0000}"/>
    <cellStyle name="Input [yellow] 50 2 2 2" xfId="34046" xr:uid="{7F4115D5-5536-4604-BE1D-B474A0F9D909}"/>
    <cellStyle name="Input [yellow] 50 2 2 2 2" xfId="29655" xr:uid="{35382546-558B-41F4-93BA-4E648F9375AA}"/>
    <cellStyle name="Input [yellow] 50 2 2 3" xfId="34045" xr:uid="{2DB2B340-D6D7-4435-AF5E-03E6C6F913A9}"/>
    <cellStyle name="Input [yellow] 50 2 2 4" xfId="29654" xr:uid="{6EFCA396-38BD-4316-A53C-40E6A8703CCA}"/>
    <cellStyle name="Input [yellow] 50 2 3" xfId="34047" xr:uid="{F8F33D64-735B-43F8-923E-2CFCF4F76BA0}"/>
    <cellStyle name="Input [yellow] 50 2 3 2" xfId="29656" xr:uid="{803D07A8-8036-4CAE-9CE7-93985A83BE8C}"/>
    <cellStyle name="Input [yellow] 50 2 4" xfId="34044" xr:uid="{855C9CAC-6E13-4A8A-BC81-950933D00503}"/>
    <cellStyle name="Input [yellow] 50 2 5" xfId="29653" xr:uid="{F715CF55-C926-4BD8-99A0-620D522E4AC9}"/>
    <cellStyle name="Input [yellow] 50 3" xfId="7908" xr:uid="{00000000-0005-0000-0000-0000E01E0000}"/>
    <cellStyle name="Input [yellow] 50 3 2" xfId="7909" xr:uid="{00000000-0005-0000-0000-0000E11E0000}"/>
    <cellStyle name="Input [yellow] 50 3 2 2" xfId="34050" xr:uid="{28F8CB39-79DB-4286-9FF9-CBC8200AB720}"/>
    <cellStyle name="Input [yellow] 50 3 2 2 2" xfId="29659" xr:uid="{CEE10300-AC13-4540-ADB0-402C46561965}"/>
    <cellStyle name="Input [yellow] 50 3 2 3" xfId="34049" xr:uid="{95CCD1FE-3905-489B-B1B4-D2E1B3E12A26}"/>
    <cellStyle name="Input [yellow] 50 3 2 4" xfId="29658" xr:uid="{047E6746-C583-4CC9-AF18-20F71BCBE2AE}"/>
    <cellStyle name="Input [yellow] 50 3 3" xfId="34051" xr:uid="{EAC475B5-B00C-4B57-A373-5DAF330BDC0D}"/>
    <cellStyle name="Input [yellow] 50 3 3 2" xfId="29660" xr:uid="{5D33A50D-7F53-42F6-9C52-5A8966FC54BD}"/>
    <cellStyle name="Input [yellow] 50 3 4" xfId="34048" xr:uid="{BBA5C26A-72BC-4EC2-BBE7-38BC9C0CB0C8}"/>
    <cellStyle name="Input [yellow] 50 3 5" xfId="29657" xr:uid="{B65F5756-7AAF-4029-9694-3551CC002DFF}"/>
    <cellStyle name="Input [yellow] 50 4" xfId="7910" xr:uid="{00000000-0005-0000-0000-0000E21E0000}"/>
    <cellStyle name="Input [yellow] 50 4 2" xfId="34053" xr:uid="{743DED8D-42B2-43EF-85C1-FA27B90C38AE}"/>
    <cellStyle name="Input [yellow] 50 4 2 2" xfId="29662" xr:uid="{A392099B-16D3-40C7-9C86-0C51A7810767}"/>
    <cellStyle name="Input [yellow] 50 4 3" xfId="34052" xr:uid="{5F84B4D2-5794-44C5-9E0E-6429B6177FE1}"/>
    <cellStyle name="Input [yellow] 50 4 4" xfId="29661" xr:uid="{1EB3807B-DA21-4017-A921-3674FF4B9050}"/>
    <cellStyle name="Input [yellow] 50 5" xfId="34054" xr:uid="{407E9B1C-217F-459E-A75B-4D9A54BF2FD9}"/>
    <cellStyle name="Input [yellow] 50 5 2" xfId="29663" xr:uid="{D5E83FCC-5919-4672-975D-7404D52843B2}"/>
    <cellStyle name="Input [yellow] 50 6" xfId="34043" xr:uid="{3EE49340-A9E0-4CE0-835F-C32B8FAC07E5}"/>
    <cellStyle name="Input [yellow] 50 7" xfId="29652" xr:uid="{D5727F9A-4CD8-48A4-BBE5-A1F41E00CA46}"/>
    <cellStyle name="Input [yellow] 51" xfId="7911" xr:uid="{00000000-0005-0000-0000-0000E31E0000}"/>
    <cellStyle name="Input [yellow] 51 2" xfId="7912" xr:uid="{00000000-0005-0000-0000-0000E41E0000}"/>
    <cellStyle name="Input [yellow] 51 2 2" xfId="7913" xr:uid="{00000000-0005-0000-0000-0000E51E0000}"/>
    <cellStyle name="Input [yellow] 51 2 2 2" xfId="34058" xr:uid="{98B7D93C-6961-4C77-8B36-24EF8F68FEB1}"/>
    <cellStyle name="Input [yellow] 51 2 2 2 2" xfId="29667" xr:uid="{A1CD2B5C-967C-455C-ADAF-951706259576}"/>
    <cellStyle name="Input [yellow] 51 2 2 3" xfId="34057" xr:uid="{F97396A6-D8D2-468C-AC3A-EC86C1D597F7}"/>
    <cellStyle name="Input [yellow] 51 2 2 4" xfId="29666" xr:uid="{A27AE37E-22B3-4414-9181-0460CE78FC0E}"/>
    <cellStyle name="Input [yellow] 51 2 3" xfId="34059" xr:uid="{2A1E3FB1-8B7F-4145-A670-08889F7AE348}"/>
    <cellStyle name="Input [yellow] 51 2 3 2" xfId="29668" xr:uid="{73230E98-2CCC-4856-B666-2CB05ECAD665}"/>
    <cellStyle name="Input [yellow] 51 2 4" xfId="34056" xr:uid="{828DDDC1-076D-4BBB-8EC7-FA626A056ED8}"/>
    <cellStyle name="Input [yellow] 51 2 5" xfId="29665" xr:uid="{DBB3BD1E-0036-43EE-AC80-E57329DB7E53}"/>
    <cellStyle name="Input [yellow] 51 3" xfId="7914" xr:uid="{00000000-0005-0000-0000-0000E61E0000}"/>
    <cellStyle name="Input [yellow] 51 3 2" xfId="7915" xr:uid="{00000000-0005-0000-0000-0000E71E0000}"/>
    <cellStyle name="Input [yellow] 51 3 2 2" xfId="34062" xr:uid="{EA56666B-5100-4A2D-9D36-D4D87D4FA686}"/>
    <cellStyle name="Input [yellow] 51 3 2 2 2" xfId="29671" xr:uid="{549CE896-E100-4F17-9671-2E3896484FEF}"/>
    <cellStyle name="Input [yellow] 51 3 2 3" xfId="34061" xr:uid="{A27C61DC-7D47-4B14-937D-6CB8D8EC3747}"/>
    <cellStyle name="Input [yellow] 51 3 2 4" xfId="29670" xr:uid="{3A4543F3-9861-474A-82CC-FFB9BCAC39F9}"/>
    <cellStyle name="Input [yellow] 51 3 3" xfId="34063" xr:uid="{303A76D4-5532-47C8-8FBA-1F7DE38A5D49}"/>
    <cellStyle name="Input [yellow] 51 3 3 2" xfId="29672" xr:uid="{12D208F8-2609-4F75-9B5F-753E17B17B93}"/>
    <cellStyle name="Input [yellow] 51 3 4" xfId="34060" xr:uid="{1179D9E0-41F9-4EAA-807D-4F2FC20F58FF}"/>
    <cellStyle name="Input [yellow] 51 3 5" xfId="29669" xr:uid="{F4C8A086-C75E-45FE-A102-6BB97C82F804}"/>
    <cellStyle name="Input [yellow] 51 4" xfId="7916" xr:uid="{00000000-0005-0000-0000-0000E81E0000}"/>
    <cellStyle name="Input [yellow] 51 4 2" xfId="34065" xr:uid="{C98E15D2-968E-428E-BAAD-CF006E7B7E3B}"/>
    <cellStyle name="Input [yellow] 51 4 2 2" xfId="29674" xr:uid="{DA7C092A-8D4F-444D-82EB-89BC01694C8C}"/>
    <cellStyle name="Input [yellow] 51 4 3" xfId="34064" xr:uid="{5F0CD2B6-B48D-4D81-A232-480C1A85DA06}"/>
    <cellStyle name="Input [yellow] 51 4 4" xfId="29673" xr:uid="{C7E1D3E5-00BD-4368-AA52-EDD817511F01}"/>
    <cellStyle name="Input [yellow] 51 5" xfId="34066" xr:uid="{7026C6EF-ABFB-47FF-A58B-15A2AA06B5E8}"/>
    <cellStyle name="Input [yellow] 51 5 2" xfId="29675" xr:uid="{B7DE0B37-A7C9-4D96-B86F-4793FAA8EC74}"/>
    <cellStyle name="Input [yellow] 51 6" xfId="34055" xr:uid="{3839A151-A000-494E-B5A0-F4780107322A}"/>
    <cellStyle name="Input [yellow] 51 7" xfId="29664" xr:uid="{1B7DCC33-1ED8-4C7C-BA46-7957A692E8A4}"/>
    <cellStyle name="Input [yellow] 52" xfId="7917" xr:uid="{00000000-0005-0000-0000-0000E91E0000}"/>
    <cellStyle name="Input [yellow] 52 2" xfId="7918" xr:uid="{00000000-0005-0000-0000-0000EA1E0000}"/>
    <cellStyle name="Input [yellow] 52 2 2" xfId="7919" xr:uid="{00000000-0005-0000-0000-0000EB1E0000}"/>
    <cellStyle name="Input [yellow] 52 2 2 2" xfId="34070" xr:uid="{3B197251-CE5D-4B5A-8840-18C1C90B5891}"/>
    <cellStyle name="Input [yellow] 52 2 2 2 2" xfId="29679" xr:uid="{73E3D34E-764D-40E7-B65A-02BEEB416B82}"/>
    <cellStyle name="Input [yellow] 52 2 2 3" xfId="34069" xr:uid="{82AF7176-02DB-4B55-BBA4-BBA9A3065ACD}"/>
    <cellStyle name="Input [yellow] 52 2 2 4" xfId="29678" xr:uid="{F7DD1347-A30C-4524-8FC2-D8AF5DE46DBF}"/>
    <cellStyle name="Input [yellow] 52 2 3" xfId="34071" xr:uid="{FFFDFA80-246C-4C0C-A28C-2BA82BCCF0D4}"/>
    <cellStyle name="Input [yellow] 52 2 3 2" xfId="29680" xr:uid="{021F0B09-EAC6-4872-89ED-51C43729ADD7}"/>
    <cellStyle name="Input [yellow] 52 2 4" xfId="34068" xr:uid="{3CE59278-E655-4868-AD81-60B78F2D152F}"/>
    <cellStyle name="Input [yellow] 52 2 5" xfId="29677" xr:uid="{C14A4BB7-9E30-4751-B0E6-F48DE4F72D66}"/>
    <cellStyle name="Input [yellow] 52 3" xfId="7920" xr:uid="{00000000-0005-0000-0000-0000EC1E0000}"/>
    <cellStyle name="Input [yellow] 52 3 2" xfId="7921" xr:uid="{00000000-0005-0000-0000-0000ED1E0000}"/>
    <cellStyle name="Input [yellow] 52 3 2 2" xfId="34074" xr:uid="{48B43E0A-61B3-430C-B865-338F4A5304D1}"/>
    <cellStyle name="Input [yellow] 52 3 2 2 2" xfId="29683" xr:uid="{C7367634-EF9A-4EF2-BD1C-5EBE894BBB13}"/>
    <cellStyle name="Input [yellow] 52 3 2 3" xfId="34073" xr:uid="{2F3B2DF8-7B31-4EEF-B349-CAA54BEC3CE6}"/>
    <cellStyle name="Input [yellow] 52 3 2 4" xfId="29682" xr:uid="{6FD3B7EC-97F8-4FA1-B60A-B33FEA820B36}"/>
    <cellStyle name="Input [yellow] 52 3 3" xfId="34075" xr:uid="{22E37963-A96A-4D40-9437-471C1D8B1A11}"/>
    <cellStyle name="Input [yellow] 52 3 3 2" xfId="29684" xr:uid="{454D645D-99BB-4EAB-80F9-DD5F904945F4}"/>
    <cellStyle name="Input [yellow] 52 3 4" xfId="34072" xr:uid="{F80C2A4D-FBA8-4582-858B-C9AE62E554F2}"/>
    <cellStyle name="Input [yellow] 52 3 5" xfId="29681" xr:uid="{A3F43367-5AB2-4F1F-B954-D1F1E81385C3}"/>
    <cellStyle name="Input [yellow] 52 4" xfId="7922" xr:uid="{00000000-0005-0000-0000-0000EE1E0000}"/>
    <cellStyle name="Input [yellow] 52 4 2" xfId="34077" xr:uid="{D22BB4A9-0C59-4397-9F08-C5C746830986}"/>
    <cellStyle name="Input [yellow] 52 4 2 2" xfId="29686" xr:uid="{AF27D66E-CA9D-4F41-9288-8A1552DAF1B7}"/>
    <cellStyle name="Input [yellow] 52 4 3" xfId="34076" xr:uid="{72AB52B5-C8C5-40A4-9071-0F187499FC80}"/>
    <cellStyle name="Input [yellow] 52 4 4" xfId="29685" xr:uid="{D2F34F20-C77C-4B58-BF50-2E9B815223F2}"/>
    <cellStyle name="Input [yellow] 52 5" xfId="34078" xr:uid="{65A4DC21-4B0B-426F-BFDA-0B6CC0DA8E38}"/>
    <cellStyle name="Input [yellow] 52 5 2" xfId="29687" xr:uid="{2FAD2C43-C16D-4055-977C-8879AC861065}"/>
    <cellStyle name="Input [yellow] 52 6" xfId="34067" xr:uid="{157A0D86-C8DC-4D1B-9FF8-BF4A8ACB6FF5}"/>
    <cellStyle name="Input [yellow] 52 7" xfId="29676" xr:uid="{B3933C7D-65BE-4655-95B0-54A1F1DF4C6F}"/>
    <cellStyle name="Input [yellow] 53" xfId="7923" xr:uid="{00000000-0005-0000-0000-0000EF1E0000}"/>
    <cellStyle name="Input [yellow] 53 2" xfId="7924" xr:uid="{00000000-0005-0000-0000-0000F01E0000}"/>
    <cellStyle name="Input [yellow] 53 2 2" xfId="7925" xr:uid="{00000000-0005-0000-0000-0000F11E0000}"/>
    <cellStyle name="Input [yellow] 53 2 2 2" xfId="34082" xr:uid="{3BB23C12-4371-4302-B3F3-D1C0D5D0FA92}"/>
    <cellStyle name="Input [yellow] 53 2 2 2 2" xfId="29691" xr:uid="{7B9517C4-5A6A-40E9-81EF-EC6E81C1D222}"/>
    <cellStyle name="Input [yellow] 53 2 2 3" xfId="34081" xr:uid="{43254B5C-1FA8-4B0A-B4CB-8A553525443B}"/>
    <cellStyle name="Input [yellow] 53 2 2 4" xfId="29690" xr:uid="{BFDA006F-9102-40EE-AF8E-7A37C1486D2F}"/>
    <cellStyle name="Input [yellow] 53 2 3" xfId="34083" xr:uid="{0C242FA7-A408-40FC-98D4-3718306E4BAD}"/>
    <cellStyle name="Input [yellow] 53 2 3 2" xfId="29692" xr:uid="{F4860CA5-1E90-4A49-A3EB-4670EEA3E077}"/>
    <cellStyle name="Input [yellow] 53 2 4" xfId="34080" xr:uid="{09E82743-172F-4DE6-88B5-A2DCA5ABA212}"/>
    <cellStyle name="Input [yellow] 53 2 5" xfId="29689" xr:uid="{E496D93B-ACB3-4F6A-845B-BFF2EBBB0819}"/>
    <cellStyle name="Input [yellow] 53 3" xfId="7926" xr:uid="{00000000-0005-0000-0000-0000F21E0000}"/>
    <cellStyle name="Input [yellow] 53 3 2" xfId="7927" xr:uid="{00000000-0005-0000-0000-0000F31E0000}"/>
    <cellStyle name="Input [yellow] 53 3 2 2" xfId="34086" xr:uid="{F4D5BC0D-AD5F-42D1-84FB-5FB18954DB30}"/>
    <cellStyle name="Input [yellow] 53 3 2 2 2" xfId="29695" xr:uid="{40C12B5F-6AEF-4A3B-B400-E9CD4EEBC5B4}"/>
    <cellStyle name="Input [yellow] 53 3 2 3" xfId="34085" xr:uid="{DEBB043A-8C00-4821-B2A4-F7CB368778F8}"/>
    <cellStyle name="Input [yellow] 53 3 2 4" xfId="29694" xr:uid="{66BF83F8-E696-4140-892D-EA69D7B209D4}"/>
    <cellStyle name="Input [yellow] 53 3 3" xfId="34087" xr:uid="{2872EDDA-6F6D-4D57-A5E5-6D0FE1D25017}"/>
    <cellStyle name="Input [yellow] 53 3 3 2" xfId="29696" xr:uid="{6D2A2705-E1D9-4604-B288-1CDC5DA7DCA7}"/>
    <cellStyle name="Input [yellow] 53 3 4" xfId="34084" xr:uid="{2E928992-A83A-490B-BA63-7996DA803DE6}"/>
    <cellStyle name="Input [yellow] 53 3 5" xfId="29693" xr:uid="{75F791D5-5F99-451B-87AA-1A3C7AEC751D}"/>
    <cellStyle name="Input [yellow] 53 4" xfId="7928" xr:uid="{00000000-0005-0000-0000-0000F41E0000}"/>
    <cellStyle name="Input [yellow] 53 4 2" xfId="34089" xr:uid="{52785500-F7C4-4343-BEC4-D3CE3DF2507B}"/>
    <cellStyle name="Input [yellow] 53 4 2 2" xfId="29698" xr:uid="{B372D6DF-B33B-487B-A532-1AD88914FD3D}"/>
    <cellStyle name="Input [yellow] 53 4 3" xfId="34088" xr:uid="{B6C66162-B7FE-4BE3-9F31-95DAE8563D90}"/>
    <cellStyle name="Input [yellow] 53 4 4" xfId="29697" xr:uid="{98BC3EA5-C4AB-4EEF-927C-41CB4EBA3BDB}"/>
    <cellStyle name="Input [yellow] 53 5" xfId="34090" xr:uid="{42DE0B9B-025C-44A3-9170-68B382310B77}"/>
    <cellStyle name="Input [yellow] 53 5 2" xfId="29699" xr:uid="{EC240856-8BC8-410A-BB96-ECBBB19E68BD}"/>
    <cellStyle name="Input [yellow] 53 6" xfId="34079" xr:uid="{FF7BB2C4-5D8E-4599-BFC9-CDDF6CCBA0D7}"/>
    <cellStyle name="Input [yellow] 53 7" xfId="29688" xr:uid="{55FD18A2-14F2-4513-92C6-8410C7E44E9E}"/>
    <cellStyle name="Input [yellow] 54" xfId="7929" xr:uid="{00000000-0005-0000-0000-0000F51E0000}"/>
    <cellStyle name="Input [yellow] 54 2" xfId="7930" xr:uid="{00000000-0005-0000-0000-0000F61E0000}"/>
    <cellStyle name="Input [yellow] 54 2 2" xfId="7931" xr:uid="{00000000-0005-0000-0000-0000F71E0000}"/>
    <cellStyle name="Input [yellow] 54 2 2 2" xfId="34094" xr:uid="{2BA7C765-89C2-445A-A71D-91B2665B6622}"/>
    <cellStyle name="Input [yellow] 54 2 2 2 2" xfId="29703" xr:uid="{75C9A9D7-06D7-40CF-82AF-3836D9E37900}"/>
    <cellStyle name="Input [yellow] 54 2 2 3" xfId="34093" xr:uid="{2373BA60-7736-49EC-B0C8-8B047233AEB8}"/>
    <cellStyle name="Input [yellow] 54 2 2 4" xfId="29702" xr:uid="{63CDDDBB-8B07-4467-9FC2-498C0308A016}"/>
    <cellStyle name="Input [yellow] 54 2 3" xfId="34095" xr:uid="{F34DDC66-3A52-4124-821C-BEDDBEF38F38}"/>
    <cellStyle name="Input [yellow] 54 2 3 2" xfId="29704" xr:uid="{51050FB6-BACC-41C5-8914-052E4131C03A}"/>
    <cellStyle name="Input [yellow] 54 2 4" xfId="34092" xr:uid="{BEC09DA0-C016-4B11-911A-D49E067CEFC0}"/>
    <cellStyle name="Input [yellow] 54 2 5" xfId="29701" xr:uid="{BF8FDA11-64E1-48DB-BF35-2EC9E5591FA6}"/>
    <cellStyle name="Input [yellow] 54 3" xfId="7932" xr:uid="{00000000-0005-0000-0000-0000F81E0000}"/>
    <cellStyle name="Input [yellow] 54 3 2" xfId="7933" xr:uid="{00000000-0005-0000-0000-0000F91E0000}"/>
    <cellStyle name="Input [yellow] 54 3 2 2" xfId="34098" xr:uid="{D628907A-E9CA-46B5-9FBC-5D43B7079E05}"/>
    <cellStyle name="Input [yellow] 54 3 2 2 2" xfId="29707" xr:uid="{A1C3E94B-B130-4D51-8DC3-D45BBE9A8B4C}"/>
    <cellStyle name="Input [yellow] 54 3 2 3" xfId="34097" xr:uid="{CB63ABFC-6774-482F-B208-F3100070AC7D}"/>
    <cellStyle name="Input [yellow] 54 3 2 4" xfId="29706" xr:uid="{90C21F3A-00B6-47E8-9111-F6ED25D97072}"/>
    <cellStyle name="Input [yellow] 54 3 3" xfId="34099" xr:uid="{6E8310A2-051F-4903-90E4-ABB264B61DED}"/>
    <cellStyle name="Input [yellow] 54 3 3 2" xfId="29708" xr:uid="{7D77EC4B-5C53-48A5-B668-ABBE23654A5B}"/>
    <cellStyle name="Input [yellow] 54 3 4" xfId="34096" xr:uid="{3B0EF07E-41D8-4663-9C7D-6FBF2BFC4C1D}"/>
    <cellStyle name="Input [yellow] 54 3 5" xfId="29705" xr:uid="{09E06739-6A01-445D-A347-EE8554D18C18}"/>
    <cellStyle name="Input [yellow] 54 4" xfId="7934" xr:uid="{00000000-0005-0000-0000-0000FA1E0000}"/>
    <cellStyle name="Input [yellow] 54 4 2" xfId="34101" xr:uid="{8E690A80-3B34-42A8-92D3-521D068C2A36}"/>
    <cellStyle name="Input [yellow] 54 4 2 2" xfId="29710" xr:uid="{FA14D188-57DE-434C-BC14-7F4CFEB5CF68}"/>
    <cellStyle name="Input [yellow] 54 4 3" xfId="34100" xr:uid="{F6BA9F7F-BBE4-4987-A22D-E26731D6C4E6}"/>
    <cellStyle name="Input [yellow] 54 4 4" xfId="29709" xr:uid="{5243010E-73EB-4556-A08F-EA430D57FAF2}"/>
    <cellStyle name="Input [yellow] 54 5" xfId="34102" xr:uid="{6E8CE4D7-FA94-4B4F-B257-609E640A7268}"/>
    <cellStyle name="Input [yellow] 54 5 2" xfId="29711" xr:uid="{3E49C625-E602-45A8-B039-F64C6D11AEDD}"/>
    <cellStyle name="Input [yellow] 54 6" xfId="34091" xr:uid="{A168CEEE-EF86-4165-A2E2-F00465F233D4}"/>
    <cellStyle name="Input [yellow] 54 7" xfId="29700" xr:uid="{541762AD-50AC-4453-B9D8-D013EC39512C}"/>
    <cellStyle name="Input [yellow] 55" xfId="7935" xr:uid="{00000000-0005-0000-0000-0000FB1E0000}"/>
    <cellStyle name="Input [yellow] 55 2" xfId="7936" xr:uid="{00000000-0005-0000-0000-0000FC1E0000}"/>
    <cellStyle name="Input [yellow] 55 2 2" xfId="7937" xr:uid="{00000000-0005-0000-0000-0000FD1E0000}"/>
    <cellStyle name="Input [yellow] 55 2 2 2" xfId="34106" xr:uid="{D7BE74A5-4781-4A24-8DF5-9045A5F4F7F8}"/>
    <cellStyle name="Input [yellow] 55 2 2 2 2" xfId="29715" xr:uid="{60F511E7-7A9E-4498-871B-52FB435851FF}"/>
    <cellStyle name="Input [yellow] 55 2 2 3" xfId="34105" xr:uid="{B73CA2CF-A157-431C-9ADB-A76002496037}"/>
    <cellStyle name="Input [yellow] 55 2 2 4" xfId="29714" xr:uid="{5CC5C2DA-8690-4F15-A4A2-41AC819E4083}"/>
    <cellStyle name="Input [yellow] 55 2 3" xfId="34107" xr:uid="{CBCF5DEC-E01D-421F-8BDE-3A80DCA229C7}"/>
    <cellStyle name="Input [yellow] 55 2 3 2" xfId="29772" xr:uid="{192369F0-EA88-4098-9D50-EFDFA7599D03}"/>
    <cellStyle name="Input [yellow] 55 2 4" xfId="34104" xr:uid="{4E4F797C-2CB0-4BC0-A2D0-068B1CA0FF11}"/>
    <cellStyle name="Input [yellow] 55 2 5" xfId="29713" xr:uid="{D3F40FE3-ACA8-4290-84B2-DC400529B57F}"/>
    <cellStyle name="Input [yellow] 55 3" xfId="7938" xr:uid="{00000000-0005-0000-0000-0000FE1E0000}"/>
    <cellStyle name="Input [yellow] 55 3 2" xfId="7939" xr:uid="{00000000-0005-0000-0000-0000FF1E0000}"/>
    <cellStyle name="Input [yellow] 55 3 2 2" xfId="34110" xr:uid="{B35FB747-3382-427D-ABEF-2AB8A88EA544}"/>
    <cellStyle name="Input [yellow] 55 3 2 2 2" xfId="29776" xr:uid="{4B1D284A-4673-4EAA-BC9D-151D2AED844B}"/>
    <cellStyle name="Input [yellow] 55 3 2 3" xfId="34109" xr:uid="{6E9728A2-88D5-46E3-9792-39A1E6EB6A79}"/>
    <cellStyle name="Input [yellow] 55 3 2 4" xfId="29775" xr:uid="{BFAEB497-B69B-456E-A099-828F6E8D12FC}"/>
    <cellStyle name="Input [yellow] 55 3 3" xfId="34111" xr:uid="{295E69BE-4D1A-4C2E-B5AD-07BCE9B20111}"/>
    <cellStyle name="Input [yellow] 55 3 3 2" xfId="29777" xr:uid="{BCB98B7B-625F-49E8-B3F0-CDDF279B1080}"/>
    <cellStyle name="Input [yellow] 55 3 4" xfId="34108" xr:uid="{AB653F96-66D2-41F0-B5E4-883114F7BF52}"/>
    <cellStyle name="Input [yellow] 55 3 5" xfId="29774" xr:uid="{300053B9-1B43-4C51-B41E-F5BA96185D2D}"/>
    <cellStyle name="Input [yellow] 55 4" xfId="7940" xr:uid="{00000000-0005-0000-0000-0000001F0000}"/>
    <cellStyle name="Input [yellow] 55 4 2" xfId="34113" xr:uid="{17576CC8-2E14-4AFA-8150-4C0CAC643AD1}"/>
    <cellStyle name="Input [yellow] 55 4 2 2" xfId="29779" xr:uid="{6731D152-8564-454B-80E1-5DEC9AB978E3}"/>
    <cellStyle name="Input [yellow] 55 4 3" xfId="34112" xr:uid="{AC54ADAE-E8DD-4792-A019-AB0F0054445F}"/>
    <cellStyle name="Input [yellow] 55 4 4" xfId="29778" xr:uid="{FC9C49D6-DE5C-4C85-B85B-4634C9EBEAB7}"/>
    <cellStyle name="Input [yellow] 55 5" xfId="34114" xr:uid="{B8E5AB0A-5A79-4CC3-801C-37C30D29393D}"/>
    <cellStyle name="Input [yellow] 55 5 2" xfId="29780" xr:uid="{8D3CBA6E-2DF4-4F5B-90E1-74A57B93B421}"/>
    <cellStyle name="Input [yellow] 55 6" xfId="34103" xr:uid="{DBE4905A-7546-4D73-A844-3638EE6D9837}"/>
    <cellStyle name="Input [yellow] 55 7" xfId="29712" xr:uid="{4809616C-1B92-4164-B87C-8415AFF4ECC1}"/>
    <cellStyle name="Input [yellow] 56" xfId="7941" xr:uid="{00000000-0005-0000-0000-0000011F0000}"/>
    <cellStyle name="Input [yellow] 56 2" xfId="7942" xr:uid="{00000000-0005-0000-0000-0000021F0000}"/>
    <cellStyle name="Input [yellow] 56 2 2" xfId="7943" xr:uid="{00000000-0005-0000-0000-0000031F0000}"/>
    <cellStyle name="Input [yellow] 56 2 2 2" xfId="34118" xr:uid="{3A0E75D9-ECB6-4FFC-8310-C6BCC6813312}"/>
    <cellStyle name="Input [yellow] 56 2 2 2 2" xfId="29784" xr:uid="{DA0DD532-BA99-47C4-AAFF-F2D55FCFC755}"/>
    <cellStyle name="Input [yellow] 56 2 2 3" xfId="34117" xr:uid="{3D97A7D4-DA5C-4329-8A60-9A5E2C6CCE9A}"/>
    <cellStyle name="Input [yellow] 56 2 2 4" xfId="29783" xr:uid="{A082EBFE-2F7A-41A1-BE26-6D3BDA623974}"/>
    <cellStyle name="Input [yellow] 56 2 3" xfId="34119" xr:uid="{70305D7E-763C-47D1-A1C2-54CAFC755E5E}"/>
    <cellStyle name="Input [yellow] 56 2 3 2" xfId="29785" xr:uid="{D217B657-A6B2-43D3-8E65-3D88129F46C1}"/>
    <cellStyle name="Input [yellow] 56 2 4" xfId="34116" xr:uid="{65B2BC33-60DA-48CD-8E45-AB4CADFC965B}"/>
    <cellStyle name="Input [yellow] 56 2 5" xfId="29782" xr:uid="{96304F51-45A2-487E-BC81-7DA130D13C59}"/>
    <cellStyle name="Input [yellow] 56 3" xfId="7944" xr:uid="{00000000-0005-0000-0000-0000041F0000}"/>
    <cellStyle name="Input [yellow] 56 3 2" xfId="7945" xr:uid="{00000000-0005-0000-0000-0000051F0000}"/>
    <cellStyle name="Input [yellow] 56 3 2 2" xfId="34122" xr:uid="{C3D34779-5E38-469F-B8C7-30AA2726066F}"/>
    <cellStyle name="Input [yellow] 56 3 2 2 2" xfId="29788" xr:uid="{054B5815-7D9B-4756-969C-31DE372BE14D}"/>
    <cellStyle name="Input [yellow] 56 3 2 3" xfId="34121" xr:uid="{5D03B9F9-DD16-4DE8-B500-E5D57232A980}"/>
    <cellStyle name="Input [yellow] 56 3 2 4" xfId="29787" xr:uid="{9DBF6D7F-2743-485C-AF12-6F5D69D8E99C}"/>
    <cellStyle name="Input [yellow] 56 3 3" xfId="34123" xr:uid="{AFCFE392-B87E-4D2E-AF83-B0084F3B9490}"/>
    <cellStyle name="Input [yellow] 56 3 3 2" xfId="29789" xr:uid="{A28743E7-E61D-4C01-84EE-1E7302EFE9E5}"/>
    <cellStyle name="Input [yellow] 56 3 4" xfId="34120" xr:uid="{964480C6-EA58-4D16-AD91-E084EC11E01E}"/>
    <cellStyle name="Input [yellow] 56 3 5" xfId="29786" xr:uid="{6D638347-1CC6-4064-8DBF-7CF67D085592}"/>
    <cellStyle name="Input [yellow] 56 4" xfId="7946" xr:uid="{00000000-0005-0000-0000-0000061F0000}"/>
    <cellStyle name="Input [yellow] 56 4 2" xfId="34125" xr:uid="{FFF32F82-9AA1-4617-918C-DA414255EB7B}"/>
    <cellStyle name="Input [yellow] 56 4 2 2" xfId="29791" xr:uid="{36041C12-956E-4E47-A095-73A7C287CC42}"/>
    <cellStyle name="Input [yellow] 56 4 3" xfId="34124" xr:uid="{E04F2752-D0EB-4B1A-808B-9CEDE348482C}"/>
    <cellStyle name="Input [yellow] 56 4 4" xfId="29790" xr:uid="{47A406F8-7AE1-402E-BE7E-413E007EC596}"/>
    <cellStyle name="Input [yellow] 56 5" xfId="34126" xr:uid="{6189BC40-8D8D-44B7-BAC7-69B7A80418D5}"/>
    <cellStyle name="Input [yellow] 56 5 2" xfId="29792" xr:uid="{C06DF82E-D883-4A87-A614-8CC5AAC21806}"/>
    <cellStyle name="Input [yellow] 56 6" xfId="34115" xr:uid="{ECC52A23-1A4A-4AE9-B9EB-B1ADA34C421E}"/>
    <cellStyle name="Input [yellow] 56 7" xfId="29781" xr:uid="{835E792E-AABB-4352-B331-DEA1F2E5C0CF}"/>
    <cellStyle name="Input [yellow] 57" xfId="7947" xr:uid="{00000000-0005-0000-0000-0000071F0000}"/>
    <cellStyle name="Input [yellow] 57 2" xfId="7948" xr:uid="{00000000-0005-0000-0000-0000081F0000}"/>
    <cellStyle name="Input [yellow] 57 2 2" xfId="7949" xr:uid="{00000000-0005-0000-0000-0000091F0000}"/>
    <cellStyle name="Input [yellow] 57 2 2 2" xfId="34130" xr:uid="{91FFA0DC-4950-4C37-A3A0-9E733468BAA8}"/>
    <cellStyle name="Input [yellow] 57 2 2 2 2" xfId="29796" xr:uid="{89D768FB-A72C-46F2-99FF-572299765ABC}"/>
    <cellStyle name="Input [yellow] 57 2 2 3" xfId="34129" xr:uid="{661A0D0E-B6EC-44E4-AF14-9912A8474F6E}"/>
    <cellStyle name="Input [yellow] 57 2 2 4" xfId="29795" xr:uid="{32C0A2AD-7746-4933-93CE-CE5F649402EB}"/>
    <cellStyle name="Input [yellow] 57 2 3" xfId="34131" xr:uid="{D3E04644-4A8F-4C24-9241-5B470AA64E6F}"/>
    <cellStyle name="Input [yellow] 57 2 3 2" xfId="29797" xr:uid="{0AF60554-497F-471C-A267-687B281CB754}"/>
    <cellStyle name="Input [yellow] 57 2 4" xfId="34128" xr:uid="{79DC6A1F-9566-4910-94F9-017C18CE8B45}"/>
    <cellStyle name="Input [yellow] 57 2 5" xfId="29794" xr:uid="{14BBCD3F-923F-44BE-B9E3-F9F77B922FC7}"/>
    <cellStyle name="Input [yellow] 57 3" xfId="7950" xr:uid="{00000000-0005-0000-0000-00000A1F0000}"/>
    <cellStyle name="Input [yellow] 57 3 2" xfId="7951" xr:uid="{00000000-0005-0000-0000-00000B1F0000}"/>
    <cellStyle name="Input [yellow] 57 3 2 2" xfId="34134" xr:uid="{9C6B37FE-0EE2-4654-A95E-2097B1759138}"/>
    <cellStyle name="Input [yellow] 57 3 2 2 2" xfId="29800" xr:uid="{838948B4-A47A-4160-9CF9-A8E45FCF6E41}"/>
    <cellStyle name="Input [yellow] 57 3 2 3" xfId="34133" xr:uid="{8DA32A36-7495-465A-ACAD-1F22756FA304}"/>
    <cellStyle name="Input [yellow] 57 3 2 4" xfId="29799" xr:uid="{80F92A80-96A6-4681-A179-CEF256EA0CB4}"/>
    <cellStyle name="Input [yellow] 57 3 3" xfId="34135" xr:uid="{2EBC864D-08BC-4C8E-81D8-A385A5089660}"/>
    <cellStyle name="Input [yellow] 57 3 3 2" xfId="29801" xr:uid="{52DCEDC0-155E-4263-8136-42BF5D8F11A2}"/>
    <cellStyle name="Input [yellow] 57 3 4" xfId="34132" xr:uid="{A4DE9981-E083-4AFD-B270-EF2A31B366DB}"/>
    <cellStyle name="Input [yellow] 57 3 5" xfId="29798" xr:uid="{20B39C8C-3FB1-4056-A1D0-E54D765B8F03}"/>
    <cellStyle name="Input [yellow] 57 4" xfId="7952" xr:uid="{00000000-0005-0000-0000-00000C1F0000}"/>
    <cellStyle name="Input [yellow] 57 4 2" xfId="34137" xr:uid="{FEB092DA-AAB1-4B7D-8EC0-0501849E4CF2}"/>
    <cellStyle name="Input [yellow] 57 4 2 2" xfId="29803" xr:uid="{17108A9B-B5E0-4807-9483-AA1A1CFEDC92}"/>
    <cellStyle name="Input [yellow] 57 4 3" xfId="34136" xr:uid="{48D571D4-3236-4609-94BC-2DE34C98D640}"/>
    <cellStyle name="Input [yellow] 57 4 4" xfId="29802" xr:uid="{EEF250E4-7C27-4779-A941-983DBA4C5428}"/>
    <cellStyle name="Input [yellow] 57 5" xfId="34138" xr:uid="{347A776D-10DC-4704-B5B5-88E90BEB23CF}"/>
    <cellStyle name="Input [yellow] 57 5 2" xfId="29804" xr:uid="{05B62640-3A65-46ED-B26D-C12FB0B2E521}"/>
    <cellStyle name="Input [yellow] 57 6" xfId="34127" xr:uid="{D27EC737-0E92-4204-B0A1-CD879F42BCE0}"/>
    <cellStyle name="Input [yellow] 57 7" xfId="29793" xr:uid="{49301821-9E8F-431B-9CE0-F3426034919A}"/>
    <cellStyle name="Input [yellow] 58" xfId="7953" xr:uid="{00000000-0005-0000-0000-00000D1F0000}"/>
    <cellStyle name="Input [yellow] 58 2" xfId="7954" xr:uid="{00000000-0005-0000-0000-00000E1F0000}"/>
    <cellStyle name="Input [yellow] 58 2 2" xfId="7955" xr:uid="{00000000-0005-0000-0000-00000F1F0000}"/>
    <cellStyle name="Input [yellow] 58 2 2 2" xfId="34142" xr:uid="{8AB2538A-2A40-43D6-87D6-4A349771EEF5}"/>
    <cellStyle name="Input [yellow] 58 2 2 2 2" xfId="29808" xr:uid="{4FAA5A20-D5F5-4FC6-A67E-C03D082B5A6B}"/>
    <cellStyle name="Input [yellow] 58 2 2 3" xfId="34141" xr:uid="{73F6F8E6-96DB-45D1-81F6-363403C2F8A2}"/>
    <cellStyle name="Input [yellow] 58 2 2 4" xfId="29807" xr:uid="{32493DDB-AA01-4156-8830-6406407A1D7C}"/>
    <cellStyle name="Input [yellow] 58 2 3" xfId="34143" xr:uid="{CAD1BDFD-B541-449E-A276-91955126C332}"/>
    <cellStyle name="Input [yellow] 58 2 3 2" xfId="29809" xr:uid="{68EF6D61-CCD0-4A7E-8BF0-F30A37942A19}"/>
    <cellStyle name="Input [yellow] 58 2 4" xfId="34140" xr:uid="{DBDA2780-A53D-4262-8FDA-F15918A6B822}"/>
    <cellStyle name="Input [yellow] 58 2 5" xfId="29806" xr:uid="{5615B804-B123-430D-998A-AE14B601BDEE}"/>
    <cellStyle name="Input [yellow] 58 3" xfId="7956" xr:uid="{00000000-0005-0000-0000-0000101F0000}"/>
    <cellStyle name="Input [yellow] 58 3 2" xfId="7957" xr:uid="{00000000-0005-0000-0000-0000111F0000}"/>
    <cellStyle name="Input [yellow] 58 3 2 2" xfId="34146" xr:uid="{3ED67745-BA30-4011-8F31-3FC75EA786AC}"/>
    <cellStyle name="Input [yellow] 58 3 2 2 2" xfId="29812" xr:uid="{C1EBD465-B8FB-4014-9700-1F93584E57E4}"/>
    <cellStyle name="Input [yellow] 58 3 2 3" xfId="34145" xr:uid="{0CC4CF81-34D2-4FE0-A58D-956D13C62513}"/>
    <cellStyle name="Input [yellow] 58 3 2 4" xfId="29811" xr:uid="{C158DBE1-9C1F-442F-A324-9EBDDAD38557}"/>
    <cellStyle name="Input [yellow] 58 3 3" xfId="34147" xr:uid="{17C5E2DF-6071-4FA6-91B5-C5E8C38EB27E}"/>
    <cellStyle name="Input [yellow] 58 3 3 2" xfId="29813" xr:uid="{6F7B31E2-A6D3-4076-B217-BA3C448B10B6}"/>
    <cellStyle name="Input [yellow] 58 3 4" xfId="34144" xr:uid="{ED23FB63-B967-4168-9772-E9ED39E8F379}"/>
    <cellStyle name="Input [yellow] 58 3 5" xfId="29810" xr:uid="{F9F87723-7DDC-4E8B-90E8-5854BA8EF040}"/>
    <cellStyle name="Input [yellow] 58 4" xfId="7958" xr:uid="{00000000-0005-0000-0000-0000121F0000}"/>
    <cellStyle name="Input [yellow] 58 4 2" xfId="34149" xr:uid="{D405795D-D0D2-4077-8C50-1F244AF7C57F}"/>
    <cellStyle name="Input [yellow] 58 4 2 2" xfId="29815" xr:uid="{BC14D0F1-AD9A-4FF4-BAE2-33E76F184CAE}"/>
    <cellStyle name="Input [yellow] 58 4 3" xfId="34148" xr:uid="{CC971D40-C805-4EEC-A035-597C7282902C}"/>
    <cellStyle name="Input [yellow] 58 4 4" xfId="29814" xr:uid="{D688B819-C511-4E46-BA16-2D6C7F807413}"/>
    <cellStyle name="Input [yellow] 58 5" xfId="34150" xr:uid="{AAB5EC41-04CE-446E-B59E-B7641B767F8C}"/>
    <cellStyle name="Input [yellow] 58 5 2" xfId="29816" xr:uid="{D8832E41-1409-4ADD-A59E-AC32F4796DBB}"/>
    <cellStyle name="Input [yellow] 58 6" xfId="34139" xr:uid="{C82A553F-DF32-4C10-BD96-B85B7A5B3F9C}"/>
    <cellStyle name="Input [yellow] 58 7" xfId="29805" xr:uid="{D05D76DE-CD34-4F3E-920F-B3B6663C0481}"/>
    <cellStyle name="Input [yellow] 59" xfId="7959" xr:uid="{00000000-0005-0000-0000-0000131F0000}"/>
    <cellStyle name="Input [yellow] 59 2" xfId="7960" xr:uid="{00000000-0005-0000-0000-0000141F0000}"/>
    <cellStyle name="Input [yellow] 59 2 2" xfId="7961" xr:uid="{00000000-0005-0000-0000-0000151F0000}"/>
    <cellStyle name="Input [yellow] 59 2 2 2" xfId="34154" xr:uid="{31891288-FC3D-4A76-B5F2-D335FBA96532}"/>
    <cellStyle name="Input [yellow] 59 2 2 2 2" xfId="29820" xr:uid="{E692D769-ED10-4779-BA12-7E0D97DA42C6}"/>
    <cellStyle name="Input [yellow] 59 2 2 3" xfId="34153" xr:uid="{675AB04C-BB46-4FF2-9DF2-3A625B0C5173}"/>
    <cellStyle name="Input [yellow] 59 2 2 4" xfId="29819" xr:uid="{2EA59751-C05B-46F5-B7A1-B9963E793FFF}"/>
    <cellStyle name="Input [yellow] 59 2 3" xfId="34155" xr:uid="{2CE41773-3B63-4329-99AC-8C3270CCC8D1}"/>
    <cellStyle name="Input [yellow] 59 2 3 2" xfId="29821" xr:uid="{EAC54EAA-CD6F-4619-9E15-A7923DD5D161}"/>
    <cellStyle name="Input [yellow] 59 2 4" xfId="34152" xr:uid="{5F20A0B5-9BF0-4337-82F5-4A5F044CC750}"/>
    <cellStyle name="Input [yellow] 59 2 5" xfId="29818" xr:uid="{8575C062-531A-4C50-9153-3C816CBFB673}"/>
    <cellStyle name="Input [yellow] 59 3" xfId="7962" xr:uid="{00000000-0005-0000-0000-0000161F0000}"/>
    <cellStyle name="Input [yellow] 59 3 2" xfId="7963" xr:uid="{00000000-0005-0000-0000-0000171F0000}"/>
    <cellStyle name="Input [yellow] 59 3 2 2" xfId="34158" xr:uid="{AA61A027-7B40-4E9D-A02B-FE750FE9DA88}"/>
    <cellStyle name="Input [yellow] 59 3 2 2 2" xfId="29824" xr:uid="{BAFEECDA-533B-4282-BDB5-1B278B1D3D89}"/>
    <cellStyle name="Input [yellow] 59 3 2 3" xfId="34157" xr:uid="{CDFC7661-7D04-44A6-ADDF-878F297E8374}"/>
    <cellStyle name="Input [yellow] 59 3 2 4" xfId="29823" xr:uid="{A0DEE3B2-D297-4E34-B259-64CBABE5ADDB}"/>
    <cellStyle name="Input [yellow] 59 3 3" xfId="34159" xr:uid="{F92AE498-B52D-4CA7-B7DB-3B838F9348E1}"/>
    <cellStyle name="Input [yellow] 59 3 3 2" xfId="29825" xr:uid="{EA00E401-092E-47A5-B9BE-23FD0F6E17E5}"/>
    <cellStyle name="Input [yellow] 59 3 4" xfId="34156" xr:uid="{5FD4D697-1225-4FFC-A95B-3DF424AF91ED}"/>
    <cellStyle name="Input [yellow] 59 3 5" xfId="29822" xr:uid="{E28F6589-26A8-4635-AC3A-452E6C90FD0D}"/>
    <cellStyle name="Input [yellow] 59 4" xfId="7964" xr:uid="{00000000-0005-0000-0000-0000181F0000}"/>
    <cellStyle name="Input [yellow] 59 4 2" xfId="34161" xr:uid="{D4AFB329-13B0-43CA-B2AB-FA9CE35A5E79}"/>
    <cellStyle name="Input [yellow] 59 4 2 2" xfId="29827" xr:uid="{95F6A3B0-1735-44DC-8002-1518766E8A7E}"/>
    <cellStyle name="Input [yellow] 59 4 3" xfId="34160" xr:uid="{5B5BBAB6-38C2-4FF1-AB7B-9F4A41115285}"/>
    <cellStyle name="Input [yellow] 59 4 4" xfId="29826" xr:uid="{2B1BED2A-9EB5-48F6-A299-1965E16B2F24}"/>
    <cellStyle name="Input [yellow] 59 5" xfId="34162" xr:uid="{CBC4CD8F-AF31-4BA5-AAC1-DEFCC246F13E}"/>
    <cellStyle name="Input [yellow] 59 5 2" xfId="29828" xr:uid="{28B54A8F-31EF-4A86-B724-3D67B14D00B6}"/>
    <cellStyle name="Input [yellow] 59 6" xfId="34151" xr:uid="{88BC7C83-26A4-4569-A6FE-414F02F90EC2}"/>
    <cellStyle name="Input [yellow] 59 7" xfId="29817" xr:uid="{3A941BE6-E3F4-4E39-B28F-F691712773E5}"/>
    <cellStyle name="Input [yellow] 6" xfId="7965" xr:uid="{00000000-0005-0000-0000-0000191F0000}"/>
    <cellStyle name="Input [yellow] 6 10" xfId="34164" xr:uid="{0A302398-A594-4A10-8515-198B9C1E46AE}"/>
    <cellStyle name="Input [yellow] 6 10 2" xfId="29830" xr:uid="{21815893-7E7A-4219-8272-DE1A7CBAE7E6}"/>
    <cellStyle name="Input [yellow] 6 11" xfId="34163" xr:uid="{3B326B06-F900-403D-BA94-BF2D3331E112}"/>
    <cellStyle name="Input [yellow] 6 12" xfId="29829" xr:uid="{FBCDB8D9-D474-4F61-964C-B4A9A37D2399}"/>
    <cellStyle name="Input [yellow] 6 2" xfId="7966" xr:uid="{00000000-0005-0000-0000-00001A1F0000}"/>
    <cellStyle name="Input [yellow] 6 2 10" xfId="34165" xr:uid="{E11F6F6E-A072-4049-A655-C105D283E4A6}"/>
    <cellStyle name="Input [yellow] 6 2 11" xfId="29831" xr:uid="{0EA1DA86-9580-4C2B-BA1A-0D4B57682887}"/>
    <cellStyle name="Input [yellow] 6 2 2" xfId="7967" xr:uid="{00000000-0005-0000-0000-00001B1F0000}"/>
    <cellStyle name="Input [yellow] 6 2 2 2" xfId="7968" xr:uid="{00000000-0005-0000-0000-00001C1F0000}"/>
    <cellStyle name="Input [yellow] 6 2 2 2 2" xfId="7969" xr:uid="{00000000-0005-0000-0000-00001D1F0000}"/>
    <cellStyle name="Input [yellow] 6 2 2 2 2 2" xfId="34169" xr:uid="{A56CC603-8159-4A7A-B5BF-5F915F706D6B}"/>
    <cellStyle name="Input [yellow] 6 2 2 2 2 2 2" xfId="29835" xr:uid="{14FDB241-5791-43E4-9C59-7CD3FA597142}"/>
    <cellStyle name="Input [yellow] 6 2 2 2 2 3" xfId="34168" xr:uid="{0BBE35FB-B255-4EE0-9779-E8D33B5B70DD}"/>
    <cellStyle name="Input [yellow] 6 2 2 2 2 4" xfId="29834" xr:uid="{57CB4592-DB13-4675-B62E-192A9938881C}"/>
    <cellStyle name="Input [yellow] 6 2 2 2 3" xfId="34170" xr:uid="{7A55B0F2-2F77-4064-BF7D-1FB835019EDC}"/>
    <cellStyle name="Input [yellow] 6 2 2 2 3 2" xfId="29836" xr:uid="{A649E209-115E-42B1-855D-91132D37069B}"/>
    <cellStyle name="Input [yellow] 6 2 2 2 4" xfId="34167" xr:uid="{61ADB7E9-CDE3-4AB6-943A-0C463108C30E}"/>
    <cellStyle name="Input [yellow] 6 2 2 2 5" xfId="29833" xr:uid="{D890F2F3-81D9-4A44-8BF5-B45408EBE892}"/>
    <cellStyle name="Input [yellow] 6 2 2 3" xfId="7970" xr:uid="{00000000-0005-0000-0000-00001E1F0000}"/>
    <cellStyle name="Input [yellow] 6 2 2 3 2" xfId="7971" xr:uid="{00000000-0005-0000-0000-00001F1F0000}"/>
    <cellStyle name="Input [yellow] 6 2 2 3 2 2" xfId="34173" xr:uid="{959A36D9-13C6-4DD4-8951-DDB5A9D7468B}"/>
    <cellStyle name="Input [yellow] 6 2 2 3 2 2 2" xfId="29839" xr:uid="{FF493592-C4CA-4E47-B6A9-5AFEE388C08A}"/>
    <cellStyle name="Input [yellow] 6 2 2 3 2 3" xfId="34172" xr:uid="{614216F0-F46C-48B3-8942-601F54E7B9EB}"/>
    <cellStyle name="Input [yellow] 6 2 2 3 2 4" xfId="29838" xr:uid="{53F31456-E9F5-4B40-AB8F-AA91E6EC9721}"/>
    <cellStyle name="Input [yellow] 6 2 2 3 3" xfId="34174" xr:uid="{E801552F-07FC-4979-8AD4-BD889D59FC61}"/>
    <cellStyle name="Input [yellow] 6 2 2 3 3 2" xfId="29840" xr:uid="{7314ED14-F7A3-4FA4-A76D-999BAFFD2FA8}"/>
    <cellStyle name="Input [yellow] 6 2 2 3 4" xfId="34171" xr:uid="{FB3A7A6B-EB5F-4F32-94D2-DD995B603BA0}"/>
    <cellStyle name="Input [yellow] 6 2 2 3 5" xfId="29837" xr:uid="{0B55D431-5016-48A4-8220-9B38DDA83316}"/>
    <cellStyle name="Input [yellow] 6 2 2 4" xfId="7972" xr:uid="{00000000-0005-0000-0000-0000201F0000}"/>
    <cellStyle name="Input [yellow] 6 2 2 4 2" xfId="34176" xr:uid="{D114B6FD-3865-4A05-9F28-6FF614A105E6}"/>
    <cellStyle name="Input [yellow] 6 2 2 4 2 2" xfId="29842" xr:uid="{4EDBED02-2A42-4D6C-A961-4BBC13579197}"/>
    <cellStyle name="Input [yellow] 6 2 2 4 3" xfId="34175" xr:uid="{9DFC101E-C2B3-4140-8C87-6E02EB723751}"/>
    <cellStyle name="Input [yellow] 6 2 2 4 4" xfId="29841" xr:uid="{941493C7-9C9F-4742-891D-12C197BCAAF7}"/>
    <cellStyle name="Input [yellow] 6 2 2 5" xfId="34177" xr:uid="{2DFA2E29-D295-494B-A464-206B52D24C3F}"/>
    <cellStyle name="Input [yellow] 6 2 2 5 2" xfId="29843" xr:uid="{01E97647-B349-45E3-AD6F-2AD67E4056E9}"/>
    <cellStyle name="Input [yellow] 6 2 2 6" xfId="34166" xr:uid="{FDF7A7FA-17F8-47AB-BAB6-D19EDA3E2390}"/>
    <cellStyle name="Input [yellow] 6 2 2 7" xfId="29832" xr:uid="{690BDD8F-8E92-4E0F-9309-CDD8D22AFA58}"/>
    <cellStyle name="Input [yellow] 6 2 3" xfId="7973" xr:uid="{00000000-0005-0000-0000-0000211F0000}"/>
    <cellStyle name="Input [yellow] 6 2 3 2" xfId="7974" xr:uid="{00000000-0005-0000-0000-0000221F0000}"/>
    <cellStyle name="Input [yellow] 6 2 3 2 2" xfId="7975" xr:uid="{00000000-0005-0000-0000-0000231F0000}"/>
    <cellStyle name="Input [yellow] 6 2 3 2 2 2" xfId="34181" xr:uid="{B9ADDAAC-3452-4387-884F-D1913529A98C}"/>
    <cellStyle name="Input [yellow] 6 2 3 2 2 2 2" xfId="29847" xr:uid="{58737554-5E26-4C4F-A4EC-F04DD16E6443}"/>
    <cellStyle name="Input [yellow] 6 2 3 2 2 3" xfId="34180" xr:uid="{266CAA54-F961-4AB4-87D5-E596559D8691}"/>
    <cellStyle name="Input [yellow] 6 2 3 2 2 4" xfId="29846" xr:uid="{B172728A-5738-477D-9B79-D479268A86C3}"/>
    <cellStyle name="Input [yellow] 6 2 3 2 3" xfId="34182" xr:uid="{4D3CCD7C-8484-4955-A45A-8442FD8CFE00}"/>
    <cellStyle name="Input [yellow] 6 2 3 2 3 2" xfId="29848" xr:uid="{15D76859-7B98-40AF-B6FC-BD9AECAB6580}"/>
    <cellStyle name="Input [yellow] 6 2 3 2 4" xfId="34179" xr:uid="{01A5510C-3E43-425A-B68C-7B9CF69EA8CA}"/>
    <cellStyle name="Input [yellow] 6 2 3 2 5" xfId="29845" xr:uid="{C9780D20-55E1-4640-91EF-472696DAD3A0}"/>
    <cellStyle name="Input [yellow] 6 2 3 3" xfId="7976" xr:uid="{00000000-0005-0000-0000-0000241F0000}"/>
    <cellStyle name="Input [yellow] 6 2 3 3 2" xfId="7977" xr:uid="{00000000-0005-0000-0000-0000251F0000}"/>
    <cellStyle name="Input [yellow] 6 2 3 3 2 2" xfId="34185" xr:uid="{595E4580-6F30-4254-A3FF-E27D1DFE09DD}"/>
    <cellStyle name="Input [yellow] 6 2 3 3 2 2 2" xfId="29851" xr:uid="{C05DE0FC-30AD-4EE9-9A05-303FE45876E1}"/>
    <cellStyle name="Input [yellow] 6 2 3 3 2 3" xfId="34184" xr:uid="{845E6B90-4042-4598-BE60-82D18A61C4C7}"/>
    <cellStyle name="Input [yellow] 6 2 3 3 2 4" xfId="29850" xr:uid="{3C5F6D43-0BB8-4539-9EC1-13667AF20C06}"/>
    <cellStyle name="Input [yellow] 6 2 3 3 3" xfId="34186" xr:uid="{AA764EE6-F562-4274-8405-BAFA8918912F}"/>
    <cellStyle name="Input [yellow] 6 2 3 3 3 2" xfId="29852" xr:uid="{8800686C-82F1-476C-97E3-A137D1687B9A}"/>
    <cellStyle name="Input [yellow] 6 2 3 3 4" xfId="34183" xr:uid="{12EC9F04-9F99-4981-AAE3-E8BE62354ED9}"/>
    <cellStyle name="Input [yellow] 6 2 3 3 5" xfId="29849" xr:uid="{10A416E7-3DDB-4C63-A139-7A15BF9C5B96}"/>
    <cellStyle name="Input [yellow] 6 2 3 4" xfId="7978" xr:uid="{00000000-0005-0000-0000-0000261F0000}"/>
    <cellStyle name="Input [yellow] 6 2 3 4 2" xfId="34188" xr:uid="{B0D861BF-8DD1-4D9B-8F3F-DEDFEC9E69DB}"/>
    <cellStyle name="Input [yellow] 6 2 3 4 2 2" xfId="29854" xr:uid="{B391C32B-70C3-41AF-8564-03B0E34BA52E}"/>
    <cellStyle name="Input [yellow] 6 2 3 4 3" xfId="34187" xr:uid="{3089B24A-7836-4A8C-870D-8129D1D09DD8}"/>
    <cellStyle name="Input [yellow] 6 2 3 4 4" xfId="29853" xr:uid="{E55ECE79-9B9D-4E2C-AAAB-85EB00E4811F}"/>
    <cellStyle name="Input [yellow] 6 2 3 5" xfId="34189" xr:uid="{7C841204-9ADD-4CD1-BBA4-A5CAA32275F0}"/>
    <cellStyle name="Input [yellow] 6 2 3 5 2" xfId="29855" xr:uid="{B0B4BAB9-9DD6-49A5-9937-3B76B1F656E5}"/>
    <cellStyle name="Input [yellow] 6 2 3 6" xfId="34178" xr:uid="{806EB53E-9AB1-41C9-A1F2-4BBE70FA6086}"/>
    <cellStyle name="Input [yellow] 6 2 3 7" xfId="29844" xr:uid="{61DD9792-0B6F-4D83-8EAF-F8E2A5BCFB29}"/>
    <cellStyle name="Input [yellow] 6 2 4" xfId="7979" xr:uid="{00000000-0005-0000-0000-0000271F0000}"/>
    <cellStyle name="Input [yellow] 6 2 4 2" xfId="7980" xr:uid="{00000000-0005-0000-0000-0000281F0000}"/>
    <cellStyle name="Input [yellow] 6 2 4 2 2" xfId="7981" xr:uid="{00000000-0005-0000-0000-0000291F0000}"/>
    <cellStyle name="Input [yellow] 6 2 4 2 2 2" xfId="34193" xr:uid="{8AD06F81-3B12-4716-AFC7-62CA7966C2F3}"/>
    <cellStyle name="Input [yellow] 6 2 4 2 2 2 2" xfId="29859" xr:uid="{3D7E7B1E-8A7E-490B-87D3-E83C2A3FE40A}"/>
    <cellStyle name="Input [yellow] 6 2 4 2 2 3" xfId="34192" xr:uid="{3BC93CC9-55B2-460B-8F5A-6E5D3CAB022A}"/>
    <cellStyle name="Input [yellow] 6 2 4 2 2 4" xfId="29858" xr:uid="{E31679D2-6115-48F6-A423-E5CE5798351A}"/>
    <cellStyle name="Input [yellow] 6 2 4 2 3" xfId="34194" xr:uid="{54EB5887-DA3A-48E6-8381-497EAE7C510E}"/>
    <cellStyle name="Input [yellow] 6 2 4 2 3 2" xfId="29860" xr:uid="{45BD15E5-33A8-4F62-B679-3215815E5A2C}"/>
    <cellStyle name="Input [yellow] 6 2 4 2 4" xfId="34191" xr:uid="{900B2E24-573C-40FA-A70A-B0C8635C2D3F}"/>
    <cellStyle name="Input [yellow] 6 2 4 2 5" xfId="29857" xr:uid="{745A22EF-64C7-418F-8499-36BE70FA5E06}"/>
    <cellStyle name="Input [yellow] 6 2 4 3" xfId="7982" xr:uid="{00000000-0005-0000-0000-00002A1F0000}"/>
    <cellStyle name="Input [yellow] 6 2 4 3 2" xfId="7983" xr:uid="{00000000-0005-0000-0000-00002B1F0000}"/>
    <cellStyle name="Input [yellow] 6 2 4 3 2 2" xfId="34197" xr:uid="{C70F0123-3726-4C57-9DD0-D07E5EAAD260}"/>
    <cellStyle name="Input [yellow] 6 2 4 3 2 2 2" xfId="29863" xr:uid="{CF08D8B2-EDF9-4433-845E-786ED1AB1B52}"/>
    <cellStyle name="Input [yellow] 6 2 4 3 2 3" xfId="34196" xr:uid="{36E50D3B-6E77-4EAE-B7B6-95F87781DBD4}"/>
    <cellStyle name="Input [yellow] 6 2 4 3 2 4" xfId="29862" xr:uid="{019939BA-82F3-4FC1-8C6D-B9380CB36F38}"/>
    <cellStyle name="Input [yellow] 6 2 4 3 3" xfId="34198" xr:uid="{C0ACBB75-E19E-4892-A9AD-EE183A0E1696}"/>
    <cellStyle name="Input [yellow] 6 2 4 3 3 2" xfId="29864" xr:uid="{69D1E08F-90CC-48D6-9459-6EDF60E86D83}"/>
    <cellStyle name="Input [yellow] 6 2 4 3 4" xfId="34195" xr:uid="{EB1CF00C-AAF6-4F44-9B1E-2F7B880D04A9}"/>
    <cellStyle name="Input [yellow] 6 2 4 3 5" xfId="29861" xr:uid="{791BE291-5CA3-41C8-8951-3457588CC798}"/>
    <cellStyle name="Input [yellow] 6 2 4 4" xfId="7984" xr:uid="{00000000-0005-0000-0000-00002C1F0000}"/>
    <cellStyle name="Input [yellow] 6 2 4 4 2" xfId="34200" xr:uid="{E0D2FD7C-34CF-48DB-9D10-49A17EB7A0D9}"/>
    <cellStyle name="Input [yellow] 6 2 4 4 2 2" xfId="29866" xr:uid="{354D3CA2-3B19-4937-96D2-1393A591E31D}"/>
    <cellStyle name="Input [yellow] 6 2 4 4 3" xfId="34199" xr:uid="{5C0C00B0-211E-4310-A833-F9875545DE34}"/>
    <cellStyle name="Input [yellow] 6 2 4 4 4" xfId="29865" xr:uid="{A6694359-48D2-474C-A9F3-0413D9028994}"/>
    <cellStyle name="Input [yellow] 6 2 4 5" xfId="34201" xr:uid="{22FECA87-C5A1-438C-AB80-7D5691EE92DE}"/>
    <cellStyle name="Input [yellow] 6 2 4 5 2" xfId="29867" xr:uid="{0FF7B860-2F44-43AC-BABF-E39A3A7BF68F}"/>
    <cellStyle name="Input [yellow] 6 2 4 6" xfId="34190" xr:uid="{2B8D24AC-6CB9-45B0-BF66-12025D9DEF1E}"/>
    <cellStyle name="Input [yellow] 6 2 4 7" xfId="29856" xr:uid="{AF27E390-8AA0-41CE-9950-82253D9D721B}"/>
    <cellStyle name="Input [yellow] 6 2 5" xfId="7985" xr:uid="{00000000-0005-0000-0000-00002D1F0000}"/>
    <cellStyle name="Input [yellow] 6 2 5 2" xfId="7986" xr:uid="{00000000-0005-0000-0000-00002E1F0000}"/>
    <cellStyle name="Input [yellow] 6 2 5 2 2" xfId="7987" xr:uid="{00000000-0005-0000-0000-00002F1F0000}"/>
    <cellStyle name="Input [yellow] 6 2 5 2 2 2" xfId="34205" xr:uid="{E5CAF5D8-3A1D-417A-AF17-FA2BE93EB247}"/>
    <cellStyle name="Input [yellow] 6 2 5 2 2 2 2" xfId="29871" xr:uid="{21E8729D-00FA-4560-AD8E-60E95C587A83}"/>
    <cellStyle name="Input [yellow] 6 2 5 2 2 3" xfId="34204" xr:uid="{D79325ED-53D4-4DF2-87F3-0DD464D86B35}"/>
    <cellStyle name="Input [yellow] 6 2 5 2 2 4" xfId="29870" xr:uid="{27D3A8A1-D33C-4E66-A0BF-0C26EE0B94B4}"/>
    <cellStyle name="Input [yellow] 6 2 5 2 3" xfId="34206" xr:uid="{DEEC593C-F450-4334-8456-2B5B7707DBFE}"/>
    <cellStyle name="Input [yellow] 6 2 5 2 3 2" xfId="29872" xr:uid="{6812F91A-9208-4B69-905A-0745CA442E26}"/>
    <cellStyle name="Input [yellow] 6 2 5 2 4" xfId="34203" xr:uid="{717B5BDF-A6C0-4AF2-9B7B-8A87AD62B8C3}"/>
    <cellStyle name="Input [yellow] 6 2 5 2 5" xfId="29869" xr:uid="{05933EE5-CA68-4D26-9FEB-E2FAFCBEB597}"/>
    <cellStyle name="Input [yellow] 6 2 5 3" xfId="7988" xr:uid="{00000000-0005-0000-0000-0000301F0000}"/>
    <cellStyle name="Input [yellow] 6 2 5 3 2" xfId="7989" xr:uid="{00000000-0005-0000-0000-0000311F0000}"/>
    <cellStyle name="Input [yellow] 6 2 5 3 2 2" xfId="34209" xr:uid="{516CA1AC-1A70-4E05-85B8-2E53452AF9A4}"/>
    <cellStyle name="Input [yellow] 6 2 5 3 2 2 2" xfId="29875" xr:uid="{5D629F4C-A940-4C87-A3E9-0717FB2DF462}"/>
    <cellStyle name="Input [yellow] 6 2 5 3 2 3" xfId="34208" xr:uid="{12FFA024-E393-4F1D-B9F2-E222DB256286}"/>
    <cellStyle name="Input [yellow] 6 2 5 3 2 4" xfId="29874" xr:uid="{C985CE96-1B4C-45BD-BAFC-69E851B86666}"/>
    <cellStyle name="Input [yellow] 6 2 5 3 3" xfId="34210" xr:uid="{C3183CD8-EF17-422F-9005-D326DAF8F78E}"/>
    <cellStyle name="Input [yellow] 6 2 5 3 3 2" xfId="29876" xr:uid="{82460A25-66EA-4FE1-85D1-D0A110F53F17}"/>
    <cellStyle name="Input [yellow] 6 2 5 3 4" xfId="34207" xr:uid="{126D01E4-0E45-4D35-9C5A-E4BB62F66E25}"/>
    <cellStyle name="Input [yellow] 6 2 5 3 5" xfId="29873" xr:uid="{41D65F12-FA4C-43BE-967E-66F0A4BCBC84}"/>
    <cellStyle name="Input [yellow] 6 2 5 4" xfId="7990" xr:uid="{00000000-0005-0000-0000-0000321F0000}"/>
    <cellStyle name="Input [yellow] 6 2 5 4 2" xfId="34212" xr:uid="{BE310F0C-F65F-4A1D-B92F-32A7266851FD}"/>
    <cellStyle name="Input [yellow] 6 2 5 4 2 2" xfId="29878" xr:uid="{3FBF9A62-0C27-40C2-9062-0E417D45C5C5}"/>
    <cellStyle name="Input [yellow] 6 2 5 4 3" xfId="34211" xr:uid="{A40B05AE-6EE1-4E81-B0F2-CE6FABBFCBA6}"/>
    <cellStyle name="Input [yellow] 6 2 5 4 4" xfId="29877" xr:uid="{8B9A1296-4E47-4641-8026-E63722DEF268}"/>
    <cellStyle name="Input [yellow] 6 2 5 5" xfId="34213" xr:uid="{C237DC8E-C9DA-4805-B60F-AC2764868BAF}"/>
    <cellStyle name="Input [yellow] 6 2 5 5 2" xfId="29879" xr:uid="{CDC722CD-BD24-4473-9A8B-E0A8EA1C6689}"/>
    <cellStyle name="Input [yellow] 6 2 5 6" xfId="34202" xr:uid="{84BD3E36-AD50-4708-845E-437FA62653A2}"/>
    <cellStyle name="Input [yellow] 6 2 5 7" xfId="29868" xr:uid="{91DDCCB5-7992-48BC-B653-55C9461F67C6}"/>
    <cellStyle name="Input [yellow] 6 2 6" xfId="7991" xr:uid="{00000000-0005-0000-0000-0000331F0000}"/>
    <cellStyle name="Input [yellow] 6 2 6 2" xfId="7992" xr:uid="{00000000-0005-0000-0000-0000341F0000}"/>
    <cellStyle name="Input [yellow] 6 2 6 2 2" xfId="34216" xr:uid="{F236F101-14BD-4E32-9FD8-267AA075E826}"/>
    <cellStyle name="Input [yellow] 6 2 6 2 2 2" xfId="29882" xr:uid="{539A11DE-EC1B-48F9-B47A-886858AB135B}"/>
    <cellStyle name="Input [yellow] 6 2 6 2 3" xfId="34215" xr:uid="{35A311A6-8D37-470C-8713-63A3FD24E7B2}"/>
    <cellStyle name="Input [yellow] 6 2 6 2 4" xfId="29881" xr:uid="{7588CA20-C2A6-40D0-8A1C-1A0123A58572}"/>
    <cellStyle name="Input [yellow] 6 2 6 3" xfId="34217" xr:uid="{ADB2E7F8-5C73-4F21-A3AF-D1ECC27ED806}"/>
    <cellStyle name="Input [yellow] 6 2 6 3 2" xfId="29883" xr:uid="{C499FD45-5C4E-4A95-A131-6EE26226F117}"/>
    <cellStyle name="Input [yellow] 6 2 6 4" xfId="34214" xr:uid="{D0000567-7068-4097-9CC1-7B0AAA4920A2}"/>
    <cellStyle name="Input [yellow] 6 2 6 5" xfId="29880" xr:uid="{248734B9-3EBC-46D7-B520-BD9C29D0014C}"/>
    <cellStyle name="Input [yellow] 6 2 7" xfId="7993" xr:uid="{00000000-0005-0000-0000-0000351F0000}"/>
    <cellStyle name="Input [yellow] 6 2 7 2" xfId="7994" xr:uid="{00000000-0005-0000-0000-0000361F0000}"/>
    <cellStyle name="Input [yellow] 6 2 7 2 2" xfId="34220" xr:uid="{602FCE2F-3DD7-4863-8FA4-DD4DA106BA6D}"/>
    <cellStyle name="Input [yellow] 6 2 7 2 2 2" xfId="29886" xr:uid="{CD7AB0A7-1F29-416D-99B4-A7D5719FBE56}"/>
    <cellStyle name="Input [yellow] 6 2 7 2 3" xfId="34219" xr:uid="{C20AFEFE-C2D2-4B96-A9E5-A9A8F82D6F68}"/>
    <cellStyle name="Input [yellow] 6 2 7 2 4" xfId="29885" xr:uid="{956BC5E4-C5E0-46CA-9F7E-5AB0DB88255C}"/>
    <cellStyle name="Input [yellow] 6 2 7 3" xfId="34221" xr:uid="{599A327B-D10B-4E90-A95F-39B7B425679D}"/>
    <cellStyle name="Input [yellow] 6 2 7 3 2" xfId="29887" xr:uid="{E2DF5747-A6C1-4486-9678-DE275DBCE3BB}"/>
    <cellStyle name="Input [yellow] 6 2 7 4" xfId="34218" xr:uid="{5077AE96-BDF0-460A-A236-2635049B7193}"/>
    <cellStyle name="Input [yellow] 6 2 7 5" xfId="29884" xr:uid="{84410651-6372-49F6-9FF3-B0E3874C398A}"/>
    <cellStyle name="Input [yellow] 6 2 8" xfId="7995" xr:uid="{00000000-0005-0000-0000-0000371F0000}"/>
    <cellStyle name="Input [yellow] 6 2 8 2" xfId="34223" xr:uid="{3E6F7969-11B6-43F2-BDE9-DDE20BF6ED02}"/>
    <cellStyle name="Input [yellow] 6 2 8 2 2" xfId="29889" xr:uid="{B289DACD-EC94-4DFC-9D68-4D193CAB344A}"/>
    <cellStyle name="Input [yellow] 6 2 8 3" xfId="34222" xr:uid="{3F43F724-6DDB-406E-98E1-06E3C9F3F22F}"/>
    <cellStyle name="Input [yellow] 6 2 8 4" xfId="29888" xr:uid="{30488AF1-D942-482A-AFF2-687A225E8B6F}"/>
    <cellStyle name="Input [yellow] 6 2 9" xfId="34224" xr:uid="{52063A4B-237B-40F4-A589-4B9B080A0EC7}"/>
    <cellStyle name="Input [yellow] 6 2 9 2" xfId="29890" xr:uid="{E06A59A0-9933-4F81-A87E-0149913D7997}"/>
    <cellStyle name="Input [yellow] 6 3" xfId="7996" xr:uid="{00000000-0005-0000-0000-0000381F0000}"/>
    <cellStyle name="Input [yellow] 6 3 2" xfId="7997" xr:uid="{00000000-0005-0000-0000-0000391F0000}"/>
    <cellStyle name="Input [yellow] 6 3 2 2" xfId="7998" xr:uid="{00000000-0005-0000-0000-00003A1F0000}"/>
    <cellStyle name="Input [yellow] 6 3 2 2 2" xfId="34228" xr:uid="{868BBC0F-09E8-421F-A420-2448A62F0D55}"/>
    <cellStyle name="Input [yellow] 6 3 2 2 2 2" xfId="29894" xr:uid="{C7B538C4-5A3E-4849-92FE-5FBE3723A5F7}"/>
    <cellStyle name="Input [yellow] 6 3 2 2 3" xfId="34227" xr:uid="{6C61482E-28DB-4DAB-821F-31E6864035B2}"/>
    <cellStyle name="Input [yellow] 6 3 2 2 4" xfId="29893" xr:uid="{5B993612-E887-42FF-A5F2-54F0F4B06D94}"/>
    <cellStyle name="Input [yellow] 6 3 2 3" xfId="34229" xr:uid="{01714C12-9588-4B12-A26D-CDAE9D1C4314}"/>
    <cellStyle name="Input [yellow] 6 3 2 3 2" xfId="29895" xr:uid="{86B85898-24FD-459A-8B20-B81B46D3AF7F}"/>
    <cellStyle name="Input [yellow] 6 3 2 4" xfId="34226" xr:uid="{75212EA1-9D5F-4F6C-878C-C57883C6370D}"/>
    <cellStyle name="Input [yellow] 6 3 2 5" xfId="29892" xr:uid="{5F84F23D-BD65-48BF-A6CF-E1CD18FE17B2}"/>
    <cellStyle name="Input [yellow] 6 3 3" xfId="7999" xr:uid="{00000000-0005-0000-0000-00003B1F0000}"/>
    <cellStyle name="Input [yellow] 6 3 3 2" xfId="8000" xr:uid="{00000000-0005-0000-0000-00003C1F0000}"/>
    <cellStyle name="Input [yellow] 6 3 3 2 2" xfId="34232" xr:uid="{95516AD6-ECE0-427F-A3CB-C9988C108E27}"/>
    <cellStyle name="Input [yellow] 6 3 3 2 2 2" xfId="29898" xr:uid="{E8BDAA05-B243-4C1E-B104-0834D0E5A8EA}"/>
    <cellStyle name="Input [yellow] 6 3 3 2 3" xfId="34231" xr:uid="{36777681-6FD0-4C99-AEF0-BADDE49DB3BF}"/>
    <cellStyle name="Input [yellow] 6 3 3 2 4" xfId="29897" xr:uid="{DB4550C3-F3BE-4F64-9EDA-EEA3E00BD3C0}"/>
    <cellStyle name="Input [yellow] 6 3 3 3" xfId="34233" xr:uid="{05A43C0C-6E96-4CB0-8446-A51BA43B5468}"/>
    <cellStyle name="Input [yellow] 6 3 3 3 2" xfId="29899" xr:uid="{E639C741-C113-4932-88F0-28BBA4551982}"/>
    <cellStyle name="Input [yellow] 6 3 3 4" xfId="34230" xr:uid="{5130D0E9-0A49-4BAC-B9C2-9B005EE50A38}"/>
    <cellStyle name="Input [yellow] 6 3 3 5" xfId="29896" xr:uid="{CC25EC20-132B-4969-8073-A44D83907BD2}"/>
    <cellStyle name="Input [yellow] 6 3 4" xfId="8001" xr:uid="{00000000-0005-0000-0000-00003D1F0000}"/>
    <cellStyle name="Input [yellow] 6 3 4 2" xfId="34235" xr:uid="{8D0B4907-138B-47EA-85D4-7AD86DF56B0A}"/>
    <cellStyle name="Input [yellow] 6 3 4 2 2" xfId="29901" xr:uid="{1C8A54B1-4259-48FF-AE8B-BCCAB516D797}"/>
    <cellStyle name="Input [yellow] 6 3 4 3" xfId="34234" xr:uid="{9C00D9C9-06AF-451F-8C6A-D097059DB380}"/>
    <cellStyle name="Input [yellow] 6 3 4 4" xfId="29900" xr:uid="{4484CAE1-8F92-4991-9FA0-BD27E4AF4563}"/>
    <cellStyle name="Input [yellow] 6 3 5" xfId="34236" xr:uid="{56E04577-913B-400A-BCFE-832892D39389}"/>
    <cellStyle name="Input [yellow] 6 3 5 2" xfId="29902" xr:uid="{EB54D622-0254-4CB7-8230-4B06956D7DCC}"/>
    <cellStyle name="Input [yellow] 6 3 6" xfId="34225" xr:uid="{A12CC20D-B750-47C5-83CC-A179ED500261}"/>
    <cellStyle name="Input [yellow] 6 3 7" xfId="29891" xr:uid="{DD143A02-2D4E-4C7D-BF13-2BAC07CC6D1E}"/>
    <cellStyle name="Input [yellow] 6 4" xfId="8002" xr:uid="{00000000-0005-0000-0000-00003E1F0000}"/>
    <cellStyle name="Input [yellow] 6 4 2" xfId="8003" xr:uid="{00000000-0005-0000-0000-00003F1F0000}"/>
    <cellStyle name="Input [yellow] 6 4 2 2" xfId="8004" xr:uid="{00000000-0005-0000-0000-0000401F0000}"/>
    <cellStyle name="Input [yellow] 6 4 2 2 2" xfId="34240" xr:uid="{A5D8F907-527A-4D63-86CD-E5D1C26FE46B}"/>
    <cellStyle name="Input [yellow] 6 4 2 2 2 2" xfId="29906" xr:uid="{B86A4735-6F4C-4316-8024-7DD96953C642}"/>
    <cellStyle name="Input [yellow] 6 4 2 2 3" xfId="34239" xr:uid="{3D112178-6025-4C73-A56C-D67048C4661D}"/>
    <cellStyle name="Input [yellow] 6 4 2 2 4" xfId="29905" xr:uid="{F06FF9B3-F777-4F37-AD50-06036B860FF7}"/>
    <cellStyle name="Input [yellow] 6 4 2 3" xfId="34241" xr:uid="{501F133E-99E7-408D-BB03-4DB9A74C41FE}"/>
    <cellStyle name="Input [yellow] 6 4 2 3 2" xfId="29907" xr:uid="{45C71367-CD71-4058-B277-2EE72B88607E}"/>
    <cellStyle name="Input [yellow] 6 4 2 4" xfId="34238" xr:uid="{D4C8C7FB-8DD4-4988-A918-87047E3359DE}"/>
    <cellStyle name="Input [yellow] 6 4 2 5" xfId="29904" xr:uid="{6B8CA7EF-61E9-42FF-B6A5-F6DE562C8604}"/>
    <cellStyle name="Input [yellow] 6 4 3" xfId="8005" xr:uid="{00000000-0005-0000-0000-0000411F0000}"/>
    <cellStyle name="Input [yellow] 6 4 3 2" xfId="8006" xr:uid="{00000000-0005-0000-0000-0000421F0000}"/>
    <cellStyle name="Input [yellow] 6 4 3 2 2" xfId="34244" xr:uid="{678C27A8-70BF-43F6-880E-1D9E6D8528EC}"/>
    <cellStyle name="Input [yellow] 6 4 3 2 2 2" xfId="29910" xr:uid="{896082B9-0121-435F-B24A-FD31DC97C342}"/>
    <cellStyle name="Input [yellow] 6 4 3 2 3" xfId="34243" xr:uid="{2DE5FDE7-D019-460B-B5D4-99562953625A}"/>
    <cellStyle name="Input [yellow] 6 4 3 2 4" xfId="29909" xr:uid="{DADEEA77-5F53-4C9B-B247-C7E9FF3B8C88}"/>
    <cellStyle name="Input [yellow] 6 4 3 3" xfId="34245" xr:uid="{811E8FE2-0ED2-4416-95B1-737CD8489AE0}"/>
    <cellStyle name="Input [yellow] 6 4 3 3 2" xfId="29911" xr:uid="{8AC8C3E8-B4FA-48D7-A0E5-7BAB53B6DB5C}"/>
    <cellStyle name="Input [yellow] 6 4 3 4" xfId="34242" xr:uid="{032FA390-F91B-44AB-8423-F7E4BC071B29}"/>
    <cellStyle name="Input [yellow] 6 4 3 5" xfId="29908" xr:uid="{F9C57B1A-0FD7-492A-945F-BC033571812B}"/>
    <cellStyle name="Input [yellow] 6 4 4" xfId="8007" xr:uid="{00000000-0005-0000-0000-0000431F0000}"/>
    <cellStyle name="Input [yellow] 6 4 4 2" xfId="34247" xr:uid="{769B3EC9-256A-48F4-933B-9C33F167C535}"/>
    <cellStyle name="Input [yellow] 6 4 4 2 2" xfId="29913" xr:uid="{398C1C07-D5DB-44CB-BD30-6EAB6C31ACCD}"/>
    <cellStyle name="Input [yellow] 6 4 4 3" xfId="34246" xr:uid="{04F38096-9866-4A2F-A111-2E98397B5B6E}"/>
    <cellStyle name="Input [yellow] 6 4 4 4" xfId="29912" xr:uid="{28C48D77-F1AB-4EBF-83B3-2C0B068798CD}"/>
    <cellStyle name="Input [yellow] 6 4 5" xfId="34248" xr:uid="{6B3E0A9C-E8DE-4231-839A-AA6F0E39D6DC}"/>
    <cellStyle name="Input [yellow] 6 4 5 2" xfId="29914" xr:uid="{2933490B-B252-4B45-B05E-DDEAF9DEF6B2}"/>
    <cellStyle name="Input [yellow] 6 4 6" xfId="34237" xr:uid="{CAAADA02-681B-4CDC-8553-0DCF5FC90921}"/>
    <cellStyle name="Input [yellow] 6 4 7" xfId="29903" xr:uid="{31654D99-D7D4-4702-9253-220792870DA9}"/>
    <cellStyle name="Input [yellow] 6 5" xfId="8008" xr:uid="{00000000-0005-0000-0000-0000441F0000}"/>
    <cellStyle name="Input [yellow] 6 5 2" xfId="8009" xr:uid="{00000000-0005-0000-0000-0000451F0000}"/>
    <cellStyle name="Input [yellow] 6 5 2 2" xfId="8010" xr:uid="{00000000-0005-0000-0000-0000461F0000}"/>
    <cellStyle name="Input [yellow] 6 5 2 2 2" xfId="34252" xr:uid="{795ECD71-9CA1-4F00-8D31-A4631BEF67BC}"/>
    <cellStyle name="Input [yellow] 6 5 2 2 2 2" xfId="29918" xr:uid="{8E1162D3-BC80-4D88-8EC8-DBF7DF4F3022}"/>
    <cellStyle name="Input [yellow] 6 5 2 2 3" xfId="34251" xr:uid="{4E286606-28BC-4A41-B177-DD2D90820D5F}"/>
    <cellStyle name="Input [yellow] 6 5 2 2 4" xfId="29917" xr:uid="{F99E8DED-E9F5-4262-AE4F-FAFE28B2C9C2}"/>
    <cellStyle name="Input [yellow] 6 5 2 3" xfId="34253" xr:uid="{4AF035DC-8593-498B-A593-FAC5EF5EBC64}"/>
    <cellStyle name="Input [yellow] 6 5 2 3 2" xfId="29919" xr:uid="{E35AE50C-CF56-4FAC-BD4F-EDE9C13F5986}"/>
    <cellStyle name="Input [yellow] 6 5 2 4" xfId="34250" xr:uid="{37F9A902-7C0E-45CA-A9EC-1CBC21B815FF}"/>
    <cellStyle name="Input [yellow] 6 5 2 5" xfId="29916" xr:uid="{6EA84234-C58C-42C4-8AFA-18E5516F1660}"/>
    <cellStyle name="Input [yellow] 6 5 3" xfId="8011" xr:uid="{00000000-0005-0000-0000-0000471F0000}"/>
    <cellStyle name="Input [yellow] 6 5 3 2" xfId="8012" xr:uid="{00000000-0005-0000-0000-0000481F0000}"/>
    <cellStyle name="Input [yellow] 6 5 3 2 2" xfId="34256" xr:uid="{530F6F54-E4DC-4D0B-9274-BDDC929A2AA1}"/>
    <cellStyle name="Input [yellow] 6 5 3 2 2 2" xfId="29922" xr:uid="{CE0D74AD-636B-40F3-ACD7-20BE72AAD0A4}"/>
    <cellStyle name="Input [yellow] 6 5 3 2 3" xfId="34255" xr:uid="{141651C4-36F8-4E99-8A26-EA180828F561}"/>
    <cellStyle name="Input [yellow] 6 5 3 2 4" xfId="29921" xr:uid="{C9C6E2C5-F86C-4B19-A196-04784B987DA7}"/>
    <cellStyle name="Input [yellow] 6 5 3 3" xfId="34257" xr:uid="{90033C38-259F-435A-AC40-1E8F8F942C7B}"/>
    <cellStyle name="Input [yellow] 6 5 3 3 2" xfId="29923" xr:uid="{0BEEE6F9-7551-4099-9796-90DE9F2E1D43}"/>
    <cellStyle name="Input [yellow] 6 5 3 4" xfId="34254" xr:uid="{12DEC441-F983-4E82-9DBB-0A1FAC3F410A}"/>
    <cellStyle name="Input [yellow] 6 5 3 5" xfId="29920" xr:uid="{66FE8307-A74D-4F62-BC48-14ABEAC977BA}"/>
    <cellStyle name="Input [yellow] 6 5 4" xfId="8013" xr:uid="{00000000-0005-0000-0000-0000491F0000}"/>
    <cellStyle name="Input [yellow] 6 5 4 2" xfId="34259" xr:uid="{F137A959-E221-4D7A-9BD4-F81CB1F02E1C}"/>
    <cellStyle name="Input [yellow] 6 5 4 2 2" xfId="29925" xr:uid="{B63F3728-EEA4-4A49-B736-C59D38A6E2DB}"/>
    <cellStyle name="Input [yellow] 6 5 4 3" xfId="34258" xr:uid="{24D4D0E6-F70D-493F-B1EA-ABEFE6EBB859}"/>
    <cellStyle name="Input [yellow] 6 5 4 4" xfId="29924" xr:uid="{EB70CCE1-6585-4A90-8B98-902E5BC0CECD}"/>
    <cellStyle name="Input [yellow] 6 5 5" xfId="34260" xr:uid="{4DA3333D-507F-47BB-B5DB-42F30F485056}"/>
    <cellStyle name="Input [yellow] 6 5 5 2" xfId="29926" xr:uid="{47EDECA2-7B7D-4159-A0B3-D2E8EF100F60}"/>
    <cellStyle name="Input [yellow] 6 5 6" xfId="34249" xr:uid="{5579F9A7-F808-4D47-BDF4-44F368ACC962}"/>
    <cellStyle name="Input [yellow] 6 5 7" xfId="29915" xr:uid="{5C0EEAD9-C4FE-4B6D-AEA7-34A41D82C333}"/>
    <cellStyle name="Input [yellow] 6 6" xfId="8014" xr:uid="{00000000-0005-0000-0000-00004A1F0000}"/>
    <cellStyle name="Input [yellow] 6 6 2" xfId="8015" xr:uid="{00000000-0005-0000-0000-00004B1F0000}"/>
    <cellStyle name="Input [yellow] 6 6 2 2" xfId="8016" xr:uid="{00000000-0005-0000-0000-00004C1F0000}"/>
    <cellStyle name="Input [yellow] 6 6 2 2 2" xfId="34264" xr:uid="{4C36A452-A65D-4271-9B82-16202F6BC3BB}"/>
    <cellStyle name="Input [yellow] 6 6 2 2 2 2" xfId="29930" xr:uid="{F6B630EA-BAD0-4629-8829-07B7F148C7CC}"/>
    <cellStyle name="Input [yellow] 6 6 2 2 3" xfId="34263" xr:uid="{910C4E01-0C98-4453-B2BB-AD17A0EA81AF}"/>
    <cellStyle name="Input [yellow] 6 6 2 2 4" xfId="29929" xr:uid="{293356A4-7578-4037-B834-EB29C380AFFC}"/>
    <cellStyle name="Input [yellow] 6 6 2 3" xfId="34265" xr:uid="{CE9E5DD7-68C8-489D-9B73-81B08C5EA8C8}"/>
    <cellStyle name="Input [yellow] 6 6 2 3 2" xfId="29931" xr:uid="{D04690B6-6696-4077-949B-9CCAF55606E5}"/>
    <cellStyle name="Input [yellow] 6 6 2 4" xfId="34262" xr:uid="{0A429B15-52A7-4FDD-90B2-CF078983C733}"/>
    <cellStyle name="Input [yellow] 6 6 2 5" xfId="29928" xr:uid="{39516C55-47DE-45E0-B5A9-0B57F54CA1F9}"/>
    <cellStyle name="Input [yellow] 6 6 3" xfId="8017" xr:uid="{00000000-0005-0000-0000-00004D1F0000}"/>
    <cellStyle name="Input [yellow] 6 6 3 2" xfId="8018" xr:uid="{00000000-0005-0000-0000-00004E1F0000}"/>
    <cellStyle name="Input [yellow] 6 6 3 2 2" xfId="34268" xr:uid="{C393BB53-4522-4F32-8067-7C9E01DB88CE}"/>
    <cellStyle name="Input [yellow] 6 6 3 2 2 2" xfId="29934" xr:uid="{88913D12-4071-4795-AC94-93BDFA86640D}"/>
    <cellStyle name="Input [yellow] 6 6 3 2 3" xfId="34267" xr:uid="{CCD8ABB5-2CE9-40EA-A331-7D3F8D56775B}"/>
    <cellStyle name="Input [yellow] 6 6 3 2 4" xfId="29933" xr:uid="{C8F8F4B5-BD73-4D7F-A603-3E0B9CAFBEDA}"/>
    <cellStyle name="Input [yellow] 6 6 3 3" xfId="34269" xr:uid="{3B90943C-D1AE-445F-B8DB-B7DF608A8B3A}"/>
    <cellStyle name="Input [yellow] 6 6 3 3 2" xfId="29935" xr:uid="{72789673-CBE2-4C9F-BE81-B966FFFEF90C}"/>
    <cellStyle name="Input [yellow] 6 6 3 4" xfId="34266" xr:uid="{28A587D1-6069-4BC5-98A8-2DA372ECBFBD}"/>
    <cellStyle name="Input [yellow] 6 6 3 5" xfId="29932" xr:uid="{5232ECBF-058E-4185-907F-3DFB43F7AA63}"/>
    <cellStyle name="Input [yellow] 6 6 4" xfId="8019" xr:uid="{00000000-0005-0000-0000-00004F1F0000}"/>
    <cellStyle name="Input [yellow] 6 6 4 2" xfId="34271" xr:uid="{CEB07607-52DA-448A-8D2A-4C52659F89E0}"/>
    <cellStyle name="Input [yellow] 6 6 4 2 2" xfId="29937" xr:uid="{1C7F91AA-677C-4AD5-A079-2F26E457F4A2}"/>
    <cellStyle name="Input [yellow] 6 6 4 3" xfId="34270" xr:uid="{857B4617-AF56-4795-9CFF-2FC34B6923F9}"/>
    <cellStyle name="Input [yellow] 6 6 4 4" xfId="29936" xr:uid="{AAB02726-0C50-4E86-B5E8-0E466D1596A8}"/>
    <cellStyle name="Input [yellow] 6 6 5" xfId="34272" xr:uid="{322F1C9D-7E9D-4C5A-AF45-A160465E8232}"/>
    <cellStyle name="Input [yellow] 6 6 5 2" xfId="29938" xr:uid="{84371BCC-AD24-476D-B2DC-EB079591CFD8}"/>
    <cellStyle name="Input [yellow] 6 6 6" xfId="34261" xr:uid="{79DB4570-C4E3-4551-88E5-D731FB44E016}"/>
    <cellStyle name="Input [yellow] 6 6 7" xfId="29927" xr:uid="{0EADF374-F415-4843-B534-56F27A71F1A5}"/>
    <cellStyle name="Input [yellow] 6 7" xfId="8020" xr:uid="{00000000-0005-0000-0000-0000501F0000}"/>
    <cellStyle name="Input [yellow] 6 7 2" xfId="8021" xr:uid="{00000000-0005-0000-0000-0000511F0000}"/>
    <cellStyle name="Input [yellow] 6 7 2 2" xfId="34275" xr:uid="{011E9B0A-8516-4807-A3CD-490EAF633EE2}"/>
    <cellStyle name="Input [yellow] 6 7 2 2 2" xfId="29941" xr:uid="{2EB08B10-95F5-46A5-BA9E-41CD54FB7563}"/>
    <cellStyle name="Input [yellow] 6 7 2 3" xfId="34274" xr:uid="{D7601395-6934-46E9-82C2-9177F4032889}"/>
    <cellStyle name="Input [yellow] 6 7 2 4" xfId="29940" xr:uid="{D513FB59-50ED-4468-B90C-E523A23CC767}"/>
    <cellStyle name="Input [yellow] 6 7 3" xfId="34276" xr:uid="{197F1BA6-711C-4895-A433-5F9807AE663F}"/>
    <cellStyle name="Input [yellow] 6 7 3 2" xfId="29942" xr:uid="{710F3832-416C-4E0F-9A7C-951AE44FDB38}"/>
    <cellStyle name="Input [yellow] 6 7 4" xfId="34273" xr:uid="{21A5F6DE-C7CD-4178-9737-C31A4D43C6F8}"/>
    <cellStyle name="Input [yellow] 6 7 5" xfId="29939" xr:uid="{1E3FE471-4C60-4AF6-9348-C1842895FF36}"/>
    <cellStyle name="Input [yellow] 6 8" xfId="8022" xr:uid="{00000000-0005-0000-0000-0000521F0000}"/>
    <cellStyle name="Input [yellow] 6 8 2" xfId="8023" xr:uid="{00000000-0005-0000-0000-0000531F0000}"/>
    <cellStyle name="Input [yellow] 6 8 2 2" xfId="34279" xr:uid="{CC00E42A-F06E-4657-BDF1-9A58F04D57F9}"/>
    <cellStyle name="Input [yellow] 6 8 2 2 2" xfId="29945" xr:uid="{4E5A4F7E-4EF2-4B82-96A5-01579065FB62}"/>
    <cellStyle name="Input [yellow] 6 8 2 3" xfId="34278" xr:uid="{B421B1E5-3445-4CDF-87CC-C964D5C7B90B}"/>
    <cellStyle name="Input [yellow] 6 8 2 4" xfId="29944" xr:uid="{5897D686-B531-4832-9020-C392E32015BD}"/>
    <cellStyle name="Input [yellow] 6 8 3" xfId="34280" xr:uid="{AEEB2E7C-7995-45F3-9113-E1162F3BC6CF}"/>
    <cellStyle name="Input [yellow] 6 8 3 2" xfId="29946" xr:uid="{5EA1126F-B41B-462C-B55E-DE90532D7A7F}"/>
    <cellStyle name="Input [yellow] 6 8 4" xfId="34277" xr:uid="{A18E1FAE-408F-43E7-8A36-3CB8B31B3E39}"/>
    <cellStyle name="Input [yellow] 6 8 5" xfId="29943" xr:uid="{F0F577BA-B1FD-4A70-AEC7-D9A31460832B}"/>
    <cellStyle name="Input [yellow] 6 9" xfId="8024" xr:uid="{00000000-0005-0000-0000-0000541F0000}"/>
    <cellStyle name="Input [yellow] 6 9 2" xfId="34282" xr:uid="{5F20EB79-2C57-476E-8B09-EEC6E44371DC}"/>
    <cellStyle name="Input [yellow] 6 9 2 2" xfId="29948" xr:uid="{8648B7A7-330B-4306-B76C-7ABDC6B5F104}"/>
    <cellStyle name="Input [yellow] 6 9 3" xfId="34281" xr:uid="{4D1E8548-F47E-423C-B548-0642DFD16644}"/>
    <cellStyle name="Input [yellow] 6 9 4" xfId="29947" xr:uid="{4BD82454-0197-4FEB-B7B1-8ED9F869C80E}"/>
    <cellStyle name="Input [yellow] 60" xfId="8025" xr:uid="{00000000-0005-0000-0000-0000551F0000}"/>
    <cellStyle name="Input [yellow] 60 2" xfId="8026" xr:uid="{00000000-0005-0000-0000-0000561F0000}"/>
    <cellStyle name="Input [yellow] 60 2 2" xfId="8027" xr:uid="{00000000-0005-0000-0000-0000571F0000}"/>
    <cellStyle name="Input [yellow] 60 2 2 2" xfId="34286" xr:uid="{74912EF0-DB5A-442F-A78C-9EEF83E0C223}"/>
    <cellStyle name="Input [yellow] 60 2 2 2 2" xfId="29952" xr:uid="{3D7FE20E-E186-44FC-BF59-F8E7841AB11C}"/>
    <cellStyle name="Input [yellow] 60 2 2 3" xfId="34285" xr:uid="{55D28BBE-25F1-4305-9AA2-59C55860E26F}"/>
    <cellStyle name="Input [yellow] 60 2 2 4" xfId="29951" xr:uid="{52981341-85CA-452C-A612-48A19EAE4400}"/>
    <cellStyle name="Input [yellow] 60 2 3" xfId="34287" xr:uid="{82231746-37D4-4CB9-8002-6611241D61A2}"/>
    <cellStyle name="Input [yellow] 60 2 3 2" xfId="29953" xr:uid="{E3E77FFD-0C4F-44F9-B745-4FED64197ADA}"/>
    <cellStyle name="Input [yellow] 60 2 4" xfId="34284" xr:uid="{AEE27ED7-CD8C-4550-B2F8-36D8846409FF}"/>
    <cellStyle name="Input [yellow] 60 2 5" xfId="29950" xr:uid="{630CCA6F-6974-45C1-AB5E-D0D08BCA89D2}"/>
    <cellStyle name="Input [yellow] 60 3" xfId="8028" xr:uid="{00000000-0005-0000-0000-0000581F0000}"/>
    <cellStyle name="Input [yellow] 60 3 2" xfId="8029" xr:uid="{00000000-0005-0000-0000-0000591F0000}"/>
    <cellStyle name="Input [yellow] 60 3 2 2" xfId="34290" xr:uid="{9D9DD2CB-D9E4-48A9-9515-5F91736215E3}"/>
    <cellStyle name="Input [yellow] 60 3 2 2 2" xfId="29956" xr:uid="{75A09A7B-07A6-4331-8F39-356F740303B5}"/>
    <cellStyle name="Input [yellow] 60 3 2 3" xfId="34289" xr:uid="{42091590-1E43-4522-83F4-82FB0C7E01EA}"/>
    <cellStyle name="Input [yellow] 60 3 2 4" xfId="29955" xr:uid="{4AF0EAB9-BA71-475B-BDF0-C96A168134E1}"/>
    <cellStyle name="Input [yellow] 60 3 3" xfId="34291" xr:uid="{2EF3BB1D-5D7B-4967-8439-633F19829964}"/>
    <cellStyle name="Input [yellow] 60 3 3 2" xfId="29957" xr:uid="{99A6EBAE-E1DA-4778-B6D1-902D48D18E4E}"/>
    <cellStyle name="Input [yellow] 60 3 4" xfId="34288" xr:uid="{731BAF03-2F4B-42D6-B8A1-0A2ED09B2CA6}"/>
    <cellStyle name="Input [yellow] 60 3 5" xfId="29954" xr:uid="{519DDABC-5177-46DD-966D-FCC8E7466014}"/>
    <cellStyle name="Input [yellow] 60 4" xfId="8030" xr:uid="{00000000-0005-0000-0000-00005A1F0000}"/>
    <cellStyle name="Input [yellow] 60 4 2" xfId="34293" xr:uid="{418D81E9-E549-4BC3-A726-4658457C060B}"/>
    <cellStyle name="Input [yellow] 60 4 2 2" xfId="29959" xr:uid="{6DA567F6-1665-4201-897B-D7B0F3224288}"/>
    <cellStyle name="Input [yellow] 60 4 3" xfId="34292" xr:uid="{20B92AA2-B7C3-4656-B2E9-F021D17A5239}"/>
    <cellStyle name="Input [yellow] 60 4 4" xfId="29958" xr:uid="{92FF632D-9B81-4DDB-82FB-0550992FC8DD}"/>
    <cellStyle name="Input [yellow] 60 5" xfId="34294" xr:uid="{B4C10497-1F89-4D6F-9AED-559D728C0125}"/>
    <cellStyle name="Input [yellow] 60 5 2" xfId="29960" xr:uid="{9924B0CB-FA6A-425C-825C-C03F0199D38F}"/>
    <cellStyle name="Input [yellow] 60 6" xfId="34283" xr:uid="{589A358E-7AB3-44EB-8C05-D375724CAF3D}"/>
    <cellStyle name="Input [yellow] 60 7" xfId="29949" xr:uid="{17867E50-FFA9-47FF-A426-3EF3C7E221C6}"/>
    <cellStyle name="Input [yellow] 61" xfId="8031" xr:uid="{00000000-0005-0000-0000-00005B1F0000}"/>
    <cellStyle name="Input [yellow] 61 2" xfId="8032" xr:uid="{00000000-0005-0000-0000-00005C1F0000}"/>
    <cellStyle name="Input [yellow] 61 2 2" xfId="8033" xr:uid="{00000000-0005-0000-0000-00005D1F0000}"/>
    <cellStyle name="Input [yellow] 61 2 2 2" xfId="34298" xr:uid="{49E2804F-E21D-4AFC-BBA4-92993380F71C}"/>
    <cellStyle name="Input [yellow] 61 2 2 2 2" xfId="29964" xr:uid="{E13B7A33-1BB2-48FE-970E-6B27E69344D6}"/>
    <cellStyle name="Input [yellow] 61 2 2 3" xfId="34297" xr:uid="{EA48209E-E95D-4291-9090-06EC5E037614}"/>
    <cellStyle name="Input [yellow] 61 2 2 4" xfId="29963" xr:uid="{D187E649-E747-4408-B74E-B46E7ED575EB}"/>
    <cellStyle name="Input [yellow] 61 2 3" xfId="34299" xr:uid="{2DB13209-40C9-4A58-835A-B6432AEA6D5D}"/>
    <cellStyle name="Input [yellow] 61 2 3 2" xfId="29965" xr:uid="{E4751F18-8012-4DA6-A004-055C909E15CD}"/>
    <cellStyle name="Input [yellow] 61 2 4" xfId="34296" xr:uid="{70EC9164-173D-4D67-B374-95B1B06182DB}"/>
    <cellStyle name="Input [yellow] 61 2 5" xfId="29962" xr:uid="{B001E40A-A5C5-49F9-A442-870D5E92CA29}"/>
    <cellStyle name="Input [yellow] 61 3" xfId="8034" xr:uid="{00000000-0005-0000-0000-00005E1F0000}"/>
    <cellStyle name="Input [yellow] 61 3 2" xfId="8035" xr:uid="{00000000-0005-0000-0000-00005F1F0000}"/>
    <cellStyle name="Input [yellow] 61 3 2 2" xfId="34302" xr:uid="{610D66B5-C719-4ABE-85AB-5AFACB0CABDC}"/>
    <cellStyle name="Input [yellow] 61 3 2 2 2" xfId="29968" xr:uid="{AEDE23C6-5068-4B2E-9DBC-64F9F23F4CC5}"/>
    <cellStyle name="Input [yellow] 61 3 2 3" xfId="34301" xr:uid="{51E432E6-F3AA-4ADC-80DA-41E5D9A23961}"/>
    <cellStyle name="Input [yellow] 61 3 2 4" xfId="29967" xr:uid="{34A077D7-C7FD-481F-A927-2A3121C1F091}"/>
    <cellStyle name="Input [yellow] 61 3 3" xfId="34303" xr:uid="{6356ABF5-539C-43D0-9C57-231CB90DC285}"/>
    <cellStyle name="Input [yellow] 61 3 3 2" xfId="29969" xr:uid="{20F22F4D-5DF1-4C73-B315-ABB4E0D02534}"/>
    <cellStyle name="Input [yellow] 61 3 4" xfId="34300" xr:uid="{68F65C41-00C2-4255-9400-7A3BE4399190}"/>
    <cellStyle name="Input [yellow] 61 3 5" xfId="29966" xr:uid="{C075CEFE-605C-42C5-B1A4-921858098FD4}"/>
    <cellStyle name="Input [yellow] 61 4" xfId="8036" xr:uid="{00000000-0005-0000-0000-0000601F0000}"/>
    <cellStyle name="Input [yellow] 61 4 2" xfId="34305" xr:uid="{438BB56D-7A12-4ED2-82DF-E93906FDF6FF}"/>
    <cellStyle name="Input [yellow] 61 4 2 2" xfId="29971" xr:uid="{C6F72564-E1DF-44E3-8118-3C280CFBB7CE}"/>
    <cellStyle name="Input [yellow] 61 4 3" xfId="34304" xr:uid="{0EE358B9-A856-407A-B90D-27D9EA2D5B46}"/>
    <cellStyle name="Input [yellow] 61 4 4" xfId="29970" xr:uid="{5524C13C-52F3-4675-A4A2-8D5B2F740772}"/>
    <cellStyle name="Input [yellow] 61 5" xfId="34306" xr:uid="{BC42218F-CCE4-4AA8-A5A3-B0A9A9441EB5}"/>
    <cellStyle name="Input [yellow] 61 5 2" xfId="29972" xr:uid="{58FC78B8-E755-40F3-A93D-C567562437D2}"/>
    <cellStyle name="Input [yellow] 61 6" xfId="34295" xr:uid="{E78EAF15-C9F6-4BC5-A1CE-33A72FA05B5E}"/>
    <cellStyle name="Input [yellow] 61 7" xfId="29961" xr:uid="{9C2BC873-FC71-495B-81F0-9935FBB9AB39}"/>
    <cellStyle name="Input [yellow] 62" xfId="8037" xr:uid="{00000000-0005-0000-0000-0000611F0000}"/>
    <cellStyle name="Input [yellow] 62 2" xfId="8038" xr:uid="{00000000-0005-0000-0000-0000621F0000}"/>
    <cellStyle name="Input [yellow] 62 2 2" xfId="8039" xr:uid="{00000000-0005-0000-0000-0000631F0000}"/>
    <cellStyle name="Input [yellow] 62 2 2 2" xfId="34310" xr:uid="{39BC6E8B-AC26-4741-9C79-98408473CB3B}"/>
    <cellStyle name="Input [yellow] 62 2 2 2 2" xfId="29976" xr:uid="{6D880C60-D5B9-482C-80AD-245649EBC938}"/>
    <cellStyle name="Input [yellow] 62 2 2 3" xfId="34309" xr:uid="{29B523BF-EE0E-40BC-845E-CF77042A01D3}"/>
    <cellStyle name="Input [yellow] 62 2 2 4" xfId="29975" xr:uid="{C34A373F-5EB3-4EE1-A564-CC5E29560454}"/>
    <cellStyle name="Input [yellow] 62 2 3" xfId="34311" xr:uid="{D7988D45-C456-4201-81D3-9D2B089D6E0C}"/>
    <cellStyle name="Input [yellow] 62 2 3 2" xfId="29977" xr:uid="{FD4C1AF7-2C60-4B85-8669-133FAF68A00C}"/>
    <cellStyle name="Input [yellow] 62 2 4" xfId="34308" xr:uid="{21E90449-8250-4CC1-AFAA-E5DDB80EF7D8}"/>
    <cellStyle name="Input [yellow] 62 2 5" xfId="29974" xr:uid="{F52B8E85-CBDF-426C-A403-2E3206AD50A6}"/>
    <cellStyle name="Input [yellow] 62 3" xfId="8040" xr:uid="{00000000-0005-0000-0000-0000641F0000}"/>
    <cellStyle name="Input [yellow] 62 3 2" xfId="8041" xr:uid="{00000000-0005-0000-0000-0000651F0000}"/>
    <cellStyle name="Input [yellow] 62 3 2 2" xfId="34314" xr:uid="{2F9DEB22-7B54-4132-9AD3-0D2BAD8B0BFC}"/>
    <cellStyle name="Input [yellow] 62 3 2 2 2" xfId="29980" xr:uid="{AA712A16-E788-42B0-967F-65A117444E04}"/>
    <cellStyle name="Input [yellow] 62 3 2 3" xfId="34313" xr:uid="{3ACEB7AA-D1C7-42EE-BD7D-C9EA60B2FACB}"/>
    <cellStyle name="Input [yellow] 62 3 2 4" xfId="29979" xr:uid="{7FC9C8D3-C1B1-4BEB-8728-9C9D05AC77E6}"/>
    <cellStyle name="Input [yellow] 62 3 3" xfId="34315" xr:uid="{9E07639C-A6EB-4884-8E12-28BE6BD67A8D}"/>
    <cellStyle name="Input [yellow] 62 3 3 2" xfId="29981" xr:uid="{575E4794-85FA-4F51-9296-AD2FD63C79B5}"/>
    <cellStyle name="Input [yellow] 62 3 4" xfId="34312" xr:uid="{CE0BD3AB-4162-4EF4-A3B7-1FD6330890B1}"/>
    <cellStyle name="Input [yellow] 62 3 5" xfId="29978" xr:uid="{36D2A67A-73FF-44C9-8B15-EDC784918838}"/>
    <cellStyle name="Input [yellow] 62 4" xfId="8042" xr:uid="{00000000-0005-0000-0000-0000661F0000}"/>
    <cellStyle name="Input [yellow] 62 4 2" xfId="34317" xr:uid="{D6CEB7A1-3465-47AA-B4E8-4CEEC28D4AE6}"/>
    <cellStyle name="Input [yellow] 62 4 2 2" xfId="29983" xr:uid="{7CAEBD52-69A3-4B09-8F91-972FE10BD8FD}"/>
    <cellStyle name="Input [yellow] 62 4 3" xfId="34316" xr:uid="{32D5D25A-2098-43E7-A83C-692E84982E5E}"/>
    <cellStyle name="Input [yellow] 62 4 4" xfId="29982" xr:uid="{A74773B4-CF03-44B6-B2DB-E54A2183B7AE}"/>
    <cellStyle name="Input [yellow] 62 5" xfId="34318" xr:uid="{D83A6C3F-CC9B-4994-95C6-80AD4FDC9BA8}"/>
    <cellStyle name="Input [yellow] 62 5 2" xfId="29984" xr:uid="{FCC6E674-1E0C-47D0-9DD6-61B3043C27D3}"/>
    <cellStyle name="Input [yellow] 62 6" xfId="34307" xr:uid="{DF83A4AC-F979-4CAB-A549-2FF8DE3D7515}"/>
    <cellStyle name="Input [yellow] 62 7" xfId="29973" xr:uid="{8F4D2FCC-43E3-4720-90CB-DB45FBF8BF81}"/>
    <cellStyle name="Input [yellow] 63" xfId="8043" xr:uid="{00000000-0005-0000-0000-0000671F0000}"/>
    <cellStyle name="Input [yellow] 63 2" xfId="8044" xr:uid="{00000000-0005-0000-0000-0000681F0000}"/>
    <cellStyle name="Input [yellow] 63 2 2" xfId="8045" xr:uid="{00000000-0005-0000-0000-0000691F0000}"/>
    <cellStyle name="Input [yellow] 63 2 2 2" xfId="34322" xr:uid="{013735AA-EFE9-4472-9816-82AF5DF9F4EB}"/>
    <cellStyle name="Input [yellow] 63 2 2 2 2" xfId="29988" xr:uid="{40F546FB-047F-462F-A765-486AA1BE3DE1}"/>
    <cellStyle name="Input [yellow] 63 2 2 3" xfId="34321" xr:uid="{D371AB06-92AB-4EF4-A4BE-C7F453E3BA43}"/>
    <cellStyle name="Input [yellow] 63 2 2 4" xfId="29987" xr:uid="{0376CADA-4F86-43FA-A979-FF15C3BF9AC4}"/>
    <cellStyle name="Input [yellow] 63 2 3" xfId="34323" xr:uid="{E5237681-AB0F-4ACC-92C3-1EF95DABF311}"/>
    <cellStyle name="Input [yellow] 63 2 3 2" xfId="29989" xr:uid="{C494AE5F-759B-450E-BBF8-6BEEA9FFE7FD}"/>
    <cellStyle name="Input [yellow] 63 2 4" xfId="34320" xr:uid="{E92444CF-269B-465E-9509-F626351EA0A4}"/>
    <cellStyle name="Input [yellow] 63 2 5" xfId="29986" xr:uid="{A511375C-3044-4282-B336-4524A3010977}"/>
    <cellStyle name="Input [yellow] 63 3" xfId="8046" xr:uid="{00000000-0005-0000-0000-00006A1F0000}"/>
    <cellStyle name="Input [yellow] 63 3 2" xfId="8047" xr:uid="{00000000-0005-0000-0000-00006B1F0000}"/>
    <cellStyle name="Input [yellow] 63 3 2 2" xfId="34326" xr:uid="{B46F4AE8-E042-4B51-BCB0-11BD4DE92811}"/>
    <cellStyle name="Input [yellow] 63 3 2 2 2" xfId="29992" xr:uid="{78454C5E-4BDB-4298-B896-983024B06707}"/>
    <cellStyle name="Input [yellow] 63 3 2 3" xfId="34325" xr:uid="{BAE995A7-1375-4AA6-8B41-850AFE2E2650}"/>
    <cellStyle name="Input [yellow] 63 3 2 4" xfId="29991" xr:uid="{36275125-9354-4AE8-B623-D6934BD57EF7}"/>
    <cellStyle name="Input [yellow] 63 3 3" xfId="34327" xr:uid="{F2734344-B314-4942-911A-52526AFAC5D7}"/>
    <cellStyle name="Input [yellow] 63 3 3 2" xfId="29993" xr:uid="{BF4828AA-4DAF-4C5D-B6FC-4CFC210CB3B6}"/>
    <cellStyle name="Input [yellow] 63 3 4" xfId="34324" xr:uid="{318AB3DF-9576-477F-96FF-49BEC8F070FB}"/>
    <cellStyle name="Input [yellow] 63 3 5" xfId="29990" xr:uid="{0760314C-69A7-440E-B9D4-8FB1D5A8D710}"/>
    <cellStyle name="Input [yellow] 63 4" xfId="8048" xr:uid="{00000000-0005-0000-0000-00006C1F0000}"/>
    <cellStyle name="Input [yellow] 63 4 2" xfId="34329" xr:uid="{1C553864-977E-4549-8C81-F9934F187B02}"/>
    <cellStyle name="Input [yellow] 63 4 2 2" xfId="29995" xr:uid="{064BDBCC-B609-4D87-A0DD-DAF60440673B}"/>
    <cellStyle name="Input [yellow] 63 4 3" xfId="34328" xr:uid="{80AAB5D0-BE8E-4401-A461-D5153598F3F5}"/>
    <cellStyle name="Input [yellow] 63 4 4" xfId="29994" xr:uid="{B5D5FFCC-A602-43BF-83FE-2BAF4567695C}"/>
    <cellStyle name="Input [yellow] 63 5" xfId="34330" xr:uid="{D6513E59-5A45-4985-83DC-4E616B13C7FB}"/>
    <cellStyle name="Input [yellow] 63 5 2" xfId="29996" xr:uid="{2C56F99D-BD5B-4925-98C4-FBE7E3D17C6F}"/>
    <cellStyle name="Input [yellow] 63 6" xfId="34319" xr:uid="{6104E0E2-08A7-4237-A3A9-40E9CDF8E992}"/>
    <cellStyle name="Input [yellow] 63 7" xfId="29985" xr:uid="{1F93602B-178F-462B-9F45-5EA734AD974F}"/>
    <cellStyle name="Input [yellow] 64" xfId="8049" xr:uid="{00000000-0005-0000-0000-00006D1F0000}"/>
    <cellStyle name="Input [yellow] 64 2" xfId="8050" xr:uid="{00000000-0005-0000-0000-00006E1F0000}"/>
    <cellStyle name="Input [yellow] 64 2 2" xfId="8051" xr:uid="{00000000-0005-0000-0000-00006F1F0000}"/>
    <cellStyle name="Input [yellow] 64 2 2 2" xfId="34334" xr:uid="{95040A91-89FF-48A7-A313-4DD3433474EB}"/>
    <cellStyle name="Input [yellow] 64 2 2 2 2" xfId="30000" xr:uid="{4A37FFFE-01B0-4BA8-9C1B-F7FB53BB8CA6}"/>
    <cellStyle name="Input [yellow] 64 2 2 3" xfId="34333" xr:uid="{E527FFFF-A88C-4737-A2A1-E7600B15EC5D}"/>
    <cellStyle name="Input [yellow] 64 2 2 4" xfId="29999" xr:uid="{DA8F561E-A9D6-457F-A6DC-ED2ED9BC1295}"/>
    <cellStyle name="Input [yellow] 64 2 3" xfId="34335" xr:uid="{3A2A315A-EB9A-44A6-9563-5C9DE6FFEB87}"/>
    <cellStyle name="Input [yellow] 64 2 3 2" xfId="30001" xr:uid="{E8324D76-F318-486B-8E72-EBD2E728A8D3}"/>
    <cellStyle name="Input [yellow] 64 2 4" xfId="34332" xr:uid="{8C6993BD-EE34-48C6-ABCD-76F69C1D9592}"/>
    <cellStyle name="Input [yellow] 64 2 5" xfId="29998" xr:uid="{8ABA4353-FE6D-44B7-9064-6D08C61D69C2}"/>
    <cellStyle name="Input [yellow] 64 3" xfId="8052" xr:uid="{00000000-0005-0000-0000-0000701F0000}"/>
    <cellStyle name="Input [yellow] 64 3 2" xfId="8053" xr:uid="{00000000-0005-0000-0000-0000711F0000}"/>
    <cellStyle name="Input [yellow] 64 3 2 2" xfId="34338" xr:uid="{8B0E51C9-F360-4E91-862E-113731E4A77C}"/>
    <cellStyle name="Input [yellow] 64 3 2 2 2" xfId="30004" xr:uid="{4859236E-91D0-4506-8EA5-D8F8204760EF}"/>
    <cellStyle name="Input [yellow] 64 3 2 3" xfId="34337" xr:uid="{9AAAC69F-BE74-4A55-99D9-7E0E9AA5D7C9}"/>
    <cellStyle name="Input [yellow] 64 3 2 4" xfId="30003" xr:uid="{E791A517-3C8A-45BD-954F-8B95A59A6C9C}"/>
    <cellStyle name="Input [yellow] 64 3 3" xfId="34339" xr:uid="{20F0E9B5-BE2E-4045-839B-095CC0528739}"/>
    <cellStyle name="Input [yellow] 64 3 3 2" xfId="30005" xr:uid="{E985F7D1-617F-4312-A0B4-C225C8475E54}"/>
    <cellStyle name="Input [yellow] 64 3 4" xfId="34336" xr:uid="{11DBD344-25A4-47D2-8667-33EF5544CF44}"/>
    <cellStyle name="Input [yellow] 64 3 5" xfId="30002" xr:uid="{5A9CC73D-F8A8-4D29-8E9F-0E380350DD68}"/>
    <cellStyle name="Input [yellow] 64 4" xfId="8054" xr:uid="{00000000-0005-0000-0000-0000721F0000}"/>
    <cellStyle name="Input [yellow] 64 4 2" xfId="34341" xr:uid="{790F0EF5-5CFF-4AB8-BC6D-2C752FD04374}"/>
    <cellStyle name="Input [yellow] 64 4 2 2" xfId="30007" xr:uid="{1F3C4F9D-C976-4991-B386-DFC51FA5260B}"/>
    <cellStyle name="Input [yellow] 64 4 3" xfId="34340" xr:uid="{E2CAB611-5647-42FB-A789-8DFA44E72619}"/>
    <cellStyle name="Input [yellow] 64 4 4" xfId="30006" xr:uid="{432AE159-F203-438B-9EE1-DFF9AB6AEE6C}"/>
    <cellStyle name="Input [yellow] 64 5" xfId="34342" xr:uid="{06A8E182-F701-4CFD-842F-BF0EAC452CC2}"/>
    <cellStyle name="Input [yellow] 64 5 2" xfId="30008" xr:uid="{048D1005-53BD-4648-91F0-67255AB3A5F2}"/>
    <cellStyle name="Input [yellow] 64 6" xfId="34331" xr:uid="{D25A1CA0-21AF-4C17-B3C1-9D4F6D361426}"/>
    <cellStyle name="Input [yellow] 64 7" xfId="29997" xr:uid="{68984D41-E4F5-4A26-8D23-AE6EF89E83FE}"/>
    <cellStyle name="Input [yellow] 65" xfId="8055" xr:uid="{00000000-0005-0000-0000-0000731F0000}"/>
    <cellStyle name="Input [yellow] 65 2" xfId="8056" xr:uid="{00000000-0005-0000-0000-0000741F0000}"/>
    <cellStyle name="Input [yellow] 65 2 2" xfId="8057" xr:uid="{00000000-0005-0000-0000-0000751F0000}"/>
    <cellStyle name="Input [yellow] 65 2 2 2" xfId="34346" xr:uid="{0624545F-34C2-4D83-B1F2-8061165784E5}"/>
    <cellStyle name="Input [yellow] 65 2 2 2 2" xfId="30012" xr:uid="{879D7E6F-B220-438A-A07C-9B4A627B6F36}"/>
    <cellStyle name="Input [yellow] 65 2 2 3" xfId="34345" xr:uid="{BF4142D6-1C92-4AA5-A22D-FAEE62275CD3}"/>
    <cellStyle name="Input [yellow] 65 2 2 4" xfId="30011" xr:uid="{3A7A41E9-506E-46ED-ACF0-B5EE9BF9842D}"/>
    <cellStyle name="Input [yellow] 65 2 3" xfId="34347" xr:uid="{917E037E-8583-423E-A781-D0A1B7BEFF33}"/>
    <cellStyle name="Input [yellow] 65 2 3 2" xfId="30013" xr:uid="{A12C8C1C-F571-43FC-AA72-93118304FB42}"/>
    <cellStyle name="Input [yellow] 65 2 4" xfId="34344" xr:uid="{D710F6CD-98CF-4D55-96DB-BA53D1CDDEBA}"/>
    <cellStyle name="Input [yellow] 65 2 5" xfId="30010" xr:uid="{1CF43FC5-4119-4192-9A29-29AE80C1A868}"/>
    <cellStyle name="Input [yellow] 65 3" xfId="8058" xr:uid="{00000000-0005-0000-0000-0000761F0000}"/>
    <cellStyle name="Input [yellow] 65 3 2" xfId="8059" xr:uid="{00000000-0005-0000-0000-0000771F0000}"/>
    <cellStyle name="Input [yellow] 65 3 2 2" xfId="34350" xr:uid="{FA992859-0CB1-4C13-9B0E-499A7DC81979}"/>
    <cellStyle name="Input [yellow] 65 3 2 2 2" xfId="30016" xr:uid="{131B9F41-9550-49A7-B93D-31A7BB18DB8E}"/>
    <cellStyle name="Input [yellow] 65 3 2 3" xfId="34349" xr:uid="{C4355F9E-AEE9-403C-9D6D-410FD640F77A}"/>
    <cellStyle name="Input [yellow] 65 3 2 4" xfId="30015" xr:uid="{E3FF48E0-AC59-4369-8C30-1247562B38C7}"/>
    <cellStyle name="Input [yellow] 65 3 3" xfId="34351" xr:uid="{02448337-4D76-450C-8E75-4927D061B701}"/>
    <cellStyle name="Input [yellow] 65 3 3 2" xfId="30017" xr:uid="{F01350BE-D495-43C1-8736-70BFC28448BF}"/>
    <cellStyle name="Input [yellow] 65 3 4" xfId="34348" xr:uid="{B4C76290-041E-43F7-955E-ADE4CF6820B2}"/>
    <cellStyle name="Input [yellow] 65 3 5" xfId="30014" xr:uid="{5F54BEFB-801F-4BC3-A674-4A6AD2380355}"/>
    <cellStyle name="Input [yellow] 65 4" xfId="8060" xr:uid="{00000000-0005-0000-0000-0000781F0000}"/>
    <cellStyle name="Input [yellow] 65 4 2" xfId="34353" xr:uid="{343874ED-D1D9-4B73-BF6A-F4105CCE98BB}"/>
    <cellStyle name="Input [yellow] 65 4 2 2" xfId="30019" xr:uid="{E64F309F-85B3-4B41-8061-064D4777C5E6}"/>
    <cellStyle name="Input [yellow] 65 4 3" xfId="34352" xr:uid="{579C12EA-88AF-4A71-BCB0-88E44D403A21}"/>
    <cellStyle name="Input [yellow] 65 4 4" xfId="30018" xr:uid="{A31B8B5C-AD04-4FD7-98E0-E6F3292A88CF}"/>
    <cellStyle name="Input [yellow] 65 5" xfId="34354" xr:uid="{9FBDCB3D-80C4-4B70-B5E1-7252212CBF20}"/>
    <cellStyle name="Input [yellow] 65 5 2" xfId="30020" xr:uid="{927F0F17-1321-4755-8458-EF94EE0BC201}"/>
    <cellStyle name="Input [yellow] 65 6" xfId="34343" xr:uid="{CB7B4A3C-0B62-4FCA-908F-73679E0EACC3}"/>
    <cellStyle name="Input [yellow] 65 7" xfId="30009" xr:uid="{3BDC8FD1-E6FC-40B7-9E69-1AFF78C90BF7}"/>
    <cellStyle name="Input [yellow] 66" xfId="8061" xr:uid="{00000000-0005-0000-0000-0000791F0000}"/>
    <cellStyle name="Input [yellow] 66 2" xfId="8062" xr:uid="{00000000-0005-0000-0000-00007A1F0000}"/>
    <cellStyle name="Input [yellow] 66 2 2" xfId="8063" xr:uid="{00000000-0005-0000-0000-00007B1F0000}"/>
    <cellStyle name="Input [yellow] 66 2 2 2" xfId="34358" xr:uid="{B07E29C9-50D5-4D8E-B8D1-C68145339644}"/>
    <cellStyle name="Input [yellow] 66 2 2 2 2" xfId="30024" xr:uid="{0C6035EC-2EEA-4E31-AE43-25ED00E301F4}"/>
    <cellStyle name="Input [yellow] 66 2 2 3" xfId="34357" xr:uid="{C2229C3D-19E3-49CE-BAB7-F842A1609538}"/>
    <cellStyle name="Input [yellow] 66 2 2 4" xfId="30023" xr:uid="{3E107C89-554E-4CA2-89F6-FCE5A6021DD6}"/>
    <cellStyle name="Input [yellow] 66 2 3" xfId="34359" xr:uid="{196204BB-E493-498D-A37A-195B1E42A2F8}"/>
    <cellStyle name="Input [yellow] 66 2 3 2" xfId="30025" xr:uid="{CFF35782-6D7C-4877-8DF6-5FA9089B6454}"/>
    <cellStyle name="Input [yellow] 66 2 4" xfId="34356" xr:uid="{534F5FDB-8E7B-4676-88D3-94F25D3055AD}"/>
    <cellStyle name="Input [yellow] 66 2 5" xfId="30022" xr:uid="{187F713F-B561-4C3D-A282-30BF54F4EF33}"/>
    <cellStyle name="Input [yellow] 66 3" xfId="8064" xr:uid="{00000000-0005-0000-0000-00007C1F0000}"/>
    <cellStyle name="Input [yellow] 66 3 2" xfId="8065" xr:uid="{00000000-0005-0000-0000-00007D1F0000}"/>
    <cellStyle name="Input [yellow] 66 3 2 2" xfId="34362" xr:uid="{9E1E4356-DB36-4C28-8C8A-1E53449BADC7}"/>
    <cellStyle name="Input [yellow] 66 3 2 2 2" xfId="30028" xr:uid="{C94389FE-D544-4926-A50C-5CE8671825DC}"/>
    <cellStyle name="Input [yellow] 66 3 2 3" xfId="34361" xr:uid="{26C8D704-B4A6-457F-82EE-35ECE0462B2B}"/>
    <cellStyle name="Input [yellow] 66 3 2 4" xfId="30027" xr:uid="{724CAD65-F28D-4000-9CD0-094471DD9900}"/>
    <cellStyle name="Input [yellow] 66 3 3" xfId="34363" xr:uid="{BE23BB13-38E0-4B4C-9749-0DA700F1F6F1}"/>
    <cellStyle name="Input [yellow] 66 3 3 2" xfId="30029" xr:uid="{8B70C38A-1D45-4024-B8FD-A0A60D3CBB0A}"/>
    <cellStyle name="Input [yellow] 66 3 4" xfId="34360" xr:uid="{6F1CF2B2-4A11-400C-A665-7C5F56D01BCB}"/>
    <cellStyle name="Input [yellow] 66 3 5" xfId="30026" xr:uid="{1EDE998E-6703-48BF-BF68-41B5CA4C7EB1}"/>
    <cellStyle name="Input [yellow] 66 4" xfId="8066" xr:uid="{00000000-0005-0000-0000-00007E1F0000}"/>
    <cellStyle name="Input [yellow] 66 4 2" xfId="34365" xr:uid="{E90AD4DE-54F3-4685-9E6D-6DC4CB27207B}"/>
    <cellStyle name="Input [yellow] 66 4 2 2" xfId="30031" xr:uid="{0B68B6A1-D349-4901-97EF-ECD96BB4D615}"/>
    <cellStyle name="Input [yellow] 66 4 3" xfId="34364" xr:uid="{827C8A6B-3F31-4594-A746-02D8A980FB2D}"/>
    <cellStyle name="Input [yellow] 66 4 4" xfId="30030" xr:uid="{D5AA072A-6D07-4501-B2DF-1F4E235E1F69}"/>
    <cellStyle name="Input [yellow] 66 5" xfId="34366" xr:uid="{71193DEB-9DC4-4EF0-8BD2-B0D28741F137}"/>
    <cellStyle name="Input [yellow] 66 5 2" xfId="30032" xr:uid="{0A83A3FE-91A7-4CB7-8F63-6BA06B642EB4}"/>
    <cellStyle name="Input [yellow] 66 6" xfId="34355" xr:uid="{A041183D-EBE9-482D-AA6A-A6EB33C838A7}"/>
    <cellStyle name="Input [yellow] 66 7" xfId="30021" xr:uid="{0339B34E-F576-4FD4-A30E-3BC165C598BE}"/>
    <cellStyle name="Input [yellow] 67" xfId="8067" xr:uid="{00000000-0005-0000-0000-00007F1F0000}"/>
    <cellStyle name="Input [yellow] 67 2" xfId="8068" xr:uid="{00000000-0005-0000-0000-0000801F0000}"/>
    <cellStyle name="Input [yellow] 67 2 2" xfId="8069" xr:uid="{00000000-0005-0000-0000-0000811F0000}"/>
    <cellStyle name="Input [yellow] 67 2 2 2" xfId="34370" xr:uid="{7CC934A6-47F2-49CF-A9AF-CA5B11EEAF00}"/>
    <cellStyle name="Input [yellow] 67 2 2 2 2" xfId="30036" xr:uid="{E74853E6-7C06-4012-8E1D-C78286926042}"/>
    <cellStyle name="Input [yellow] 67 2 2 3" xfId="34369" xr:uid="{EFEDFAD2-6F65-4F7E-9619-A9A15D703D41}"/>
    <cellStyle name="Input [yellow] 67 2 2 4" xfId="30035" xr:uid="{65E3A0E9-61FA-48B8-8F53-35C0F5BA1652}"/>
    <cellStyle name="Input [yellow] 67 2 3" xfId="34371" xr:uid="{0B4EFB31-1398-44B0-B8A2-918C5677198C}"/>
    <cellStyle name="Input [yellow] 67 2 3 2" xfId="30037" xr:uid="{7E9FDF60-00EE-4FD3-BFB2-2D8D3B2DC610}"/>
    <cellStyle name="Input [yellow] 67 2 4" xfId="34368" xr:uid="{9E777E33-4DE6-48D7-A212-1829CD460C4F}"/>
    <cellStyle name="Input [yellow] 67 2 5" xfId="30034" xr:uid="{28388421-A314-4FAE-9339-0D288D20E46C}"/>
    <cellStyle name="Input [yellow] 67 3" xfId="8070" xr:uid="{00000000-0005-0000-0000-0000821F0000}"/>
    <cellStyle name="Input [yellow] 67 3 2" xfId="8071" xr:uid="{00000000-0005-0000-0000-0000831F0000}"/>
    <cellStyle name="Input [yellow] 67 3 2 2" xfId="34374" xr:uid="{9DBFCBD1-DC08-4785-B963-4AD60A2DC1F2}"/>
    <cellStyle name="Input [yellow] 67 3 2 2 2" xfId="30040" xr:uid="{099C6E53-D3FD-4A61-BD49-5A076B7C2E06}"/>
    <cellStyle name="Input [yellow] 67 3 2 3" xfId="34373" xr:uid="{D11A3B3B-5466-4D8B-9FC5-8918ED0EA59A}"/>
    <cellStyle name="Input [yellow] 67 3 2 4" xfId="30039" xr:uid="{17FB7C6E-9404-466B-8D59-ACDFE3BC13FA}"/>
    <cellStyle name="Input [yellow] 67 3 3" xfId="34375" xr:uid="{E4F6DA2E-B724-4E37-A7A1-580F4E356EE6}"/>
    <cellStyle name="Input [yellow] 67 3 3 2" xfId="30041" xr:uid="{9D902539-5F76-4EF1-B67D-0DCA22D86773}"/>
    <cellStyle name="Input [yellow] 67 3 4" xfId="34372" xr:uid="{D63713F0-3BE4-4770-B7ED-0CB9DFEF27AA}"/>
    <cellStyle name="Input [yellow] 67 3 5" xfId="30038" xr:uid="{7E854B22-235B-440B-8E0C-376B36698E82}"/>
    <cellStyle name="Input [yellow] 67 4" xfId="8072" xr:uid="{00000000-0005-0000-0000-0000841F0000}"/>
    <cellStyle name="Input [yellow] 67 4 2" xfId="34377" xr:uid="{0D65B4DB-6D21-4A3D-BF46-09F48AFA19F1}"/>
    <cellStyle name="Input [yellow] 67 4 2 2" xfId="30043" xr:uid="{3B18E4B9-15BD-4130-B570-49C04FBDDA63}"/>
    <cellStyle name="Input [yellow] 67 4 3" xfId="34376" xr:uid="{F36D3691-B05F-4EEF-95BD-A7D5D253991C}"/>
    <cellStyle name="Input [yellow] 67 4 4" xfId="30042" xr:uid="{A31CE0E2-6321-4DE7-8636-2648C6E30427}"/>
    <cellStyle name="Input [yellow] 67 5" xfId="34378" xr:uid="{41F86102-2CFF-4628-9028-B94FC8534193}"/>
    <cellStyle name="Input [yellow] 67 5 2" xfId="30044" xr:uid="{31807E4F-2893-4B29-9F07-953C68F09A9F}"/>
    <cellStyle name="Input [yellow] 67 6" xfId="34367" xr:uid="{44A20C70-6AD6-4E72-AFE8-47D59DE53FCE}"/>
    <cellStyle name="Input [yellow] 67 7" xfId="30033" xr:uid="{02B00C1A-8856-46A3-8169-4E0EC0CFB5C4}"/>
    <cellStyle name="Input [yellow] 68" xfId="8073" xr:uid="{00000000-0005-0000-0000-0000851F0000}"/>
    <cellStyle name="Input [yellow] 68 2" xfId="8074" xr:uid="{00000000-0005-0000-0000-0000861F0000}"/>
    <cellStyle name="Input [yellow] 68 2 2" xfId="8075" xr:uid="{00000000-0005-0000-0000-0000871F0000}"/>
    <cellStyle name="Input [yellow] 68 2 2 2" xfId="34382" xr:uid="{F34B9662-9AFA-41E9-BEFF-C020464D4B1A}"/>
    <cellStyle name="Input [yellow] 68 2 2 2 2" xfId="30048" xr:uid="{A112CE80-4F28-4B52-85B8-8F9769944B37}"/>
    <cellStyle name="Input [yellow] 68 2 2 3" xfId="34381" xr:uid="{10EDFDAF-563F-4F8A-8752-E94CAD2DC13B}"/>
    <cellStyle name="Input [yellow] 68 2 2 4" xfId="30047" xr:uid="{11069211-A7C3-44AB-AB59-C8392F89B7D7}"/>
    <cellStyle name="Input [yellow] 68 2 3" xfId="34383" xr:uid="{CA6D9231-AB13-4A3E-95B1-29D6230DFC82}"/>
    <cellStyle name="Input [yellow] 68 2 3 2" xfId="30049" xr:uid="{EE80EE3A-CD53-4CAC-86E5-42A1C3A337B7}"/>
    <cellStyle name="Input [yellow] 68 2 4" xfId="34380" xr:uid="{5F0522C3-131C-44C1-A900-5641A0C5AB4C}"/>
    <cellStyle name="Input [yellow] 68 2 5" xfId="30046" xr:uid="{81EB1F77-7C13-4244-9B5D-975D7A8D7848}"/>
    <cellStyle name="Input [yellow] 68 3" xfId="8076" xr:uid="{00000000-0005-0000-0000-0000881F0000}"/>
    <cellStyle name="Input [yellow] 68 3 2" xfId="8077" xr:uid="{00000000-0005-0000-0000-0000891F0000}"/>
    <cellStyle name="Input [yellow] 68 3 2 2" xfId="34386" xr:uid="{56176382-0912-4D80-A57E-BB8B180B8095}"/>
    <cellStyle name="Input [yellow] 68 3 2 2 2" xfId="30052" xr:uid="{075ABA09-9B15-4137-8412-429CD5C11415}"/>
    <cellStyle name="Input [yellow] 68 3 2 3" xfId="34385" xr:uid="{B5239DE3-73D6-4D16-82B8-DC5E46A8D39E}"/>
    <cellStyle name="Input [yellow] 68 3 2 4" xfId="30051" xr:uid="{AFAC62C9-6EE4-4911-9280-239ADF8C4140}"/>
    <cellStyle name="Input [yellow] 68 3 3" xfId="34387" xr:uid="{BA61D255-843B-4325-81B7-683D9824A85B}"/>
    <cellStyle name="Input [yellow] 68 3 3 2" xfId="30053" xr:uid="{57234539-D65A-4DAD-A847-8E54039CC7CD}"/>
    <cellStyle name="Input [yellow] 68 3 4" xfId="34384" xr:uid="{EF63A92F-F991-49AE-8836-099157BDCE53}"/>
    <cellStyle name="Input [yellow] 68 3 5" xfId="30050" xr:uid="{1BD6F33F-3C0F-4A27-A51D-D330FADC41BB}"/>
    <cellStyle name="Input [yellow] 68 4" xfId="8078" xr:uid="{00000000-0005-0000-0000-00008A1F0000}"/>
    <cellStyle name="Input [yellow] 68 4 2" xfId="34389" xr:uid="{1F15C745-BCD3-4AEF-8F4F-2F9E675AA79E}"/>
    <cellStyle name="Input [yellow] 68 4 2 2" xfId="30055" xr:uid="{5D7AD37D-52F2-4BFB-B5C8-6E8B4CB6DFD1}"/>
    <cellStyle name="Input [yellow] 68 4 3" xfId="34388" xr:uid="{5F876613-91D9-4407-8B29-CA575C450CFF}"/>
    <cellStyle name="Input [yellow] 68 4 4" xfId="30054" xr:uid="{F7E85ED4-85D4-4348-923D-11A2C96F23AA}"/>
    <cellStyle name="Input [yellow] 68 5" xfId="34390" xr:uid="{5A6F3550-497E-4AEA-80F3-E8BF31E69BBB}"/>
    <cellStyle name="Input [yellow] 68 5 2" xfId="30056" xr:uid="{23C8F6D1-AD1A-4DA5-BD3F-255EB2A79C1D}"/>
    <cellStyle name="Input [yellow] 68 6" xfId="34379" xr:uid="{6BD993C3-43BC-443D-8BF8-4391FA832FDC}"/>
    <cellStyle name="Input [yellow] 68 7" xfId="30045" xr:uid="{F0DD6554-1F1A-40A5-BF67-6B6B063B5742}"/>
    <cellStyle name="Input [yellow] 69" xfId="8079" xr:uid="{00000000-0005-0000-0000-00008B1F0000}"/>
    <cellStyle name="Input [yellow] 69 2" xfId="8080" xr:uid="{00000000-0005-0000-0000-00008C1F0000}"/>
    <cellStyle name="Input [yellow] 69 2 2" xfId="8081" xr:uid="{00000000-0005-0000-0000-00008D1F0000}"/>
    <cellStyle name="Input [yellow] 69 2 2 2" xfId="34394" xr:uid="{636DCFD5-6921-4776-B629-A6E5DA23EB2F}"/>
    <cellStyle name="Input [yellow] 69 2 2 2 2" xfId="30060" xr:uid="{57FBE670-AD0B-4F11-894B-537BA24E7ECA}"/>
    <cellStyle name="Input [yellow] 69 2 2 3" xfId="34393" xr:uid="{CF44CBFF-1D4A-43D8-AC8E-AADA4CFE7AD4}"/>
    <cellStyle name="Input [yellow] 69 2 2 4" xfId="30059" xr:uid="{728D856E-BEE9-48B9-B879-2705834B04CE}"/>
    <cellStyle name="Input [yellow] 69 2 3" xfId="34395" xr:uid="{2154F03C-D00C-4E44-829C-C9E284170269}"/>
    <cellStyle name="Input [yellow] 69 2 3 2" xfId="30061" xr:uid="{CAA2FAAC-8496-4361-9E3D-2E1F94D4E51A}"/>
    <cellStyle name="Input [yellow] 69 2 4" xfId="34392" xr:uid="{851E5F18-1966-4D95-9034-6112553C4E8B}"/>
    <cellStyle name="Input [yellow] 69 2 5" xfId="30058" xr:uid="{32F87A96-125C-4EA1-8DC3-E0F81C0D850D}"/>
    <cellStyle name="Input [yellow] 69 3" xfId="8082" xr:uid="{00000000-0005-0000-0000-00008E1F0000}"/>
    <cellStyle name="Input [yellow] 69 3 2" xfId="8083" xr:uid="{00000000-0005-0000-0000-00008F1F0000}"/>
    <cellStyle name="Input [yellow] 69 3 2 2" xfId="34398" xr:uid="{6FEE9933-DB75-4B7E-9046-465AB774E4E0}"/>
    <cellStyle name="Input [yellow] 69 3 2 2 2" xfId="30064" xr:uid="{89CA7070-549B-43F9-9682-9E0C525E181C}"/>
    <cellStyle name="Input [yellow] 69 3 2 3" xfId="34397" xr:uid="{C6996305-E547-4DE5-81C1-2A370389DA75}"/>
    <cellStyle name="Input [yellow] 69 3 2 4" xfId="30063" xr:uid="{1CDFA5B1-1189-42AD-A761-B4D4C1530391}"/>
    <cellStyle name="Input [yellow] 69 3 3" xfId="34399" xr:uid="{59B8A2EC-39F6-4D8C-92D9-FA29B8FC4B9A}"/>
    <cellStyle name="Input [yellow] 69 3 3 2" xfId="30065" xr:uid="{55F50CE4-D02E-4BCD-9899-9302F8BB0D7F}"/>
    <cellStyle name="Input [yellow] 69 3 4" xfId="34396" xr:uid="{8D665E8B-DD4C-48AE-9CB9-044241AF6726}"/>
    <cellStyle name="Input [yellow] 69 3 5" xfId="30062" xr:uid="{DA492EFC-7EC9-49D8-9E28-FE3DB831C31F}"/>
    <cellStyle name="Input [yellow] 69 4" xfId="8084" xr:uid="{00000000-0005-0000-0000-0000901F0000}"/>
    <cellStyle name="Input [yellow] 69 4 2" xfId="34401" xr:uid="{EBBA4682-04B5-4074-BD98-B0F911368472}"/>
    <cellStyle name="Input [yellow] 69 4 2 2" xfId="30067" xr:uid="{346313EC-24DB-4706-A59A-425B6C51A6F2}"/>
    <cellStyle name="Input [yellow] 69 4 3" xfId="34400" xr:uid="{F5163A3A-E078-4948-B47C-94EEB57E8FD8}"/>
    <cellStyle name="Input [yellow] 69 4 4" xfId="30066" xr:uid="{A03B147E-22C3-4D61-81CA-B3A14B8CF4BA}"/>
    <cellStyle name="Input [yellow] 69 5" xfId="34402" xr:uid="{7ACFD878-3761-4007-9611-33375F67AB12}"/>
    <cellStyle name="Input [yellow] 69 5 2" xfId="30068" xr:uid="{33F87876-63EC-4853-95A2-BD6925734768}"/>
    <cellStyle name="Input [yellow] 69 6" xfId="34391" xr:uid="{7852D0AC-F69F-4653-949E-986B082FA57F}"/>
    <cellStyle name="Input [yellow] 69 7" xfId="30057" xr:uid="{E00C1A07-C00F-46FF-9D72-934314D6CC88}"/>
    <cellStyle name="Input [yellow] 7" xfId="8085" xr:uid="{00000000-0005-0000-0000-0000911F0000}"/>
    <cellStyle name="Input [yellow] 7 10" xfId="34404" xr:uid="{9DFD55C0-0DC6-4A39-AB4C-9A1831CE35DD}"/>
    <cellStyle name="Input [yellow] 7 10 2" xfId="30070" xr:uid="{952FDB1B-E399-4EC1-800F-065C639824D9}"/>
    <cellStyle name="Input [yellow] 7 11" xfId="34403" xr:uid="{96030EBA-B181-4507-8DB2-FD14590531C7}"/>
    <cellStyle name="Input [yellow] 7 12" xfId="30069" xr:uid="{ECC5BB34-5BCD-468B-8B08-3CA165A8BACB}"/>
    <cellStyle name="Input [yellow] 7 2" xfId="8086" xr:uid="{00000000-0005-0000-0000-0000921F0000}"/>
    <cellStyle name="Input [yellow] 7 2 10" xfId="34405" xr:uid="{5552604A-6101-4FCE-8FE7-39E83CFDFB08}"/>
    <cellStyle name="Input [yellow] 7 2 11" xfId="30071" xr:uid="{8917A60D-DDAF-48B4-949D-DC54B4422683}"/>
    <cellStyle name="Input [yellow] 7 2 2" xfId="8087" xr:uid="{00000000-0005-0000-0000-0000931F0000}"/>
    <cellStyle name="Input [yellow] 7 2 2 2" xfId="8088" xr:uid="{00000000-0005-0000-0000-0000941F0000}"/>
    <cellStyle name="Input [yellow] 7 2 2 2 2" xfId="8089" xr:uid="{00000000-0005-0000-0000-0000951F0000}"/>
    <cellStyle name="Input [yellow] 7 2 2 2 2 2" xfId="34409" xr:uid="{3A40A4C4-BFAE-4B72-8BD5-4C16FBA4FD8D}"/>
    <cellStyle name="Input [yellow] 7 2 2 2 2 2 2" xfId="30075" xr:uid="{4D5EA10B-FB86-4A33-A7F9-366C5DDA5127}"/>
    <cellStyle name="Input [yellow] 7 2 2 2 2 3" xfId="34408" xr:uid="{6C9F6736-D2E5-4AE8-9D6F-DDC71BD0FE65}"/>
    <cellStyle name="Input [yellow] 7 2 2 2 2 4" xfId="30074" xr:uid="{BB67B0CC-1D71-40A2-B878-BE2A719EA65A}"/>
    <cellStyle name="Input [yellow] 7 2 2 2 3" xfId="34410" xr:uid="{C22A04B1-750C-4594-9F6D-27EDF9037212}"/>
    <cellStyle name="Input [yellow] 7 2 2 2 3 2" xfId="30076" xr:uid="{1984F8CF-C2C0-4DF3-991E-786C6717507B}"/>
    <cellStyle name="Input [yellow] 7 2 2 2 4" xfId="34407" xr:uid="{47DB42FD-5EF5-462D-8D16-15AB3AD23AF0}"/>
    <cellStyle name="Input [yellow] 7 2 2 2 5" xfId="30073" xr:uid="{702C62B1-5C71-4523-8D86-6F0BDF4E8569}"/>
    <cellStyle name="Input [yellow] 7 2 2 3" xfId="8090" xr:uid="{00000000-0005-0000-0000-0000961F0000}"/>
    <cellStyle name="Input [yellow] 7 2 2 3 2" xfId="8091" xr:uid="{00000000-0005-0000-0000-0000971F0000}"/>
    <cellStyle name="Input [yellow] 7 2 2 3 2 2" xfId="34413" xr:uid="{9264DF17-833D-4791-B883-216C985CFC86}"/>
    <cellStyle name="Input [yellow] 7 2 2 3 2 2 2" xfId="30079" xr:uid="{F6E7A3F3-2AA2-47F2-8F23-55F6740EFFE4}"/>
    <cellStyle name="Input [yellow] 7 2 2 3 2 3" xfId="34412" xr:uid="{340551D9-1DD2-4030-A2CF-8184A0139FA4}"/>
    <cellStyle name="Input [yellow] 7 2 2 3 2 4" xfId="30078" xr:uid="{C8F3B39A-1728-468B-81D4-5C4EAC27CBA8}"/>
    <cellStyle name="Input [yellow] 7 2 2 3 3" xfId="34414" xr:uid="{41BF25DA-CF16-4B94-B7A1-2EBF88C8CB6D}"/>
    <cellStyle name="Input [yellow] 7 2 2 3 3 2" xfId="30080" xr:uid="{8B63CD52-B037-4666-B635-E9EAAB769D4A}"/>
    <cellStyle name="Input [yellow] 7 2 2 3 4" xfId="34411" xr:uid="{C0CCD3FA-FB76-4E00-8A56-EA43353B2FAC}"/>
    <cellStyle name="Input [yellow] 7 2 2 3 5" xfId="30077" xr:uid="{95D2A7A0-20D1-43DF-94D9-978DF048694C}"/>
    <cellStyle name="Input [yellow] 7 2 2 4" xfId="8092" xr:uid="{00000000-0005-0000-0000-0000981F0000}"/>
    <cellStyle name="Input [yellow] 7 2 2 4 2" xfId="34416" xr:uid="{50CB4118-DA10-4A34-9FDC-8E4304B4E403}"/>
    <cellStyle name="Input [yellow] 7 2 2 4 2 2" xfId="30082" xr:uid="{01849A88-76AA-4A4F-8521-849A5DFDCDB5}"/>
    <cellStyle name="Input [yellow] 7 2 2 4 3" xfId="34415" xr:uid="{07AE79DE-C863-4B47-BE01-5CFCAD756EA7}"/>
    <cellStyle name="Input [yellow] 7 2 2 4 4" xfId="30081" xr:uid="{C6CA540E-2156-41FF-911C-A8E1F912459B}"/>
    <cellStyle name="Input [yellow] 7 2 2 5" xfId="34417" xr:uid="{A6827312-5DEB-4158-BE3B-B5BD94399AF4}"/>
    <cellStyle name="Input [yellow] 7 2 2 5 2" xfId="30083" xr:uid="{CE93DFAD-37A0-4726-8155-38E67FD43F7B}"/>
    <cellStyle name="Input [yellow] 7 2 2 6" xfId="34406" xr:uid="{96BAB2F4-F7A3-4055-8E08-BE4A23E761B7}"/>
    <cellStyle name="Input [yellow] 7 2 2 7" xfId="30072" xr:uid="{C4AF5614-E67F-4189-A581-8194304BF94D}"/>
    <cellStyle name="Input [yellow] 7 2 3" xfId="8093" xr:uid="{00000000-0005-0000-0000-0000991F0000}"/>
    <cellStyle name="Input [yellow] 7 2 3 2" xfId="8094" xr:uid="{00000000-0005-0000-0000-00009A1F0000}"/>
    <cellStyle name="Input [yellow] 7 2 3 2 2" xfId="8095" xr:uid="{00000000-0005-0000-0000-00009B1F0000}"/>
    <cellStyle name="Input [yellow] 7 2 3 2 2 2" xfId="34421" xr:uid="{BE565055-D84A-474A-AC34-0514CA038D73}"/>
    <cellStyle name="Input [yellow] 7 2 3 2 2 2 2" xfId="30087" xr:uid="{AC0FA13B-4BC9-4C32-9BF5-BCDDC14FF5A9}"/>
    <cellStyle name="Input [yellow] 7 2 3 2 2 3" xfId="34420" xr:uid="{7150FD72-DFFA-4248-8560-3857DDF8B5A7}"/>
    <cellStyle name="Input [yellow] 7 2 3 2 2 4" xfId="30086" xr:uid="{FE6E9E08-C167-42D4-909D-00639DF8BC29}"/>
    <cellStyle name="Input [yellow] 7 2 3 2 3" xfId="34422" xr:uid="{E4754926-4C26-4092-B9E2-3F77EA9CD4FD}"/>
    <cellStyle name="Input [yellow] 7 2 3 2 3 2" xfId="30088" xr:uid="{B7FE3CA8-1D39-42F2-91DC-8A5AC92C02F6}"/>
    <cellStyle name="Input [yellow] 7 2 3 2 4" xfId="34419" xr:uid="{7725DD92-D0F8-49E1-BE90-F2508A73569D}"/>
    <cellStyle name="Input [yellow] 7 2 3 2 5" xfId="30085" xr:uid="{140EFA5E-0E2B-4452-81EC-43CD3DFE8F1B}"/>
    <cellStyle name="Input [yellow] 7 2 3 3" xfId="8096" xr:uid="{00000000-0005-0000-0000-00009C1F0000}"/>
    <cellStyle name="Input [yellow] 7 2 3 3 2" xfId="8097" xr:uid="{00000000-0005-0000-0000-00009D1F0000}"/>
    <cellStyle name="Input [yellow] 7 2 3 3 2 2" xfId="34425" xr:uid="{05368BB7-4AF1-406D-9568-FCB947CB6A1F}"/>
    <cellStyle name="Input [yellow] 7 2 3 3 2 2 2" xfId="30091" xr:uid="{3FB75FAE-52C9-44A2-948C-CC602BA77421}"/>
    <cellStyle name="Input [yellow] 7 2 3 3 2 3" xfId="34424" xr:uid="{E22FE038-1113-49C6-B07D-470EF760A2A7}"/>
    <cellStyle name="Input [yellow] 7 2 3 3 2 4" xfId="30090" xr:uid="{F7CD8FFE-4654-4909-9888-66F77BA216E0}"/>
    <cellStyle name="Input [yellow] 7 2 3 3 3" xfId="34426" xr:uid="{67A64139-D6D5-4492-B68D-A37ECB064089}"/>
    <cellStyle name="Input [yellow] 7 2 3 3 3 2" xfId="30092" xr:uid="{82BB66BE-EDC4-4BEC-AEA8-DF9848444D33}"/>
    <cellStyle name="Input [yellow] 7 2 3 3 4" xfId="34423" xr:uid="{56B562FB-C168-4373-BD71-DB30097AF895}"/>
    <cellStyle name="Input [yellow] 7 2 3 3 5" xfId="30089" xr:uid="{DC2C46DE-2943-4591-B687-7D3EE343492E}"/>
    <cellStyle name="Input [yellow] 7 2 3 4" xfId="8098" xr:uid="{00000000-0005-0000-0000-00009E1F0000}"/>
    <cellStyle name="Input [yellow] 7 2 3 4 2" xfId="34428" xr:uid="{6639C1FB-EFB1-458D-B7E8-3D154EE83A31}"/>
    <cellStyle name="Input [yellow] 7 2 3 4 2 2" xfId="30094" xr:uid="{110812A5-7CCB-4240-B40A-EEE0AD5FB047}"/>
    <cellStyle name="Input [yellow] 7 2 3 4 3" xfId="34427" xr:uid="{C3A93427-2A3F-4F42-BED9-1AF4C32F4D88}"/>
    <cellStyle name="Input [yellow] 7 2 3 4 4" xfId="30093" xr:uid="{8D572203-609D-4D1D-AAFA-408F3DF4D962}"/>
    <cellStyle name="Input [yellow] 7 2 3 5" xfId="34429" xr:uid="{6C6CB07E-0DF0-4F84-BDA0-5B5C6D0E8FF5}"/>
    <cellStyle name="Input [yellow] 7 2 3 5 2" xfId="30095" xr:uid="{7216D020-83E0-4BD5-918B-34ACF1626A52}"/>
    <cellStyle name="Input [yellow] 7 2 3 6" xfId="34418" xr:uid="{66766E7C-877A-4B6E-BA05-E42A5FF98673}"/>
    <cellStyle name="Input [yellow] 7 2 3 7" xfId="30084" xr:uid="{1776D314-351C-4680-B9E6-0B77908C4218}"/>
    <cellStyle name="Input [yellow] 7 2 4" xfId="8099" xr:uid="{00000000-0005-0000-0000-00009F1F0000}"/>
    <cellStyle name="Input [yellow] 7 2 4 2" xfId="8100" xr:uid="{00000000-0005-0000-0000-0000A01F0000}"/>
    <cellStyle name="Input [yellow] 7 2 4 2 2" xfId="8101" xr:uid="{00000000-0005-0000-0000-0000A11F0000}"/>
    <cellStyle name="Input [yellow] 7 2 4 2 2 2" xfId="34433" xr:uid="{07135892-6F8E-4E34-A780-9884AA772A0C}"/>
    <cellStyle name="Input [yellow] 7 2 4 2 2 2 2" xfId="30099" xr:uid="{C32CE335-F740-450E-825B-241EDCEACACC}"/>
    <cellStyle name="Input [yellow] 7 2 4 2 2 3" xfId="34432" xr:uid="{E1C71749-6873-4A6F-98AC-A1D86188B063}"/>
    <cellStyle name="Input [yellow] 7 2 4 2 2 4" xfId="30098" xr:uid="{E436DE4F-4D55-40AD-9911-0717B88E37C7}"/>
    <cellStyle name="Input [yellow] 7 2 4 2 3" xfId="34434" xr:uid="{75D7A106-E59F-4031-AA75-51676C747225}"/>
    <cellStyle name="Input [yellow] 7 2 4 2 3 2" xfId="30100" xr:uid="{628BD747-51F9-4C57-8B49-7145CA8EC409}"/>
    <cellStyle name="Input [yellow] 7 2 4 2 4" xfId="34431" xr:uid="{0CFD7781-20E1-4887-A3EF-9C49B26E223D}"/>
    <cellStyle name="Input [yellow] 7 2 4 2 5" xfId="30097" xr:uid="{490A263A-C987-4CF3-A550-9EC035C121CB}"/>
    <cellStyle name="Input [yellow] 7 2 4 3" xfId="8102" xr:uid="{00000000-0005-0000-0000-0000A21F0000}"/>
    <cellStyle name="Input [yellow] 7 2 4 3 2" xfId="8103" xr:uid="{00000000-0005-0000-0000-0000A31F0000}"/>
    <cellStyle name="Input [yellow] 7 2 4 3 2 2" xfId="34437" xr:uid="{F339B309-F68E-4497-8A33-912313915EA3}"/>
    <cellStyle name="Input [yellow] 7 2 4 3 2 2 2" xfId="30103" xr:uid="{83AD5755-719A-48D3-8B13-4441FAC36857}"/>
    <cellStyle name="Input [yellow] 7 2 4 3 2 3" xfId="34436" xr:uid="{A9A07FFA-DDEE-459B-ABB3-7C44D26C9409}"/>
    <cellStyle name="Input [yellow] 7 2 4 3 2 4" xfId="30102" xr:uid="{8EC905BD-C3ED-459A-86E9-B0E85C1D6ADD}"/>
    <cellStyle name="Input [yellow] 7 2 4 3 3" xfId="34438" xr:uid="{24DF0E53-CD02-4EAF-8D9A-57DBA51FBBF0}"/>
    <cellStyle name="Input [yellow] 7 2 4 3 3 2" xfId="30104" xr:uid="{C50C7AB2-F5D3-462E-880C-6E7E69F9CE1A}"/>
    <cellStyle name="Input [yellow] 7 2 4 3 4" xfId="34435" xr:uid="{0BFB3845-F70E-48A4-86DB-B05095E99D3D}"/>
    <cellStyle name="Input [yellow] 7 2 4 3 5" xfId="30101" xr:uid="{371241B9-F1A0-4ECE-A7C8-6BC63E93D114}"/>
    <cellStyle name="Input [yellow] 7 2 4 4" xfId="8104" xr:uid="{00000000-0005-0000-0000-0000A41F0000}"/>
    <cellStyle name="Input [yellow] 7 2 4 4 2" xfId="34440" xr:uid="{F173D04B-65F6-4468-ABFB-861A0FA87AD8}"/>
    <cellStyle name="Input [yellow] 7 2 4 4 2 2" xfId="30106" xr:uid="{2A4CD365-405E-476F-BF0F-9370217A406C}"/>
    <cellStyle name="Input [yellow] 7 2 4 4 3" xfId="34439" xr:uid="{B94B5B2D-1C2E-46E3-9D8D-6E76C16E2C1B}"/>
    <cellStyle name="Input [yellow] 7 2 4 4 4" xfId="30105" xr:uid="{599F6910-8A9E-4823-847A-FA5925D90D07}"/>
    <cellStyle name="Input [yellow] 7 2 4 5" xfId="34441" xr:uid="{ABE37188-64A3-4855-9A91-C32106411D4B}"/>
    <cellStyle name="Input [yellow] 7 2 4 5 2" xfId="30107" xr:uid="{093A3E2F-792B-409E-A25E-5DF9D3F1E274}"/>
    <cellStyle name="Input [yellow] 7 2 4 6" xfId="34430" xr:uid="{064213FB-58C8-4A3B-BF35-31026E6375E7}"/>
    <cellStyle name="Input [yellow] 7 2 4 7" xfId="30096" xr:uid="{8EAA9F80-A38F-4AE9-ABAD-0500DD337D25}"/>
    <cellStyle name="Input [yellow] 7 2 5" xfId="8105" xr:uid="{00000000-0005-0000-0000-0000A51F0000}"/>
    <cellStyle name="Input [yellow] 7 2 5 2" xfId="8106" xr:uid="{00000000-0005-0000-0000-0000A61F0000}"/>
    <cellStyle name="Input [yellow] 7 2 5 2 2" xfId="8107" xr:uid="{00000000-0005-0000-0000-0000A71F0000}"/>
    <cellStyle name="Input [yellow] 7 2 5 2 2 2" xfId="34445" xr:uid="{706D97C1-6952-4089-BEB0-550FE89DD905}"/>
    <cellStyle name="Input [yellow] 7 2 5 2 2 2 2" xfId="30111" xr:uid="{87B1FB85-052A-4095-979D-F92CBBB51F54}"/>
    <cellStyle name="Input [yellow] 7 2 5 2 2 3" xfId="34444" xr:uid="{AA298E2D-5ECD-4DE8-AB72-9A9255ED47D7}"/>
    <cellStyle name="Input [yellow] 7 2 5 2 2 4" xfId="30110" xr:uid="{9980ABF0-A42B-481A-A256-6E4D2A350562}"/>
    <cellStyle name="Input [yellow] 7 2 5 2 3" xfId="34446" xr:uid="{DE7D38E4-D1C6-4CB0-B094-597076284937}"/>
    <cellStyle name="Input [yellow] 7 2 5 2 3 2" xfId="30112" xr:uid="{AF551A69-25CF-4803-BB3E-339EB1D7DA51}"/>
    <cellStyle name="Input [yellow] 7 2 5 2 4" xfId="34443" xr:uid="{11803AF5-EAF9-4166-AE60-813428832777}"/>
    <cellStyle name="Input [yellow] 7 2 5 2 5" xfId="30109" xr:uid="{F9C6DD00-8DDE-49B6-853A-4E976BD795AF}"/>
    <cellStyle name="Input [yellow] 7 2 5 3" xfId="8108" xr:uid="{00000000-0005-0000-0000-0000A81F0000}"/>
    <cellStyle name="Input [yellow] 7 2 5 3 2" xfId="8109" xr:uid="{00000000-0005-0000-0000-0000A91F0000}"/>
    <cellStyle name="Input [yellow] 7 2 5 3 2 2" xfId="34449" xr:uid="{0EACA682-7461-4334-936C-3AD7B8B173C3}"/>
    <cellStyle name="Input [yellow] 7 2 5 3 2 2 2" xfId="30115" xr:uid="{9650BD99-B141-41E4-8285-E82D6AF9880B}"/>
    <cellStyle name="Input [yellow] 7 2 5 3 2 3" xfId="34448" xr:uid="{04548211-5B47-40A5-B3B7-25C32331C13D}"/>
    <cellStyle name="Input [yellow] 7 2 5 3 2 4" xfId="30114" xr:uid="{9DD3DCC6-DFCB-488B-BDD9-F9F9B5CF482E}"/>
    <cellStyle name="Input [yellow] 7 2 5 3 3" xfId="34450" xr:uid="{C6F7893D-803C-4DB9-95B0-FA6F08C3FB45}"/>
    <cellStyle name="Input [yellow] 7 2 5 3 3 2" xfId="30116" xr:uid="{FAA16016-87F5-44CD-BC7F-6CF1D3FEA7CD}"/>
    <cellStyle name="Input [yellow] 7 2 5 3 4" xfId="34447" xr:uid="{920B0598-3DB8-4000-8C5C-9FAE854754B6}"/>
    <cellStyle name="Input [yellow] 7 2 5 3 5" xfId="30113" xr:uid="{3F4C10DB-05E0-4F33-B5F3-77A885AA422F}"/>
    <cellStyle name="Input [yellow] 7 2 5 4" xfId="8110" xr:uid="{00000000-0005-0000-0000-0000AA1F0000}"/>
    <cellStyle name="Input [yellow] 7 2 5 4 2" xfId="34452" xr:uid="{9CF6CD4A-6CB8-45DA-8817-6FE30F3FC11C}"/>
    <cellStyle name="Input [yellow] 7 2 5 4 2 2" xfId="30118" xr:uid="{3B3577B6-D76A-42E5-BB38-7543355EC777}"/>
    <cellStyle name="Input [yellow] 7 2 5 4 3" xfId="34451" xr:uid="{0CF9A5E8-C2E2-4C56-A1F5-8C55513ABA32}"/>
    <cellStyle name="Input [yellow] 7 2 5 4 4" xfId="30117" xr:uid="{6DD84268-0D11-4407-BC51-3F6475A46115}"/>
    <cellStyle name="Input [yellow] 7 2 5 5" xfId="34453" xr:uid="{9DC57979-73B3-4F69-BEBD-7BEDD1DA32B8}"/>
    <cellStyle name="Input [yellow] 7 2 5 5 2" xfId="30119" xr:uid="{CFB25852-F917-4101-A538-931D506A9886}"/>
    <cellStyle name="Input [yellow] 7 2 5 6" xfId="34442" xr:uid="{1446F20A-D9AA-46E5-A69B-D639205CFDD5}"/>
    <cellStyle name="Input [yellow] 7 2 5 7" xfId="30108" xr:uid="{7F317BEF-B60F-489F-AFCA-3A25B8485112}"/>
    <cellStyle name="Input [yellow] 7 2 6" xfId="8111" xr:uid="{00000000-0005-0000-0000-0000AB1F0000}"/>
    <cellStyle name="Input [yellow] 7 2 6 2" xfId="8112" xr:uid="{00000000-0005-0000-0000-0000AC1F0000}"/>
    <cellStyle name="Input [yellow] 7 2 6 2 2" xfId="34456" xr:uid="{A9370637-59D5-492E-AD2D-7F725165629C}"/>
    <cellStyle name="Input [yellow] 7 2 6 2 2 2" xfId="30122" xr:uid="{8EEF2274-A11F-49D3-9CC3-11788B2FACF4}"/>
    <cellStyle name="Input [yellow] 7 2 6 2 3" xfId="34455" xr:uid="{EFFC17C4-EE1E-40A5-BD72-E943631016EC}"/>
    <cellStyle name="Input [yellow] 7 2 6 2 4" xfId="30121" xr:uid="{C2E3CFF3-247A-4217-B32E-31B8D77E3C68}"/>
    <cellStyle name="Input [yellow] 7 2 6 3" xfId="34457" xr:uid="{BFE29C4D-0886-48CD-9CB4-3957122907EF}"/>
    <cellStyle name="Input [yellow] 7 2 6 3 2" xfId="30123" xr:uid="{0583F9B9-526D-471D-B0B7-E57903D372B3}"/>
    <cellStyle name="Input [yellow] 7 2 6 4" xfId="34454" xr:uid="{47C59B76-EFAD-4B11-89AF-C12D21198138}"/>
    <cellStyle name="Input [yellow] 7 2 6 5" xfId="30120" xr:uid="{2A6FE73F-81F0-4201-8883-904AC64A8C86}"/>
    <cellStyle name="Input [yellow] 7 2 7" xfId="8113" xr:uid="{00000000-0005-0000-0000-0000AD1F0000}"/>
    <cellStyle name="Input [yellow] 7 2 7 2" xfId="8114" xr:uid="{00000000-0005-0000-0000-0000AE1F0000}"/>
    <cellStyle name="Input [yellow] 7 2 7 2 2" xfId="34460" xr:uid="{D7B68622-924B-4246-B133-C359DC3CA573}"/>
    <cellStyle name="Input [yellow] 7 2 7 2 2 2" xfId="30126" xr:uid="{DF930120-98C7-4CBB-BE05-3158AA9D0A3E}"/>
    <cellStyle name="Input [yellow] 7 2 7 2 3" xfId="34459" xr:uid="{80D70660-917D-4BCB-832D-CA5C6300B8EE}"/>
    <cellStyle name="Input [yellow] 7 2 7 2 4" xfId="30125" xr:uid="{4A20822A-07D4-4F25-A435-95A9C3DF9AC7}"/>
    <cellStyle name="Input [yellow] 7 2 7 3" xfId="34461" xr:uid="{8255B262-A842-43DC-85D5-CE2604AE4C33}"/>
    <cellStyle name="Input [yellow] 7 2 7 3 2" xfId="30127" xr:uid="{51CF056B-1664-425E-BA49-9E15953D5CC7}"/>
    <cellStyle name="Input [yellow] 7 2 7 4" xfId="34458" xr:uid="{5319A038-3D4B-4499-B19C-D38C3DE630EE}"/>
    <cellStyle name="Input [yellow] 7 2 7 5" xfId="30124" xr:uid="{4A8CFA6A-9ABC-4ED8-BC9E-85CBE13C2E2A}"/>
    <cellStyle name="Input [yellow] 7 2 8" xfId="8115" xr:uid="{00000000-0005-0000-0000-0000AF1F0000}"/>
    <cellStyle name="Input [yellow] 7 2 8 2" xfId="34463" xr:uid="{DE2248F0-432C-4805-8E5E-1F59EDFDF696}"/>
    <cellStyle name="Input [yellow] 7 2 8 2 2" xfId="30129" xr:uid="{FE8AA6B3-8FAE-406C-B5C3-C6BC9D13F8D7}"/>
    <cellStyle name="Input [yellow] 7 2 8 3" xfId="34462" xr:uid="{89D26408-A40F-4564-A373-C90BEA8C8172}"/>
    <cellStyle name="Input [yellow] 7 2 8 4" xfId="30128" xr:uid="{D6665BB0-8F76-412C-92B5-90F2E35B2E08}"/>
    <cellStyle name="Input [yellow] 7 2 9" xfId="34464" xr:uid="{065385EA-04AF-44DA-B2F3-A16084B19F0C}"/>
    <cellStyle name="Input [yellow] 7 2 9 2" xfId="30130" xr:uid="{5ADBE701-9EFD-414C-8737-715B7DB18CC5}"/>
    <cellStyle name="Input [yellow] 7 3" xfId="8116" xr:uid="{00000000-0005-0000-0000-0000B01F0000}"/>
    <cellStyle name="Input [yellow] 7 3 2" xfId="8117" xr:uid="{00000000-0005-0000-0000-0000B11F0000}"/>
    <cellStyle name="Input [yellow] 7 3 2 2" xfId="8118" xr:uid="{00000000-0005-0000-0000-0000B21F0000}"/>
    <cellStyle name="Input [yellow] 7 3 2 2 2" xfId="34468" xr:uid="{0334AB18-B6A9-4A6C-899A-B39CF715E681}"/>
    <cellStyle name="Input [yellow] 7 3 2 2 2 2" xfId="30134" xr:uid="{1560FECD-6255-4F90-8720-CC60BDB49222}"/>
    <cellStyle name="Input [yellow] 7 3 2 2 3" xfId="34467" xr:uid="{DB9BC1CE-BD76-4553-8D09-8239B4DBF6F8}"/>
    <cellStyle name="Input [yellow] 7 3 2 2 4" xfId="30133" xr:uid="{4B6EAEAB-CDEF-4CE7-A56D-BB9E1A5B2AAE}"/>
    <cellStyle name="Input [yellow] 7 3 2 3" xfId="34469" xr:uid="{C195F1CC-40F6-4446-8C9B-B538F3F2CEBE}"/>
    <cellStyle name="Input [yellow] 7 3 2 3 2" xfId="30135" xr:uid="{D4DADF7E-B386-46B8-B517-1FBA4FB34040}"/>
    <cellStyle name="Input [yellow] 7 3 2 4" xfId="34466" xr:uid="{F5896C79-B884-4D5B-B4AA-2E55FF610599}"/>
    <cellStyle name="Input [yellow] 7 3 2 5" xfId="30132" xr:uid="{DD853101-7FBE-47EE-BBEC-F45E0968897E}"/>
    <cellStyle name="Input [yellow] 7 3 3" xfId="8119" xr:uid="{00000000-0005-0000-0000-0000B31F0000}"/>
    <cellStyle name="Input [yellow] 7 3 3 2" xfId="8120" xr:uid="{00000000-0005-0000-0000-0000B41F0000}"/>
    <cellStyle name="Input [yellow] 7 3 3 2 2" xfId="34472" xr:uid="{FD5962AE-609B-4BBE-8633-D59B1509BB60}"/>
    <cellStyle name="Input [yellow] 7 3 3 2 2 2" xfId="30138" xr:uid="{565FFE30-B811-4286-894F-789FDC0DB5C4}"/>
    <cellStyle name="Input [yellow] 7 3 3 2 3" xfId="34471" xr:uid="{E10CCA94-90BC-48F5-B7AD-5E56721AA510}"/>
    <cellStyle name="Input [yellow] 7 3 3 2 4" xfId="30137" xr:uid="{677E970B-9D23-41C5-82A3-B8069866072B}"/>
    <cellStyle name="Input [yellow] 7 3 3 3" xfId="34473" xr:uid="{16284783-BBB4-49F4-9BE6-81929D782EA9}"/>
    <cellStyle name="Input [yellow] 7 3 3 3 2" xfId="30139" xr:uid="{04D0AC1C-3E6C-44CA-81EF-A40821C8AB7F}"/>
    <cellStyle name="Input [yellow] 7 3 3 4" xfId="34470" xr:uid="{C09F9A68-55B7-4144-9687-FFCE2C242A41}"/>
    <cellStyle name="Input [yellow] 7 3 3 5" xfId="30136" xr:uid="{A1BD061D-FF05-4932-823F-E9F7A426909C}"/>
    <cellStyle name="Input [yellow] 7 3 4" xfId="8121" xr:uid="{00000000-0005-0000-0000-0000B51F0000}"/>
    <cellStyle name="Input [yellow] 7 3 4 2" xfId="34475" xr:uid="{72CB9958-55C8-4123-9C9E-E8DFBE46F3EB}"/>
    <cellStyle name="Input [yellow] 7 3 4 2 2" xfId="30141" xr:uid="{05956D32-75BA-48D0-A800-7D5D4DDEA340}"/>
    <cellStyle name="Input [yellow] 7 3 4 3" xfId="34474" xr:uid="{40B9E7F2-0D6E-41AD-938A-8097DEB18265}"/>
    <cellStyle name="Input [yellow] 7 3 4 4" xfId="30140" xr:uid="{2C786097-5F92-4269-ACC5-57C342837AF0}"/>
    <cellStyle name="Input [yellow] 7 3 5" xfId="34476" xr:uid="{769C64F2-18E3-4731-910D-748C4A4A7A58}"/>
    <cellStyle name="Input [yellow] 7 3 5 2" xfId="30142" xr:uid="{E4FE28C2-BCE0-49C7-9D5E-C2308D3A78B1}"/>
    <cellStyle name="Input [yellow] 7 3 6" xfId="34465" xr:uid="{0F24A3E0-7441-44A6-A2F7-1FE3C5EA2F39}"/>
    <cellStyle name="Input [yellow] 7 3 7" xfId="30131" xr:uid="{D22A942E-1DBB-4900-83CF-51519EC90979}"/>
    <cellStyle name="Input [yellow] 7 4" xfId="8122" xr:uid="{00000000-0005-0000-0000-0000B61F0000}"/>
    <cellStyle name="Input [yellow] 7 4 2" xfId="8123" xr:uid="{00000000-0005-0000-0000-0000B71F0000}"/>
    <cellStyle name="Input [yellow] 7 4 2 2" xfId="8124" xr:uid="{00000000-0005-0000-0000-0000B81F0000}"/>
    <cellStyle name="Input [yellow] 7 4 2 2 2" xfId="34480" xr:uid="{D54CA777-EEC2-4E20-8DE5-397F61624720}"/>
    <cellStyle name="Input [yellow] 7 4 2 2 2 2" xfId="30146" xr:uid="{9F73D9A8-2660-48FF-9BBE-70FDF64622C7}"/>
    <cellStyle name="Input [yellow] 7 4 2 2 3" xfId="34479" xr:uid="{95278C9C-4E92-423D-87B8-1D24F9B31A97}"/>
    <cellStyle name="Input [yellow] 7 4 2 2 4" xfId="30145" xr:uid="{864791CF-3FED-4FC7-A7DC-1CFB69AB7B2C}"/>
    <cellStyle name="Input [yellow] 7 4 2 3" xfId="34481" xr:uid="{77F19C7C-6699-4D28-99BF-B7D356858C6A}"/>
    <cellStyle name="Input [yellow] 7 4 2 3 2" xfId="30147" xr:uid="{9A644327-281F-4B11-B0C6-9841E8A5FAE7}"/>
    <cellStyle name="Input [yellow] 7 4 2 4" xfId="34478" xr:uid="{E6A02BD6-7C6C-4CEB-B10C-5A8F2D69D12A}"/>
    <cellStyle name="Input [yellow] 7 4 2 5" xfId="30144" xr:uid="{16B9907C-87E3-4223-8B5E-340E1B254B42}"/>
    <cellStyle name="Input [yellow] 7 4 3" xfId="8125" xr:uid="{00000000-0005-0000-0000-0000B91F0000}"/>
    <cellStyle name="Input [yellow] 7 4 3 2" xfId="8126" xr:uid="{00000000-0005-0000-0000-0000BA1F0000}"/>
    <cellStyle name="Input [yellow] 7 4 3 2 2" xfId="34484" xr:uid="{C6C04B07-5B95-467E-B021-75E4BF9D28DB}"/>
    <cellStyle name="Input [yellow] 7 4 3 2 2 2" xfId="30150" xr:uid="{0EA029D3-FB82-47FF-9321-B22EE6E2BFB1}"/>
    <cellStyle name="Input [yellow] 7 4 3 2 3" xfId="34483" xr:uid="{E5DBB9BD-55ED-442F-8A63-55871CF11B69}"/>
    <cellStyle name="Input [yellow] 7 4 3 2 4" xfId="30149" xr:uid="{F1B9D485-3D38-489F-984C-298111BFE90D}"/>
    <cellStyle name="Input [yellow] 7 4 3 3" xfId="34485" xr:uid="{688D3CC8-A454-4022-BED4-37DD106D6E0F}"/>
    <cellStyle name="Input [yellow] 7 4 3 3 2" xfId="30151" xr:uid="{ECC21D80-7F50-471D-8B9F-C488D1C4C71A}"/>
    <cellStyle name="Input [yellow] 7 4 3 4" xfId="34482" xr:uid="{BC70AD1D-0FF2-495C-A8C3-AE3FED7FFE43}"/>
    <cellStyle name="Input [yellow] 7 4 3 5" xfId="30148" xr:uid="{D4F5BEB7-956B-449D-9AD7-062FAA132DAC}"/>
    <cellStyle name="Input [yellow] 7 4 4" xfId="8127" xr:uid="{00000000-0005-0000-0000-0000BB1F0000}"/>
    <cellStyle name="Input [yellow] 7 4 4 2" xfId="34487" xr:uid="{A66D07D3-F049-4545-8B0D-3C434126B4B8}"/>
    <cellStyle name="Input [yellow] 7 4 4 2 2" xfId="30153" xr:uid="{02AC22C8-9332-491A-A1A7-2C5079DA7DB8}"/>
    <cellStyle name="Input [yellow] 7 4 4 3" xfId="34486" xr:uid="{24310783-80EC-4422-B24E-C6722E455CAD}"/>
    <cellStyle name="Input [yellow] 7 4 4 4" xfId="30152" xr:uid="{DF7E268F-8D5D-4ED9-934D-700D64BF74C6}"/>
    <cellStyle name="Input [yellow] 7 4 5" xfId="34488" xr:uid="{62F810AF-242D-4B81-8DD6-87D0502B7149}"/>
    <cellStyle name="Input [yellow] 7 4 5 2" xfId="30154" xr:uid="{298C05A0-F7BA-4526-A6F7-D27E0A2ACAC6}"/>
    <cellStyle name="Input [yellow] 7 4 6" xfId="34477" xr:uid="{65413121-54FC-40B5-89DC-4F16B0B17689}"/>
    <cellStyle name="Input [yellow] 7 4 7" xfId="30143" xr:uid="{3F2A6438-53E2-40EA-BE43-07F9D159E8D0}"/>
    <cellStyle name="Input [yellow] 7 5" xfId="8128" xr:uid="{00000000-0005-0000-0000-0000BC1F0000}"/>
    <cellStyle name="Input [yellow] 7 5 2" xfId="8129" xr:uid="{00000000-0005-0000-0000-0000BD1F0000}"/>
    <cellStyle name="Input [yellow] 7 5 2 2" xfId="8130" xr:uid="{00000000-0005-0000-0000-0000BE1F0000}"/>
    <cellStyle name="Input [yellow] 7 5 2 2 2" xfId="34492" xr:uid="{2191C735-39D9-406D-9432-EBBCE149C194}"/>
    <cellStyle name="Input [yellow] 7 5 2 2 2 2" xfId="30158" xr:uid="{B5DFD482-E0B0-4717-A0D0-B0A0BAEEB91B}"/>
    <cellStyle name="Input [yellow] 7 5 2 2 3" xfId="34491" xr:uid="{D97F5978-8898-48C4-BB65-4D56D63CEB2B}"/>
    <cellStyle name="Input [yellow] 7 5 2 2 4" xfId="30157" xr:uid="{69292D19-8643-4B59-B887-CEA7126D9E57}"/>
    <cellStyle name="Input [yellow] 7 5 2 3" xfId="34493" xr:uid="{55D2FD25-541D-4C70-B6AB-53FC243EBABB}"/>
    <cellStyle name="Input [yellow] 7 5 2 3 2" xfId="30159" xr:uid="{1E1B7C68-6982-49FF-BA00-60333B141F5B}"/>
    <cellStyle name="Input [yellow] 7 5 2 4" xfId="34490" xr:uid="{F8471165-025C-44EF-B479-A9809940B947}"/>
    <cellStyle name="Input [yellow] 7 5 2 5" xfId="30156" xr:uid="{FA5FE906-223B-47FB-B1C4-FF8091F37EEF}"/>
    <cellStyle name="Input [yellow] 7 5 3" xfId="8131" xr:uid="{00000000-0005-0000-0000-0000BF1F0000}"/>
    <cellStyle name="Input [yellow] 7 5 3 2" xfId="8132" xr:uid="{00000000-0005-0000-0000-0000C01F0000}"/>
    <cellStyle name="Input [yellow] 7 5 3 2 2" xfId="34496" xr:uid="{3D24198E-749E-48B5-996E-800A4A843714}"/>
    <cellStyle name="Input [yellow] 7 5 3 2 2 2" xfId="30162" xr:uid="{CD47AE8B-F2D2-4C36-91CB-1A430F062384}"/>
    <cellStyle name="Input [yellow] 7 5 3 2 3" xfId="34495" xr:uid="{AE1650AD-080D-4422-9120-62A9F23404F5}"/>
    <cellStyle name="Input [yellow] 7 5 3 2 4" xfId="30161" xr:uid="{381EEC19-DAC5-4B79-AF26-A39773D9313C}"/>
    <cellStyle name="Input [yellow] 7 5 3 3" xfId="34497" xr:uid="{DA0918E9-6CEA-44D9-8965-A2619216DDA6}"/>
    <cellStyle name="Input [yellow] 7 5 3 3 2" xfId="30163" xr:uid="{BCEF8BB3-F186-4BFB-A759-9B79B69CFE0A}"/>
    <cellStyle name="Input [yellow] 7 5 3 4" xfId="34494" xr:uid="{029FF50D-185A-465D-981C-6025BE444132}"/>
    <cellStyle name="Input [yellow] 7 5 3 5" xfId="30160" xr:uid="{CF29AB28-AF40-41C4-A0FB-D389548FEB1F}"/>
    <cellStyle name="Input [yellow] 7 5 4" xfId="8133" xr:uid="{00000000-0005-0000-0000-0000C11F0000}"/>
    <cellStyle name="Input [yellow] 7 5 4 2" xfId="34499" xr:uid="{D6B3984C-CBDF-45EE-836F-72B70E2EAC89}"/>
    <cellStyle name="Input [yellow] 7 5 4 2 2" xfId="30165" xr:uid="{FA767DE7-B1BC-4916-8AB0-2155A756F6DB}"/>
    <cellStyle name="Input [yellow] 7 5 4 3" xfId="34498" xr:uid="{D89B1A83-B598-4F81-B50B-DF8A31BD5055}"/>
    <cellStyle name="Input [yellow] 7 5 4 4" xfId="30164" xr:uid="{FBBBEF74-F591-4F3C-98DE-EE932E834BA8}"/>
    <cellStyle name="Input [yellow] 7 5 5" xfId="34500" xr:uid="{DAF0B31C-A4A7-4AC0-B0C5-C4AC905AE0AD}"/>
    <cellStyle name="Input [yellow] 7 5 5 2" xfId="30166" xr:uid="{3931C5FB-93EF-4E96-82C4-DA6E74E36E58}"/>
    <cellStyle name="Input [yellow] 7 5 6" xfId="34489" xr:uid="{AF28E392-4A7F-4560-8FD4-A7693ECFFFD5}"/>
    <cellStyle name="Input [yellow] 7 5 7" xfId="30155" xr:uid="{5E9558D0-9061-41B2-A0D6-A9FC74040753}"/>
    <cellStyle name="Input [yellow] 7 6" xfId="8134" xr:uid="{00000000-0005-0000-0000-0000C21F0000}"/>
    <cellStyle name="Input [yellow] 7 6 2" xfId="8135" xr:uid="{00000000-0005-0000-0000-0000C31F0000}"/>
    <cellStyle name="Input [yellow] 7 6 2 2" xfId="8136" xr:uid="{00000000-0005-0000-0000-0000C41F0000}"/>
    <cellStyle name="Input [yellow] 7 6 2 2 2" xfId="34504" xr:uid="{5A15F92D-D4B7-430A-BD19-16D478D6ECA2}"/>
    <cellStyle name="Input [yellow] 7 6 2 2 2 2" xfId="30170" xr:uid="{92FA8BA6-015B-4FBD-9CF6-C255B6870944}"/>
    <cellStyle name="Input [yellow] 7 6 2 2 3" xfId="34503" xr:uid="{207033D5-4F91-4D3D-9C30-A644493B8141}"/>
    <cellStyle name="Input [yellow] 7 6 2 2 4" xfId="30169" xr:uid="{5DF4A882-D528-412C-87B5-8F2F14D0EA6D}"/>
    <cellStyle name="Input [yellow] 7 6 2 3" xfId="34505" xr:uid="{0391D973-A39F-479B-85E4-B1C8D79637BC}"/>
    <cellStyle name="Input [yellow] 7 6 2 3 2" xfId="30171" xr:uid="{E1960EC3-AB8B-4AC4-8FFB-E03A79C16DDD}"/>
    <cellStyle name="Input [yellow] 7 6 2 4" xfId="34502" xr:uid="{4F751192-5FCD-4B17-91EF-64E410F9B173}"/>
    <cellStyle name="Input [yellow] 7 6 2 5" xfId="30168" xr:uid="{8640A4D5-A63C-4708-A086-412A2F7B8E51}"/>
    <cellStyle name="Input [yellow] 7 6 3" xfId="8137" xr:uid="{00000000-0005-0000-0000-0000C51F0000}"/>
    <cellStyle name="Input [yellow] 7 6 3 2" xfId="8138" xr:uid="{00000000-0005-0000-0000-0000C61F0000}"/>
    <cellStyle name="Input [yellow] 7 6 3 2 2" xfId="34508" xr:uid="{D8AA25F4-5C8A-40B3-934E-4AAD4276F794}"/>
    <cellStyle name="Input [yellow] 7 6 3 2 2 2" xfId="30174" xr:uid="{B90963F1-4310-4E80-878A-385B203D41C5}"/>
    <cellStyle name="Input [yellow] 7 6 3 2 3" xfId="34507" xr:uid="{B8B817A1-7405-46FF-A2CD-E6BF40D9EC15}"/>
    <cellStyle name="Input [yellow] 7 6 3 2 4" xfId="30173" xr:uid="{D516BAE8-D40B-45BC-9FFC-959FBF0E2DE5}"/>
    <cellStyle name="Input [yellow] 7 6 3 3" xfId="34509" xr:uid="{FAD5E53C-23FD-46DD-812A-82CCE8F6A339}"/>
    <cellStyle name="Input [yellow] 7 6 3 3 2" xfId="30175" xr:uid="{BCB8FC07-EB03-46BD-94EC-777FC3C37A99}"/>
    <cellStyle name="Input [yellow] 7 6 3 4" xfId="34506" xr:uid="{0B3B2345-F9D5-4D7B-9687-36B53B45A8EB}"/>
    <cellStyle name="Input [yellow] 7 6 3 5" xfId="30172" xr:uid="{B56833A3-1F48-448C-B46C-2AE62D5D2D3C}"/>
    <cellStyle name="Input [yellow] 7 6 4" xfId="8139" xr:uid="{00000000-0005-0000-0000-0000C71F0000}"/>
    <cellStyle name="Input [yellow] 7 6 4 2" xfId="34511" xr:uid="{28D39325-5544-4AEF-8116-B53564A42794}"/>
    <cellStyle name="Input [yellow] 7 6 4 2 2" xfId="30177" xr:uid="{325FB234-0D72-4451-AE37-EC010E0ED69D}"/>
    <cellStyle name="Input [yellow] 7 6 4 3" xfId="34510" xr:uid="{65F81634-46CD-4F5B-B436-0E9915E8C881}"/>
    <cellStyle name="Input [yellow] 7 6 4 4" xfId="30176" xr:uid="{4A97ABB7-37BE-4D16-9299-D5909167C5B5}"/>
    <cellStyle name="Input [yellow] 7 6 5" xfId="34512" xr:uid="{786AA35D-1551-4E32-89CB-E8FB96FF9386}"/>
    <cellStyle name="Input [yellow] 7 6 5 2" xfId="30178" xr:uid="{C5DCC71D-2ACF-4D37-9D7F-39151F85D481}"/>
    <cellStyle name="Input [yellow] 7 6 6" xfId="34501" xr:uid="{EF0E4C84-75AE-42EC-A3E5-4B28A48F5DEA}"/>
    <cellStyle name="Input [yellow] 7 6 7" xfId="30167" xr:uid="{91B13F13-8583-42A0-BC65-19937E7FA54C}"/>
    <cellStyle name="Input [yellow] 7 7" xfId="8140" xr:uid="{00000000-0005-0000-0000-0000C81F0000}"/>
    <cellStyle name="Input [yellow] 7 7 2" xfId="8141" xr:uid="{00000000-0005-0000-0000-0000C91F0000}"/>
    <cellStyle name="Input [yellow] 7 7 2 2" xfId="34515" xr:uid="{6AB35C70-29EB-4F09-9B8D-218F6C19F535}"/>
    <cellStyle name="Input [yellow] 7 7 2 2 2" xfId="30181" xr:uid="{77931FEE-5DF8-4AAB-BE36-F5AD0A88B3AF}"/>
    <cellStyle name="Input [yellow] 7 7 2 3" xfId="34514" xr:uid="{F4C7C49B-DB67-4481-8832-A531B5104087}"/>
    <cellStyle name="Input [yellow] 7 7 2 4" xfId="30180" xr:uid="{D90163B5-01D1-4BAE-A091-8EFC4AC4D7E1}"/>
    <cellStyle name="Input [yellow] 7 7 3" xfId="34516" xr:uid="{A5654FF0-4B57-41FA-81C8-84FC8329282B}"/>
    <cellStyle name="Input [yellow] 7 7 3 2" xfId="30182" xr:uid="{0AF80016-8DC3-4D46-846D-EAD8EE2DCCF3}"/>
    <cellStyle name="Input [yellow] 7 7 4" xfId="34513" xr:uid="{12EF61F5-4DEF-4916-B92D-49026C325BD6}"/>
    <cellStyle name="Input [yellow] 7 7 5" xfId="30179" xr:uid="{DF1AC7C1-2D44-47CE-9E20-772AA1593F01}"/>
    <cellStyle name="Input [yellow] 7 8" xfId="8142" xr:uid="{00000000-0005-0000-0000-0000CA1F0000}"/>
    <cellStyle name="Input [yellow] 7 8 2" xfId="8143" xr:uid="{00000000-0005-0000-0000-0000CB1F0000}"/>
    <cellStyle name="Input [yellow] 7 8 2 2" xfId="34519" xr:uid="{C48A29AA-C36F-414A-9FE4-B2AE85D73C65}"/>
    <cellStyle name="Input [yellow] 7 8 2 2 2" xfId="30185" xr:uid="{D5BE7DA9-5BF7-45A0-9DAD-A55DA6733E48}"/>
    <cellStyle name="Input [yellow] 7 8 2 3" xfId="34518" xr:uid="{56701F2A-1916-499F-B891-380A9A44395D}"/>
    <cellStyle name="Input [yellow] 7 8 2 4" xfId="30184" xr:uid="{15FAC2C6-224B-4582-A493-963D7AA31113}"/>
    <cellStyle name="Input [yellow] 7 8 3" xfId="34520" xr:uid="{FE1A7141-3853-42C8-991B-146CE4CB1CD3}"/>
    <cellStyle name="Input [yellow] 7 8 3 2" xfId="30186" xr:uid="{1A1CEE1D-D06E-4809-A89B-8346A5420B56}"/>
    <cellStyle name="Input [yellow] 7 8 4" xfId="34517" xr:uid="{9AE08AE9-5830-4A8C-BFC6-CDCE28A1038A}"/>
    <cellStyle name="Input [yellow] 7 8 5" xfId="30183" xr:uid="{238D587E-E89F-4A96-8BE7-0FF7A2B27A45}"/>
    <cellStyle name="Input [yellow] 7 9" xfId="8144" xr:uid="{00000000-0005-0000-0000-0000CC1F0000}"/>
    <cellStyle name="Input [yellow] 7 9 2" xfId="34522" xr:uid="{04F96F94-A403-4684-BFF2-5F4CA0CA629E}"/>
    <cellStyle name="Input [yellow] 7 9 2 2" xfId="30188" xr:uid="{4A7A0A10-ECF7-4498-8741-A519CC041010}"/>
    <cellStyle name="Input [yellow] 7 9 3" xfId="34521" xr:uid="{33900E70-6107-4B56-82F7-BC1E3D3B8540}"/>
    <cellStyle name="Input [yellow] 7 9 4" xfId="30187" xr:uid="{098C0F91-9E93-42A6-8361-44BF36A35164}"/>
    <cellStyle name="Input [yellow] 70" xfId="8145" xr:uid="{00000000-0005-0000-0000-0000CD1F0000}"/>
    <cellStyle name="Input [yellow] 70 2" xfId="8146" xr:uid="{00000000-0005-0000-0000-0000CE1F0000}"/>
    <cellStyle name="Input [yellow] 70 2 2" xfId="8147" xr:uid="{00000000-0005-0000-0000-0000CF1F0000}"/>
    <cellStyle name="Input [yellow] 70 2 2 2" xfId="34526" xr:uid="{FF6F7E0C-9504-4B6E-A6D7-8AAEBCF046DD}"/>
    <cellStyle name="Input [yellow] 70 2 2 2 2" xfId="30192" xr:uid="{81301A52-45D9-481C-B7D0-0E14893B7315}"/>
    <cellStyle name="Input [yellow] 70 2 2 3" xfId="34525" xr:uid="{EA0F39AC-DDF2-44B0-B1EF-91FE0CCB6B79}"/>
    <cellStyle name="Input [yellow] 70 2 2 4" xfId="30191" xr:uid="{012523B2-CA1F-4C95-9FDD-1D4FA77E3B50}"/>
    <cellStyle name="Input [yellow] 70 2 3" xfId="34527" xr:uid="{19B8A313-03F1-4ABC-9D68-393C9ADAD508}"/>
    <cellStyle name="Input [yellow] 70 2 3 2" xfId="30193" xr:uid="{AB3E81C6-951B-44C4-963D-AF7320BCA356}"/>
    <cellStyle name="Input [yellow] 70 2 4" xfId="34524" xr:uid="{F89C49BB-C3CD-4EC2-86F3-04AD3E0DDAC4}"/>
    <cellStyle name="Input [yellow] 70 2 5" xfId="30190" xr:uid="{58D210DD-6889-4D07-AB93-8DAC5116A71F}"/>
    <cellStyle name="Input [yellow] 70 3" xfId="8148" xr:uid="{00000000-0005-0000-0000-0000D01F0000}"/>
    <cellStyle name="Input [yellow] 70 3 2" xfId="8149" xr:uid="{00000000-0005-0000-0000-0000D11F0000}"/>
    <cellStyle name="Input [yellow] 70 3 2 2" xfId="34530" xr:uid="{4FFF9A64-E136-42A2-837A-1FCC298FC0C7}"/>
    <cellStyle name="Input [yellow] 70 3 2 2 2" xfId="30196" xr:uid="{B300D05A-216E-4555-96A3-68D78AD32FDC}"/>
    <cellStyle name="Input [yellow] 70 3 2 3" xfId="34529" xr:uid="{98C67CBF-F22D-4C93-B171-DF02FE8D8387}"/>
    <cellStyle name="Input [yellow] 70 3 2 4" xfId="30195" xr:uid="{F3A21524-D93F-4F66-8C0D-788C38EE9E9D}"/>
    <cellStyle name="Input [yellow] 70 3 3" xfId="34531" xr:uid="{3EA44C4A-7611-4F8B-9805-6E4221A6AAB0}"/>
    <cellStyle name="Input [yellow] 70 3 3 2" xfId="30197" xr:uid="{C06CDBA1-AD4C-48D6-A499-7EA8BDAECC77}"/>
    <cellStyle name="Input [yellow] 70 3 4" xfId="34528" xr:uid="{BD1CDC65-138E-4F86-B481-2BD7115D026D}"/>
    <cellStyle name="Input [yellow] 70 3 5" xfId="30194" xr:uid="{9B73595F-E17F-4838-8648-754AD5161B4E}"/>
    <cellStyle name="Input [yellow] 70 4" xfId="8150" xr:uid="{00000000-0005-0000-0000-0000D21F0000}"/>
    <cellStyle name="Input [yellow] 70 4 2" xfId="34533" xr:uid="{07A65C80-07D8-42AE-96B4-572E953C32A7}"/>
    <cellStyle name="Input [yellow] 70 4 2 2" xfId="30199" xr:uid="{4596E6A6-DC6B-49F3-A762-9A41899C2DAF}"/>
    <cellStyle name="Input [yellow] 70 4 3" xfId="34532" xr:uid="{A4C47AB3-C050-41F5-8565-DCC48057336B}"/>
    <cellStyle name="Input [yellow] 70 4 4" xfId="30198" xr:uid="{24E88792-7E7D-4299-B960-7198448773DA}"/>
    <cellStyle name="Input [yellow] 70 5" xfId="34534" xr:uid="{157FAFFD-FED8-49FE-895B-A93C44C17E72}"/>
    <cellStyle name="Input [yellow] 70 5 2" xfId="30200" xr:uid="{6B41A3B6-2B03-4622-A7D7-F4BEA24CC8F5}"/>
    <cellStyle name="Input [yellow] 70 6" xfId="34523" xr:uid="{B66B3C04-96C9-4E76-8609-405CB4BFC37B}"/>
    <cellStyle name="Input [yellow] 70 7" xfId="30189" xr:uid="{9130A0C6-966C-4040-A5B7-9274F36AA7DC}"/>
    <cellStyle name="Input [yellow] 71" xfId="8151" xr:uid="{00000000-0005-0000-0000-0000D31F0000}"/>
    <cellStyle name="Input [yellow] 71 2" xfId="8152" xr:uid="{00000000-0005-0000-0000-0000D41F0000}"/>
    <cellStyle name="Input [yellow] 71 2 2" xfId="8153" xr:uid="{00000000-0005-0000-0000-0000D51F0000}"/>
    <cellStyle name="Input [yellow] 71 2 2 2" xfId="34538" xr:uid="{748E0FA9-1D44-4A6F-ABDC-588AEECABC10}"/>
    <cellStyle name="Input [yellow] 71 2 2 2 2" xfId="30204" xr:uid="{DF0E86B0-3F09-4EDC-A1F2-312B4B4F9622}"/>
    <cellStyle name="Input [yellow] 71 2 2 3" xfId="34537" xr:uid="{11A35B3C-90BF-4DF6-A482-CF22F3C048FE}"/>
    <cellStyle name="Input [yellow] 71 2 2 4" xfId="30203" xr:uid="{153FECCD-3AEF-4076-B89F-0FE490254506}"/>
    <cellStyle name="Input [yellow] 71 2 3" xfId="34539" xr:uid="{4FA9D114-11A7-45E8-A9DB-39B8405D3C03}"/>
    <cellStyle name="Input [yellow] 71 2 3 2" xfId="30205" xr:uid="{E36B9F8F-BF95-4C65-9771-B4DB8D6207D4}"/>
    <cellStyle name="Input [yellow] 71 2 4" xfId="34536" xr:uid="{78BACEAF-CBA9-4DF4-8229-A9CD36F34761}"/>
    <cellStyle name="Input [yellow] 71 2 5" xfId="30202" xr:uid="{641AA77A-E451-49DC-9FA3-B4DF4D9CCDC9}"/>
    <cellStyle name="Input [yellow] 71 3" xfId="8154" xr:uid="{00000000-0005-0000-0000-0000D61F0000}"/>
    <cellStyle name="Input [yellow] 71 3 2" xfId="8155" xr:uid="{00000000-0005-0000-0000-0000D71F0000}"/>
    <cellStyle name="Input [yellow] 71 3 2 2" xfId="34542" xr:uid="{7C949CF0-6079-4B81-BCD8-60BCCD0E8287}"/>
    <cellStyle name="Input [yellow] 71 3 2 2 2" xfId="30208" xr:uid="{6D7C1FFB-80D7-49B5-8DB8-ADE9F0D9A6C9}"/>
    <cellStyle name="Input [yellow] 71 3 2 3" xfId="34541" xr:uid="{FFFB4B09-633B-493B-86FB-C1F43371E3FC}"/>
    <cellStyle name="Input [yellow] 71 3 2 4" xfId="30207" xr:uid="{0C3B925A-6E6B-48F5-8576-C4F4AA7C96D9}"/>
    <cellStyle name="Input [yellow] 71 3 3" xfId="34543" xr:uid="{9E232026-3076-4074-A707-C6FD6F49B939}"/>
    <cellStyle name="Input [yellow] 71 3 3 2" xfId="30209" xr:uid="{D9F198DC-72A0-440B-A8F6-F8BC86C5D8FE}"/>
    <cellStyle name="Input [yellow] 71 3 4" xfId="34540" xr:uid="{A68DD85A-87AF-45EC-AD35-C0F508E20E4D}"/>
    <cellStyle name="Input [yellow] 71 3 5" xfId="30206" xr:uid="{A86855FF-E056-4B03-8B2D-38D2D3555484}"/>
    <cellStyle name="Input [yellow] 71 4" xfId="8156" xr:uid="{00000000-0005-0000-0000-0000D81F0000}"/>
    <cellStyle name="Input [yellow] 71 4 2" xfId="34545" xr:uid="{E21DA274-4CFA-4A70-919E-85A581581D8A}"/>
    <cellStyle name="Input [yellow] 71 4 2 2" xfId="30211" xr:uid="{FE9DE2E1-8C0A-4E71-AB5D-B10A19583A18}"/>
    <cellStyle name="Input [yellow] 71 4 3" xfId="34544" xr:uid="{BBF40F88-59CC-4797-8E4B-AA71C3BE75FF}"/>
    <cellStyle name="Input [yellow] 71 4 4" xfId="30210" xr:uid="{A1D8363A-2D6A-4AE6-A8EA-E728306AF79C}"/>
    <cellStyle name="Input [yellow] 71 5" xfId="34546" xr:uid="{7D1D850B-A917-4A03-BB31-9AF36DF0992E}"/>
    <cellStyle name="Input [yellow] 71 5 2" xfId="30212" xr:uid="{9CE7D7A4-D14B-4844-886C-86A039A8ED4A}"/>
    <cellStyle name="Input [yellow] 71 6" xfId="34535" xr:uid="{A6FEF383-1B56-4828-B239-9AAA8EB0C4C2}"/>
    <cellStyle name="Input [yellow] 71 7" xfId="30201" xr:uid="{64DDA1DA-D306-4331-AB75-587CE6596406}"/>
    <cellStyle name="Input [yellow] 72" xfId="8157" xr:uid="{00000000-0005-0000-0000-0000D91F0000}"/>
    <cellStyle name="Input [yellow] 72 2" xfId="8158" xr:uid="{00000000-0005-0000-0000-0000DA1F0000}"/>
    <cellStyle name="Input [yellow] 72 2 2" xfId="8159" xr:uid="{00000000-0005-0000-0000-0000DB1F0000}"/>
    <cellStyle name="Input [yellow] 72 2 2 2" xfId="34550" xr:uid="{48BE1B70-7433-44D7-A941-BC47D623A247}"/>
    <cellStyle name="Input [yellow] 72 2 2 2 2" xfId="30216" xr:uid="{419B4E50-0776-4889-88EB-9896453990E1}"/>
    <cellStyle name="Input [yellow] 72 2 2 3" xfId="34549" xr:uid="{AF227196-4105-41F0-AFC8-2E3D1BBCA47B}"/>
    <cellStyle name="Input [yellow] 72 2 2 4" xfId="30215" xr:uid="{5BA217F4-9786-4998-9197-7456CE80651C}"/>
    <cellStyle name="Input [yellow] 72 2 3" xfId="34551" xr:uid="{5D59F895-C633-4F05-AFB9-BBEDA6FB8EE6}"/>
    <cellStyle name="Input [yellow] 72 2 3 2" xfId="30217" xr:uid="{76047E15-1516-4644-80C0-A1E3234C24DA}"/>
    <cellStyle name="Input [yellow] 72 2 4" xfId="34548" xr:uid="{FDD221BD-2E09-40EF-9862-780F70FF82B8}"/>
    <cellStyle name="Input [yellow] 72 2 5" xfId="30214" xr:uid="{67AD27A5-2F9E-4584-BBE7-6FB7EE4D950D}"/>
    <cellStyle name="Input [yellow] 72 3" xfId="8160" xr:uid="{00000000-0005-0000-0000-0000DC1F0000}"/>
    <cellStyle name="Input [yellow] 72 3 2" xfId="8161" xr:uid="{00000000-0005-0000-0000-0000DD1F0000}"/>
    <cellStyle name="Input [yellow] 72 3 2 2" xfId="34554" xr:uid="{2B44DCDA-9633-4E0C-8056-F37B85A932A6}"/>
    <cellStyle name="Input [yellow] 72 3 2 2 2" xfId="30220" xr:uid="{B7FDF017-67F3-481C-A1DE-492033F16854}"/>
    <cellStyle name="Input [yellow] 72 3 2 3" xfId="34553" xr:uid="{79CD6119-1470-4119-9CEE-500E8CD9A322}"/>
    <cellStyle name="Input [yellow] 72 3 2 4" xfId="30219" xr:uid="{A73F2D17-5DEB-4E12-AC88-7D92E60D9CEE}"/>
    <cellStyle name="Input [yellow] 72 3 3" xfId="34555" xr:uid="{A6588CCB-73B3-4441-B50F-D60D02A5170C}"/>
    <cellStyle name="Input [yellow] 72 3 3 2" xfId="30221" xr:uid="{431B12C4-28A4-48E4-9981-3F861313B171}"/>
    <cellStyle name="Input [yellow] 72 3 4" xfId="34552" xr:uid="{7AD4D6EA-46B2-4B7B-9112-67D810AD2310}"/>
    <cellStyle name="Input [yellow] 72 3 5" xfId="30218" xr:uid="{0817783C-2736-48D6-B51D-C003A0819D62}"/>
    <cellStyle name="Input [yellow] 72 4" xfId="8162" xr:uid="{00000000-0005-0000-0000-0000DE1F0000}"/>
    <cellStyle name="Input [yellow] 72 4 2" xfId="34557" xr:uid="{0100CAF7-BAF6-4926-940B-780472E7F6B0}"/>
    <cellStyle name="Input [yellow] 72 4 2 2" xfId="30223" xr:uid="{DA437CB4-C2F8-4CA0-B139-F9D80EF75A2A}"/>
    <cellStyle name="Input [yellow] 72 4 3" xfId="34556" xr:uid="{4A439C27-F103-4D27-8DFC-FCACCACA263A}"/>
    <cellStyle name="Input [yellow] 72 4 4" xfId="30222" xr:uid="{F4B4AE98-2D3A-4A32-B8E3-912515DFDDB0}"/>
    <cellStyle name="Input [yellow] 72 5" xfId="34558" xr:uid="{C2BE44FE-653D-483D-B93A-DC85561C9E84}"/>
    <cellStyle name="Input [yellow] 72 5 2" xfId="30224" xr:uid="{A9A7FBA7-A80B-4A74-9BAD-37F4E5F38E4B}"/>
    <cellStyle name="Input [yellow] 72 6" xfId="34547" xr:uid="{DE6FE89E-C967-4579-862A-9EA0AED00FE7}"/>
    <cellStyle name="Input [yellow] 72 7" xfId="30213" xr:uid="{CF598567-FFD6-4D29-8031-77CA86BDDD57}"/>
    <cellStyle name="Input [yellow] 73" xfId="8163" xr:uid="{00000000-0005-0000-0000-0000DF1F0000}"/>
    <cellStyle name="Input [yellow] 73 2" xfId="8164" xr:uid="{00000000-0005-0000-0000-0000E01F0000}"/>
    <cellStyle name="Input [yellow] 73 2 2" xfId="8165" xr:uid="{00000000-0005-0000-0000-0000E11F0000}"/>
    <cellStyle name="Input [yellow] 73 2 2 2" xfId="34562" xr:uid="{BC49857F-B380-4E54-8191-B9B2B750E80E}"/>
    <cellStyle name="Input [yellow] 73 2 2 2 2" xfId="30228" xr:uid="{A0AAA462-6B0A-45DD-AFB3-DE8E01CA562C}"/>
    <cellStyle name="Input [yellow] 73 2 2 3" xfId="34561" xr:uid="{156CCA5A-7FE4-4F12-A83E-E7E8FCE7A8CD}"/>
    <cellStyle name="Input [yellow] 73 2 2 4" xfId="30227" xr:uid="{B1819842-EB24-48EC-8B41-A3F0A3F31627}"/>
    <cellStyle name="Input [yellow] 73 2 3" xfId="34563" xr:uid="{23DC85F7-B8F5-43C8-A101-3874337794C8}"/>
    <cellStyle name="Input [yellow] 73 2 3 2" xfId="30229" xr:uid="{B2E1EBBB-D71C-49FB-8745-ABBE6DD99C7D}"/>
    <cellStyle name="Input [yellow] 73 2 4" xfId="34560" xr:uid="{158253D6-7934-4648-908C-9FDAF3C24068}"/>
    <cellStyle name="Input [yellow] 73 2 5" xfId="30226" xr:uid="{5BC9C9DB-7BC0-47CE-AF50-6C0DD1BDDEDF}"/>
    <cellStyle name="Input [yellow] 73 3" xfId="8166" xr:uid="{00000000-0005-0000-0000-0000E21F0000}"/>
    <cellStyle name="Input [yellow] 73 3 2" xfId="8167" xr:uid="{00000000-0005-0000-0000-0000E31F0000}"/>
    <cellStyle name="Input [yellow] 73 3 2 2" xfId="34566" xr:uid="{C4EF1E28-5E61-45A0-BFE9-C0793FF03C7E}"/>
    <cellStyle name="Input [yellow] 73 3 2 2 2" xfId="30232" xr:uid="{5480947C-5CCD-47C2-B27B-F5C923E10757}"/>
    <cellStyle name="Input [yellow] 73 3 2 3" xfId="34565" xr:uid="{48E6B7BF-A531-4675-BD57-C5F1FDDE7114}"/>
    <cellStyle name="Input [yellow] 73 3 2 4" xfId="30231" xr:uid="{01FC1306-8B96-42ED-B38F-D30D5F73E72C}"/>
    <cellStyle name="Input [yellow] 73 3 3" xfId="34567" xr:uid="{68CF6F26-1FFC-45DB-BAC4-E148740B865C}"/>
    <cellStyle name="Input [yellow] 73 3 3 2" xfId="30233" xr:uid="{8EF655D8-B6CD-44BA-9CEC-6DB8BB420A3D}"/>
    <cellStyle name="Input [yellow] 73 3 4" xfId="34564" xr:uid="{4CFDDFAA-B2D7-4A56-A828-5BDCFA17C256}"/>
    <cellStyle name="Input [yellow] 73 3 5" xfId="30230" xr:uid="{FF26F54B-CEA0-473B-BAAB-1A6868745221}"/>
    <cellStyle name="Input [yellow] 73 4" xfId="8168" xr:uid="{00000000-0005-0000-0000-0000E41F0000}"/>
    <cellStyle name="Input [yellow] 73 4 2" xfId="34569" xr:uid="{B1668217-05B2-417C-9550-B895AF3AD2E3}"/>
    <cellStyle name="Input [yellow] 73 4 2 2" xfId="30235" xr:uid="{5BF81F88-CFE5-4CCA-AB03-D975388F5FBD}"/>
    <cellStyle name="Input [yellow] 73 4 3" xfId="34568" xr:uid="{C158F921-D994-45B3-A5F3-0EEDFEC938A7}"/>
    <cellStyle name="Input [yellow] 73 4 4" xfId="30234" xr:uid="{F532B0FC-9425-40EA-B6B6-402ED055187E}"/>
    <cellStyle name="Input [yellow] 73 5" xfId="34570" xr:uid="{ED9C64FE-E769-4BC4-8BE5-B23F9E871CB3}"/>
    <cellStyle name="Input [yellow] 73 5 2" xfId="30236" xr:uid="{CCAC30A5-25C0-4537-BEDD-5937B5472335}"/>
    <cellStyle name="Input [yellow] 73 6" xfId="34559" xr:uid="{B057A56A-DD9B-46DF-8AA0-CD370F34A7C2}"/>
    <cellStyle name="Input [yellow] 73 7" xfId="30225" xr:uid="{FF367546-4563-4692-9829-AAED98A2D6AC}"/>
    <cellStyle name="Input [yellow] 74" xfId="8169" xr:uid="{00000000-0005-0000-0000-0000E51F0000}"/>
    <cellStyle name="Input [yellow] 74 2" xfId="8170" xr:uid="{00000000-0005-0000-0000-0000E61F0000}"/>
    <cellStyle name="Input [yellow] 74 2 2" xfId="8171" xr:uid="{00000000-0005-0000-0000-0000E71F0000}"/>
    <cellStyle name="Input [yellow] 74 2 2 2" xfId="34574" xr:uid="{E90CBC6D-25D7-473A-909B-3E3E1EFECBB2}"/>
    <cellStyle name="Input [yellow] 74 2 2 2 2" xfId="30240" xr:uid="{9D9534D2-FBCB-4413-8039-65E0FE25FCE7}"/>
    <cellStyle name="Input [yellow] 74 2 2 3" xfId="34573" xr:uid="{459BBA2C-1F94-4DB1-8884-88A030BDD636}"/>
    <cellStyle name="Input [yellow] 74 2 2 4" xfId="30239" xr:uid="{C55FA49F-94E7-45FD-AA92-5A9098B0A787}"/>
    <cellStyle name="Input [yellow] 74 2 3" xfId="34575" xr:uid="{70334BAE-E687-4F9C-8E75-712599D9B9B5}"/>
    <cellStyle name="Input [yellow] 74 2 3 2" xfId="30241" xr:uid="{B29D50FD-EC6F-4D21-AEAB-636315921B9D}"/>
    <cellStyle name="Input [yellow] 74 2 4" xfId="34572" xr:uid="{7B788349-E7EA-4906-9F17-43D29B5B6D69}"/>
    <cellStyle name="Input [yellow] 74 2 5" xfId="30238" xr:uid="{05CDC8B3-8938-4F15-8A56-F990DDA180B9}"/>
    <cellStyle name="Input [yellow] 74 3" xfId="8172" xr:uid="{00000000-0005-0000-0000-0000E81F0000}"/>
    <cellStyle name="Input [yellow] 74 3 2" xfId="8173" xr:uid="{00000000-0005-0000-0000-0000E91F0000}"/>
    <cellStyle name="Input [yellow] 74 3 2 2" xfId="34578" xr:uid="{848B26C4-B547-4E50-B8B2-9E036BB395EF}"/>
    <cellStyle name="Input [yellow] 74 3 2 2 2" xfId="30244" xr:uid="{0CDEA71B-088B-44F9-B1BB-AD9BB8ECA96E}"/>
    <cellStyle name="Input [yellow] 74 3 2 3" xfId="34577" xr:uid="{0378FC84-DAC4-4687-B5B8-DEC3CA065129}"/>
    <cellStyle name="Input [yellow] 74 3 2 4" xfId="30243" xr:uid="{E25E383F-27C1-4A67-AC59-A74933DF3CED}"/>
    <cellStyle name="Input [yellow] 74 3 3" xfId="34579" xr:uid="{E786A8FC-2DA9-4DE5-923E-C383914827EC}"/>
    <cellStyle name="Input [yellow] 74 3 3 2" xfId="30245" xr:uid="{EC3E5832-08CA-4952-9BED-093E470DB72C}"/>
    <cellStyle name="Input [yellow] 74 3 4" xfId="34576" xr:uid="{676CDA49-A072-414A-8A1D-1FB141865E54}"/>
    <cellStyle name="Input [yellow] 74 3 5" xfId="30242" xr:uid="{281E57E1-2DE1-4ACF-9E8A-6D6FBE641410}"/>
    <cellStyle name="Input [yellow] 74 4" xfId="8174" xr:uid="{00000000-0005-0000-0000-0000EA1F0000}"/>
    <cellStyle name="Input [yellow] 74 4 2" xfId="34581" xr:uid="{D109B0C4-6BB7-467E-AC5F-CBE0E22D93FE}"/>
    <cellStyle name="Input [yellow] 74 4 2 2" xfId="30247" xr:uid="{54C7A5FC-0EC2-457A-A393-BC3BE3490B78}"/>
    <cellStyle name="Input [yellow] 74 4 3" xfId="34580" xr:uid="{0DB8609F-2FEF-48ED-80E8-1C0A940F8268}"/>
    <cellStyle name="Input [yellow] 74 4 4" xfId="30246" xr:uid="{DB659960-A7C6-4347-8C85-9D5D0A3E956B}"/>
    <cellStyle name="Input [yellow] 74 5" xfId="34582" xr:uid="{2EDE54F1-2CC4-4EE0-AFE5-03E50E0A287E}"/>
    <cellStyle name="Input [yellow] 74 5 2" xfId="30248" xr:uid="{9923FBEF-ADCD-4417-A4B3-5B0DC1B36D3E}"/>
    <cellStyle name="Input [yellow] 74 6" xfId="34571" xr:uid="{427193BB-F38C-4252-89F7-73DF38FFFCC7}"/>
    <cellStyle name="Input [yellow] 74 7" xfId="30237" xr:uid="{60A147EC-4E53-46BC-9EFB-0DBF52CFA859}"/>
    <cellStyle name="Input [yellow] 75" xfId="8175" xr:uid="{00000000-0005-0000-0000-0000EB1F0000}"/>
    <cellStyle name="Input [yellow] 75 2" xfId="8176" xr:uid="{00000000-0005-0000-0000-0000EC1F0000}"/>
    <cellStyle name="Input [yellow] 75 2 2" xfId="8177" xr:uid="{00000000-0005-0000-0000-0000ED1F0000}"/>
    <cellStyle name="Input [yellow] 75 2 2 2" xfId="34586" xr:uid="{9E98C2E4-740E-4E45-8FC1-FD78BA58B33B}"/>
    <cellStyle name="Input [yellow] 75 2 2 2 2" xfId="30252" xr:uid="{7EC79DAB-7A49-4BBE-8CBB-633DA1DCF80C}"/>
    <cellStyle name="Input [yellow] 75 2 2 3" xfId="34585" xr:uid="{8AADE309-41FE-4420-A7CE-72A20563B791}"/>
    <cellStyle name="Input [yellow] 75 2 2 4" xfId="30251" xr:uid="{20A4B6D0-9900-4446-8E9B-FDCC77C25D8B}"/>
    <cellStyle name="Input [yellow] 75 2 3" xfId="34587" xr:uid="{06016173-4FB9-4203-98FB-D940E2BC2E7B}"/>
    <cellStyle name="Input [yellow] 75 2 3 2" xfId="30253" xr:uid="{E7A3E798-94DB-4A0D-84ED-7167D507B630}"/>
    <cellStyle name="Input [yellow] 75 2 4" xfId="34584" xr:uid="{2BBE39BF-AA00-47B9-BEE6-4A1E7B110EFE}"/>
    <cellStyle name="Input [yellow] 75 2 5" xfId="30250" xr:uid="{191C55B1-DA8D-42B5-AAED-B20163C9A9C8}"/>
    <cellStyle name="Input [yellow] 75 3" xfId="8178" xr:uid="{00000000-0005-0000-0000-0000EE1F0000}"/>
    <cellStyle name="Input [yellow] 75 3 2" xfId="8179" xr:uid="{00000000-0005-0000-0000-0000EF1F0000}"/>
    <cellStyle name="Input [yellow] 75 3 2 2" xfId="34590" xr:uid="{DA8D4E3E-C4F9-46F9-B468-9258E9CED6F4}"/>
    <cellStyle name="Input [yellow] 75 3 2 2 2" xfId="30256" xr:uid="{33414E40-12D1-4230-A2CF-284F847B68EE}"/>
    <cellStyle name="Input [yellow] 75 3 2 3" xfId="34589" xr:uid="{D5821023-B32E-49C5-9BC8-B06C83214A24}"/>
    <cellStyle name="Input [yellow] 75 3 2 4" xfId="30255" xr:uid="{B7BB8373-6783-4431-B99B-E09BED6E90E1}"/>
    <cellStyle name="Input [yellow] 75 3 3" xfId="34591" xr:uid="{AA8E5C11-BAAF-4FD7-A0D9-1A5269896B9C}"/>
    <cellStyle name="Input [yellow] 75 3 3 2" xfId="30257" xr:uid="{F5C859C2-4027-4414-98A5-6ABA2B9D70E2}"/>
    <cellStyle name="Input [yellow] 75 3 4" xfId="34588" xr:uid="{155B4DA6-A78F-48F2-85EE-140F829D502C}"/>
    <cellStyle name="Input [yellow] 75 3 5" xfId="30254" xr:uid="{8C566208-AE91-4A0D-8695-0929D7348F81}"/>
    <cellStyle name="Input [yellow] 75 4" xfId="8180" xr:uid="{00000000-0005-0000-0000-0000F01F0000}"/>
    <cellStyle name="Input [yellow] 75 4 2" xfId="34593" xr:uid="{5FCC5088-C990-44AD-97B1-69E80CAC8E0A}"/>
    <cellStyle name="Input [yellow] 75 4 2 2" xfId="30259" xr:uid="{B35244D7-42B1-4621-9AA7-EDCDCBBF615E}"/>
    <cellStyle name="Input [yellow] 75 4 3" xfId="34592" xr:uid="{715AF7ED-205B-4443-B203-B51E51A8BC25}"/>
    <cellStyle name="Input [yellow] 75 4 4" xfId="30258" xr:uid="{D9B81C49-43F4-4AB3-B90F-2C474540343A}"/>
    <cellStyle name="Input [yellow] 75 5" xfId="34594" xr:uid="{4D3C36B1-F16A-4205-9094-2A9DB469B705}"/>
    <cellStyle name="Input [yellow] 75 5 2" xfId="30260" xr:uid="{7A780A65-A35D-49A4-BFCA-2DAB94524AD8}"/>
    <cellStyle name="Input [yellow] 75 6" xfId="34583" xr:uid="{77F5DF87-F569-4B1A-8B11-A69568BEABAE}"/>
    <cellStyle name="Input [yellow] 75 7" xfId="30249" xr:uid="{59E7620F-BC43-4537-87AC-639DCC446F59}"/>
    <cellStyle name="Input [yellow] 76" xfId="8181" xr:uid="{00000000-0005-0000-0000-0000F11F0000}"/>
    <cellStyle name="Input [yellow] 76 2" xfId="8182" xr:uid="{00000000-0005-0000-0000-0000F21F0000}"/>
    <cellStyle name="Input [yellow] 76 2 2" xfId="8183" xr:uid="{00000000-0005-0000-0000-0000F31F0000}"/>
    <cellStyle name="Input [yellow] 76 2 2 2" xfId="34598" xr:uid="{ED1E9573-5EC6-4B43-A727-4BAF8439C800}"/>
    <cellStyle name="Input [yellow] 76 2 2 2 2" xfId="30264" xr:uid="{390D3084-2CC7-48E0-AE6C-877028A9A46B}"/>
    <cellStyle name="Input [yellow] 76 2 2 3" xfId="34597" xr:uid="{F93B7748-727E-421A-921F-35DBD20E6525}"/>
    <cellStyle name="Input [yellow] 76 2 2 4" xfId="30263" xr:uid="{EFBDC8B8-6F4E-4136-A26B-E42BF0E30D9F}"/>
    <cellStyle name="Input [yellow] 76 2 3" xfId="34599" xr:uid="{FAA7E6EE-BF1B-4E15-998F-86141A68EFD5}"/>
    <cellStyle name="Input [yellow] 76 2 3 2" xfId="30265" xr:uid="{D556171C-891D-4801-A2BE-6E7D38137347}"/>
    <cellStyle name="Input [yellow] 76 2 4" xfId="34596" xr:uid="{0CFA6C1E-3473-425D-8995-034DEF7ECB60}"/>
    <cellStyle name="Input [yellow] 76 2 5" xfId="30262" xr:uid="{B6095353-4B44-4FBD-9560-1F2EB0F7609E}"/>
    <cellStyle name="Input [yellow] 76 3" xfId="8184" xr:uid="{00000000-0005-0000-0000-0000F41F0000}"/>
    <cellStyle name="Input [yellow] 76 3 2" xfId="8185" xr:uid="{00000000-0005-0000-0000-0000F51F0000}"/>
    <cellStyle name="Input [yellow] 76 3 2 2" xfId="34602" xr:uid="{D02DE88D-F696-4897-8BE6-7BFBF4777F01}"/>
    <cellStyle name="Input [yellow] 76 3 2 2 2" xfId="30268" xr:uid="{3BF73A1F-9ED4-490A-ADA1-454719102B99}"/>
    <cellStyle name="Input [yellow] 76 3 2 3" xfId="34601" xr:uid="{36D5059B-2DFC-40B0-88D6-E853FCB05283}"/>
    <cellStyle name="Input [yellow] 76 3 2 4" xfId="30267" xr:uid="{06ADA59E-6255-4A5A-B0B6-2B193464F699}"/>
    <cellStyle name="Input [yellow] 76 3 3" xfId="34603" xr:uid="{3C1E3B76-5044-45E6-A6B1-E762D8C127E5}"/>
    <cellStyle name="Input [yellow] 76 3 3 2" xfId="30269" xr:uid="{5A4C9AD6-1A82-4388-8D3E-1FB1B3D72DCE}"/>
    <cellStyle name="Input [yellow] 76 3 4" xfId="34600" xr:uid="{90C1FE74-B6F8-491E-BE62-BF8536EC2B44}"/>
    <cellStyle name="Input [yellow] 76 3 5" xfId="30266" xr:uid="{8AFC3FDD-E897-4A4E-B957-941BA02F7E4D}"/>
    <cellStyle name="Input [yellow] 76 4" xfId="8186" xr:uid="{00000000-0005-0000-0000-0000F61F0000}"/>
    <cellStyle name="Input [yellow] 76 4 2" xfId="34605" xr:uid="{1353D43D-AB2D-4175-8517-C4AFC4230221}"/>
    <cellStyle name="Input [yellow] 76 4 2 2" xfId="30271" xr:uid="{D49C59AB-7D1B-4EA7-81A8-2EC3427B8CC3}"/>
    <cellStyle name="Input [yellow] 76 4 3" xfId="34604" xr:uid="{B8AEC5BF-6713-464A-B200-1F7178A126FF}"/>
    <cellStyle name="Input [yellow] 76 4 4" xfId="30270" xr:uid="{9266D3F6-1003-4EA5-A2AF-4C2DE23DEAFB}"/>
    <cellStyle name="Input [yellow] 76 5" xfId="34606" xr:uid="{B12F2CCC-7308-43F4-8F48-BE1A65D8AC1A}"/>
    <cellStyle name="Input [yellow] 76 5 2" xfId="30272" xr:uid="{3C2525AD-0394-4679-B02A-09AC1B95CBE5}"/>
    <cellStyle name="Input [yellow] 76 6" xfId="34595" xr:uid="{68A71F34-F22B-4909-82F1-DF3C9AA4C8F3}"/>
    <cellStyle name="Input [yellow] 76 7" xfId="30261" xr:uid="{162DEF83-B96F-4F9E-B31D-A8439452882D}"/>
    <cellStyle name="Input [yellow] 77" xfId="8187" xr:uid="{00000000-0005-0000-0000-0000F71F0000}"/>
    <cellStyle name="Input [yellow] 77 2" xfId="8188" xr:uid="{00000000-0005-0000-0000-0000F81F0000}"/>
    <cellStyle name="Input [yellow] 77 2 2" xfId="8189" xr:uid="{00000000-0005-0000-0000-0000F91F0000}"/>
    <cellStyle name="Input [yellow] 77 2 2 2" xfId="34610" xr:uid="{74CF4B29-2A67-4932-B8EE-6C3A10368281}"/>
    <cellStyle name="Input [yellow] 77 2 2 2 2" xfId="30276" xr:uid="{F6D4D784-F0F8-48BA-841F-AA1C30E5A38F}"/>
    <cellStyle name="Input [yellow] 77 2 2 3" xfId="34609" xr:uid="{96AB49CB-1879-4AD6-9588-967C7ECD41A4}"/>
    <cellStyle name="Input [yellow] 77 2 2 4" xfId="30275" xr:uid="{F93ADFAD-E252-41B6-BBEB-285ADDAA5CDD}"/>
    <cellStyle name="Input [yellow] 77 2 3" xfId="34611" xr:uid="{21BFDCB2-9708-45E6-A965-282CDD30D26A}"/>
    <cellStyle name="Input [yellow] 77 2 3 2" xfId="30277" xr:uid="{0010D385-7905-4134-B522-F9D9F324E91C}"/>
    <cellStyle name="Input [yellow] 77 2 4" xfId="34608" xr:uid="{1E4E8467-F2B2-4FB3-B0D8-AF2C80D6BC87}"/>
    <cellStyle name="Input [yellow] 77 2 5" xfId="30274" xr:uid="{F1C54980-1104-4DEF-9197-1C31F3D1FE3A}"/>
    <cellStyle name="Input [yellow] 77 3" xfId="8190" xr:uid="{00000000-0005-0000-0000-0000FA1F0000}"/>
    <cellStyle name="Input [yellow] 77 3 2" xfId="8191" xr:uid="{00000000-0005-0000-0000-0000FB1F0000}"/>
    <cellStyle name="Input [yellow] 77 3 2 2" xfId="34614" xr:uid="{59047B36-3425-4906-913A-F28A76F98C8F}"/>
    <cellStyle name="Input [yellow] 77 3 2 2 2" xfId="30280" xr:uid="{741327A9-7A28-4B7A-9EFD-3CA0E22AE822}"/>
    <cellStyle name="Input [yellow] 77 3 2 3" xfId="34613" xr:uid="{F6AED338-BE32-42A1-AC92-9E1211B60180}"/>
    <cellStyle name="Input [yellow] 77 3 2 4" xfId="30279" xr:uid="{2AFED3F1-9BB5-4F3A-B926-C27BB9B0628D}"/>
    <cellStyle name="Input [yellow] 77 3 3" xfId="34615" xr:uid="{DAE73F7D-E9C0-471E-B480-4C281666EBFF}"/>
    <cellStyle name="Input [yellow] 77 3 3 2" xfId="30281" xr:uid="{033EC1C4-C4F2-431A-9A30-7FFFC3AC3719}"/>
    <cellStyle name="Input [yellow] 77 3 4" xfId="34612" xr:uid="{F0CA400E-257A-4430-97AB-CBB6FC1D5510}"/>
    <cellStyle name="Input [yellow] 77 3 5" xfId="30278" xr:uid="{D04E350A-DA33-40D5-84E3-B5CC41B83E81}"/>
    <cellStyle name="Input [yellow] 77 4" xfId="8192" xr:uid="{00000000-0005-0000-0000-0000FC1F0000}"/>
    <cellStyle name="Input [yellow] 77 4 2" xfId="34617" xr:uid="{6C3A7AD6-932C-4F57-ABDD-DF35895A2224}"/>
    <cellStyle name="Input [yellow] 77 4 2 2" xfId="30283" xr:uid="{101742B2-E282-4F24-8F17-9DE67E48F6C1}"/>
    <cellStyle name="Input [yellow] 77 4 3" xfId="34616" xr:uid="{344E9C38-0E51-48B5-A88E-572BF174BB84}"/>
    <cellStyle name="Input [yellow] 77 4 4" xfId="30282" xr:uid="{C136A1D2-F417-4FC9-8506-E73805F9FCA2}"/>
    <cellStyle name="Input [yellow] 77 5" xfId="34618" xr:uid="{3F8A4930-8C87-4051-9546-27758AF4C919}"/>
    <cellStyle name="Input [yellow] 77 5 2" xfId="30284" xr:uid="{EBE895C2-82E8-4DF8-B46F-75A15F004BD8}"/>
    <cellStyle name="Input [yellow] 77 6" xfId="34607" xr:uid="{6DD52494-8A95-4936-B85B-3D88C168C571}"/>
    <cellStyle name="Input [yellow] 77 7" xfId="30273" xr:uid="{03B09740-88FB-4706-9205-07549ABF4F2F}"/>
    <cellStyle name="Input [yellow] 78" xfId="8193" xr:uid="{00000000-0005-0000-0000-0000FD1F0000}"/>
    <cellStyle name="Input [yellow] 78 2" xfId="8194" xr:uid="{00000000-0005-0000-0000-0000FE1F0000}"/>
    <cellStyle name="Input [yellow] 78 2 2" xfId="8195" xr:uid="{00000000-0005-0000-0000-0000FF1F0000}"/>
    <cellStyle name="Input [yellow] 78 2 2 2" xfId="34622" xr:uid="{0247E4D2-DBA1-4953-A19B-B1F5476BF365}"/>
    <cellStyle name="Input [yellow] 78 2 2 2 2" xfId="30288" xr:uid="{EF2D5DC2-E62B-468C-B2AB-A9FF1EA6C45A}"/>
    <cellStyle name="Input [yellow] 78 2 2 3" xfId="34621" xr:uid="{8F18FF31-2C5F-44D3-9DE1-0F58C4AE8572}"/>
    <cellStyle name="Input [yellow] 78 2 2 4" xfId="30287" xr:uid="{A80CF64B-77D0-4368-83F3-B3E1EA6125A1}"/>
    <cellStyle name="Input [yellow] 78 2 3" xfId="34623" xr:uid="{6B1D1444-2B39-468C-BC61-F17FB075BD1A}"/>
    <cellStyle name="Input [yellow] 78 2 3 2" xfId="30289" xr:uid="{C49ECF2F-B022-48B3-821F-869323107489}"/>
    <cellStyle name="Input [yellow] 78 2 4" xfId="34620" xr:uid="{AA8E5162-56C8-4F85-A95C-D86705A66C93}"/>
    <cellStyle name="Input [yellow] 78 2 5" xfId="30286" xr:uid="{0CE93587-78C0-4005-B8B5-E0757636F14F}"/>
    <cellStyle name="Input [yellow] 78 3" xfId="8196" xr:uid="{00000000-0005-0000-0000-000000200000}"/>
    <cellStyle name="Input [yellow] 78 3 2" xfId="8197" xr:uid="{00000000-0005-0000-0000-000001200000}"/>
    <cellStyle name="Input [yellow] 78 3 2 2" xfId="34626" xr:uid="{1FDE9A91-95BE-4B9D-ADB6-C52F6991BCCB}"/>
    <cellStyle name="Input [yellow] 78 3 2 2 2" xfId="30292" xr:uid="{D70332D0-A6AF-4BDB-A807-E00E463FD560}"/>
    <cellStyle name="Input [yellow] 78 3 2 3" xfId="34625" xr:uid="{B52DF427-3250-4D41-8C55-2B117649FA78}"/>
    <cellStyle name="Input [yellow] 78 3 2 4" xfId="30291" xr:uid="{1393AE82-66FF-46CA-B99F-F2D8D6904516}"/>
    <cellStyle name="Input [yellow] 78 3 3" xfId="34627" xr:uid="{69330F4C-5B37-4E27-8A97-66DC06700959}"/>
    <cellStyle name="Input [yellow] 78 3 3 2" xfId="30293" xr:uid="{0F1A33D9-BDA6-4A31-B7F6-D88BF37DFD43}"/>
    <cellStyle name="Input [yellow] 78 3 4" xfId="34624" xr:uid="{36465DF3-8036-4D72-954D-E19586714BF5}"/>
    <cellStyle name="Input [yellow] 78 3 5" xfId="30290" xr:uid="{8CEFBA33-5A69-4371-AFAF-C38368FFE150}"/>
    <cellStyle name="Input [yellow] 78 4" xfId="8198" xr:uid="{00000000-0005-0000-0000-000002200000}"/>
    <cellStyle name="Input [yellow] 78 4 2" xfId="34629" xr:uid="{0D5F25A4-BF28-4434-9193-DC1C7F363EFC}"/>
    <cellStyle name="Input [yellow] 78 4 2 2" xfId="30295" xr:uid="{0A9B3783-AAB2-460E-AB85-F33F3BD12CBB}"/>
    <cellStyle name="Input [yellow] 78 4 3" xfId="34628" xr:uid="{5786826C-4BEF-4853-8AED-ACDA691F5760}"/>
    <cellStyle name="Input [yellow] 78 4 4" xfId="30294" xr:uid="{E5DEEF0D-8FC2-47B0-BE48-62483C24FD6C}"/>
    <cellStyle name="Input [yellow] 78 5" xfId="34630" xr:uid="{B65AE2F2-A78A-41EC-8532-6CA673B76894}"/>
    <cellStyle name="Input [yellow] 78 5 2" xfId="30296" xr:uid="{741764DF-2493-4AA4-A872-BC08ECFFAEC6}"/>
    <cellStyle name="Input [yellow] 78 6" xfId="34619" xr:uid="{22BBA48D-C0EE-4B52-85F5-277404BF5424}"/>
    <cellStyle name="Input [yellow] 78 7" xfId="30285" xr:uid="{F221E0B8-0625-4EE1-BAB4-DD17380F0CAB}"/>
    <cellStyle name="Input [yellow] 79" xfId="8199" xr:uid="{00000000-0005-0000-0000-000003200000}"/>
    <cellStyle name="Input [yellow] 79 2" xfId="8200" xr:uid="{00000000-0005-0000-0000-000004200000}"/>
    <cellStyle name="Input [yellow] 79 2 2" xfId="8201" xr:uid="{00000000-0005-0000-0000-000005200000}"/>
    <cellStyle name="Input [yellow] 79 2 2 2" xfId="34634" xr:uid="{C0429582-D9A6-4BE7-BBF3-2E00BEAE17FB}"/>
    <cellStyle name="Input [yellow] 79 2 2 2 2" xfId="30300" xr:uid="{5B0E96C8-F85B-4DE7-99CC-A8C512A82F1E}"/>
    <cellStyle name="Input [yellow] 79 2 2 3" xfId="34633" xr:uid="{146483AD-18D2-47E6-B378-5720C19CB3E1}"/>
    <cellStyle name="Input [yellow] 79 2 2 4" xfId="30299" xr:uid="{0E27F5F8-666E-4386-84AB-5A073D1DB1B4}"/>
    <cellStyle name="Input [yellow] 79 2 3" xfId="34635" xr:uid="{403B03C7-7DAE-41BE-94D0-3003F47D9DAD}"/>
    <cellStyle name="Input [yellow] 79 2 3 2" xfId="30301" xr:uid="{9F244EE5-661B-49A5-9D2E-BD9FB5806AF7}"/>
    <cellStyle name="Input [yellow] 79 2 4" xfId="34632" xr:uid="{14A038DB-56A4-4BB5-980E-B8AE47224D28}"/>
    <cellStyle name="Input [yellow] 79 2 5" xfId="30298" xr:uid="{48115DA7-7509-4B77-A69E-390EDF7D3D54}"/>
    <cellStyle name="Input [yellow] 79 3" xfId="8202" xr:uid="{00000000-0005-0000-0000-000006200000}"/>
    <cellStyle name="Input [yellow] 79 3 2" xfId="8203" xr:uid="{00000000-0005-0000-0000-000007200000}"/>
    <cellStyle name="Input [yellow] 79 3 2 2" xfId="34638" xr:uid="{E98FF100-A91C-4EC1-8608-E72F06AD02AE}"/>
    <cellStyle name="Input [yellow] 79 3 2 2 2" xfId="30304" xr:uid="{FCB67151-83BF-433F-A277-2C46744B1CE9}"/>
    <cellStyle name="Input [yellow] 79 3 2 3" xfId="34637" xr:uid="{0518EEA9-9613-4632-9348-F5CF4D66D847}"/>
    <cellStyle name="Input [yellow] 79 3 2 4" xfId="30303" xr:uid="{2444699A-4287-4F34-A48A-3698AE6A0CC5}"/>
    <cellStyle name="Input [yellow] 79 3 3" xfId="34639" xr:uid="{4679A3F9-2413-438B-BE62-A389F4ECA2B7}"/>
    <cellStyle name="Input [yellow] 79 3 3 2" xfId="30305" xr:uid="{69D1C0C3-0B1A-4A10-AE10-914902A08F1C}"/>
    <cellStyle name="Input [yellow] 79 3 4" xfId="34636" xr:uid="{FD278981-C53F-48C8-92BA-F05B452FB184}"/>
    <cellStyle name="Input [yellow] 79 3 5" xfId="30302" xr:uid="{0896C632-4887-4532-8227-719C1E728616}"/>
    <cellStyle name="Input [yellow] 79 4" xfId="8204" xr:uid="{00000000-0005-0000-0000-000008200000}"/>
    <cellStyle name="Input [yellow] 79 4 2" xfId="34641" xr:uid="{EF8440B3-1697-47D0-8D4A-85604D6B4A9E}"/>
    <cellStyle name="Input [yellow] 79 4 2 2" xfId="30307" xr:uid="{A3FBB777-D2D0-4429-8153-A9A9E0E9C3C8}"/>
    <cellStyle name="Input [yellow] 79 4 3" xfId="34640" xr:uid="{03FAE3A6-488D-4307-8C2C-A9E1680FFE41}"/>
    <cellStyle name="Input [yellow] 79 4 4" xfId="30306" xr:uid="{7D467145-0A4A-4FCC-BAFF-42570ABF3F36}"/>
    <cellStyle name="Input [yellow] 79 5" xfId="34642" xr:uid="{8C79AFFB-E7D5-4F83-AB05-86ED9EAE3C0E}"/>
    <cellStyle name="Input [yellow] 79 5 2" xfId="30308" xr:uid="{9800A613-812F-4B51-8C48-8B8FE0400AC6}"/>
    <cellStyle name="Input [yellow] 79 6" xfId="34631" xr:uid="{0EC8AB45-004E-43E0-A96D-957AD887DAD6}"/>
    <cellStyle name="Input [yellow] 79 7" xfId="30297" xr:uid="{192F1D3B-D897-40AA-99F2-CDD7C32A36FB}"/>
    <cellStyle name="Input [yellow] 8" xfId="8205" xr:uid="{00000000-0005-0000-0000-000009200000}"/>
    <cellStyle name="Input [yellow] 8 10" xfId="34643" xr:uid="{AE383791-082B-48DE-B2FF-870F8BC1D21F}"/>
    <cellStyle name="Input [yellow] 8 11" xfId="30309" xr:uid="{72B69735-03DD-49D8-9976-49953937BA15}"/>
    <cellStyle name="Input [yellow] 8 2" xfId="8206" xr:uid="{00000000-0005-0000-0000-00000A200000}"/>
    <cellStyle name="Input [yellow] 8 2 2" xfId="8207" xr:uid="{00000000-0005-0000-0000-00000B200000}"/>
    <cellStyle name="Input [yellow] 8 2 2 2" xfId="8208" xr:uid="{00000000-0005-0000-0000-00000C200000}"/>
    <cellStyle name="Input [yellow] 8 2 2 2 2" xfId="34647" xr:uid="{825D32E0-7FA1-4485-B470-AA7EDBA7E92B}"/>
    <cellStyle name="Input [yellow] 8 2 2 2 2 2" xfId="30313" xr:uid="{2AACAE0E-D920-4A9F-83CE-6EEB4CC898E4}"/>
    <cellStyle name="Input [yellow] 8 2 2 2 3" xfId="34646" xr:uid="{D8D84531-4E7D-4374-A555-5EB6671661E6}"/>
    <cellStyle name="Input [yellow] 8 2 2 2 4" xfId="30312" xr:uid="{73AC670D-C1A3-44F7-BE8F-F98A28D001A9}"/>
    <cellStyle name="Input [yellow] 8 2 2 3" xfId="34648" xr:uid="{24EF8D5D-5CD1-497F-A933-78F69C2CCD68}"/>
    <cellStyle name="Input [yellow] 8 2 2 3 2" xfId="30314" xr:uid="{4E1D9780-C8D8-4E12-9097-EDA26688D9FC}"/>
    <cellStyle name="Input [yellow] 8 2 2 4" xfId="34645" xr:uid="{C4180DEC-D788-4C73-8C15-C8479B2BC13E}"/>
    <cellStyle name="Input [yellow] 8 2 2 5" xfId="30311" xr:uid="{C8F1D3AF-59A2-42D6-BCD1-21FF0AD9EFBC}"/>
    <cellStyle name="Input [yellow] 8 2 3" xfId="8209" xr:uid="{00000000-0005-0000-0000-00000D200000}"/>
    <cellStyle name="Input [yellow] 8 2 3 2" xfId="8210" xr:uid="{00000000-0005-0000-0000-00000E200000}"/>
    <cellStyle name="Input [yellow] 8 2 3 2 2" xfId="34651" xr:uid="{09362299-B151-4C6D-B4CE-EADA629F4A57}"/>
    <cellStyle name="Input [yellow] 8 2 3 2 2 2" xfId="30317" xr:uid="{5F277E25-AB5A-43DE-9485-095F3721C169}"/>
    <cellStyle name="Input [yellow] 8 2 3 2 3" xfId="34650" xr:uid="{EFE48381-12CC-4A55-85C5-84A413C18BDF}"/>
    <cellStyle name="Input [yellow] 8 2 3 2 4" xfId="30316" xr:uid="{30255CFA-35B5-48DA-A6C2-D5EEDDCB34BD}"/>
    <cellStyle name="Input [yellow] 8 2 3 3" xfId="34652" xr:uid="{DABF2363-D97B-48F9-AFFC-09A5AC6BDB60}"/>
    <cellStyle name="Input [yellow] 8 2 3 3 2" xfId="30318" xr:uid="{E2A78A68-BDF2-4B68-A55D-3FEFF97323B2}"/>
    <cellStyle name="Input [yellow] 8 2 3 4" xfId="34649" xr:uid="{F6218737-3B97-4A16-B802-4A3DF40404AA}"/>
    <cellStyle name="Input [yellow] 8 2 3 5" xfId="30315" xr:uid="{DD5B75F5-B601-42FA-B376-19C22AB5BEAD}"/>
    <cellStyle name="Input [yellow] 8 2 4" xfId="8211" xr:uid="{00000000-0005-0000-0000-00000F200000}"/>
    <cellStyle name="Input [yellow] 8 2 4 2" xfId="34654" xr:uid="{F6892AE8-B823-4215-AADE-F51A6CA85B22}"/>
    <cellStyle name="Input [yellow] 8 2 4 2 2" xfId="30320" xr:uid="{7EC86D82-8BF9-4DE8-9913-BE31EC71E458}"/>
    <cellStyle name="Input [yellow] 8 2 4 3" xfId="34653" xr:uid="{9BEFE5BC-3989-4835-918A-04034DDB9DB3}"/>
    <cellStyle name="Input [yellow] 8 2 4 4" xfId="30319" xr:uid="{F401F54F-F6FE-41C3-9CFE-7F6404ECCAA6}"/>
    <cellStyle name="Input [yellow] 8 2 5" xfId="34655" xr:uid="{5727314E-A026-4122-A4F3-FF1EA4C384CE}"/>
    <cellStyle name="Input [yellow] 8 2 5 2" xfId="30321" xr:uid="{5C254B90-83C7-4B91-9F1D-3D00B2CB5635}"/>
    <cellStyle name="Input [yellow] 8 2 6" xfId="34644" xr:uid="{4239B6C2-E490-4C5B-83D8-9E5FFFA63298}"/>
    <cellStyle name="Input [yellow] 8 2 7" xfId="30310" xr:uid="{24689DCB-10E8-4EBB-B14F-923B1EDAD08D}"/>
    <cellStyle name="Input [yellow] 8 3" xfId="8212" xr:uid="{00000000-0005-0000-0000-000010200000}"/>
    <cellStyle name="Input [yellow] 8 3 2" xfId="8213" xr:uid="{00000000-0005-0000-0000-000011200000}"/>
    <cellStyle name="Input [yellow] 8 3 2 2" xfId="8214" xr:uid="{00000000-0005-0000-0000-000012200000}"/>
    <cellStyle name="Input [yellow] 8 3 2 2 2" xfId="34659" xr:uid="{5CED1AB1-33A0-4A6A-B68F-341FF476A73A}"/>
    <cellStyle name="Input [yellow] 8 3 2 2 2 2" xfId="30325" xr:uid="{F5638B77-43E1-43A0-9973-22FD50E94C03}"/>
    <cellStyle name="Input [yellow] 8 3 2 2 3" xfId="34658" xr:uid="{07738CA3-A5EF-4C46-8BB3-7AFBCA462622}"/>
    <cellStyle name="Input [yellow] 8 3 2 2 4" xfId="30324" xr:uid="{D068BD42-F890-4B5C-8C7E-B55BAF8745FF}"/>
    <cellStyle name="Input [yellow] 8 3 2 3" xfId="34660" xr:uid="{C3C21951-B11F-4ABD-8812-74505098E430}"/>
    <cellStyle name="Input [yellow] 8 3 2 3 2" xfId="30326" xr:uid="{3A0314AA-34BC-4291-9708-205D9856818F}"/>
    <cellStyle name="Input [yellow] 8 3 2 4" xfId="34657" xr:uid="{CF4BFD89-6BB0-457A-82CC-F94FABA17380}"/>
    <cellStyle name="Input [yellow] 8 3 2 5" xfId="30323" xr:uid="{339B86D5-B68A-44F6-948D-3FE76E29D4CF}"/>
    <cellStyle name="Input [yellow] 8 3 3" xfId="8215" xr:uid="{00000000-0005-0000-0000-000013200000}"/>
    <cellStyle name="Input [yellow] 8 3 3 2" xfId="8216" xr:uid="{00000000-0005-0000-0000-000014200000}"/>
    <cellStyle name="Input [yellow] 8 3 3 2 2" xfId="34663" xr:uid="{A16E0585-6B4F-47EC-B81D-27346ED72A76}"/>
    <cellStyle name="Input [yellow] 8 3 3 2 2 2" xfId="30329" xr:uid="{169FAB92-2C4E-4CFC-9CD1-B8CE14546511}"/>
    <cellStyle name="Input [yellow] 8 3 3 2 3" xfId="34662" xr:uid="{2BA47B38-D45B-4641-A313-8A5679FDC3AE}"/>
    <cellStyle name="Input [yellow] 8 3 3 2 4" xfId="30328" xr:uid="{0E0C81C8-C806-4C39-BE59-611B6F0F4145}"/>
    <cellStyle name="Input [yellow] 8 3 3 3" xfId="34664" xr:uid="{4CD66BB9-34C4-4D1C-9A4E-1008EE5C0520}"/>
    <cellStyle name="Input [yellow] 8 3 3 3 2" xfId="30330" xr:uid="{CA2BAFF7-D537-49D7-A3BA-5CC1B41A9BC7}"/>
    <cellStyle name="Input [yellow] 8 3 3 4" xfId="34661" xr:uid="{268282F6-A5CC-42AF-BECE-159DDD14738D}"/>
    <cellStyle name="Input [yellow] 8 3 3 5" xfId="30327" xr:uid="{7CD7C6B2-7FE6-4E5D-AA3D-9D61C094C25B}"/>
    <cellStyle name="Input [yellow] 8 3 4" xfId="8217" xr:uid="{00000000-0005-0000-0000-000015200000}"/>
    <cellStyle name="Input [yellow] 8 3 4 2" xfId="34666" xr:uid="{2A619D66-81AD-49F8-ACE1-16A2CA0D2FB6}"/>
    <cellStyle name="Input [yellow] 8 3 4 2 2" xfId="30332" xr:uid="{1794CF1C-5924-4F05-9D95-5F6DD744701D}"/>
    <cellStyle name="Input [yellow] 8 3 4 3" xfId="34665" xr:uid="{6A7374E0-046C-4F71-9452-B4E6011EDB19}"/>
    <cellStyle name="Input [yellow] 8 3 4 4" xfId="30331" xr:uid="{FE1863D2-E687-4A3B-8DE3-1F68BECAB657}"/>
    <cellStyle name="Input [yellow] 8 3 5" xfId="34667" xr:uid="{6E7F0DED-D53B-4D13-A8E7-7E495FAAFF04}"/>
    <cellStyle name="Input [yellow] 8 3 5 2" xfId="30333" xr:uid="{9E4B00EC-7D6F-457B-AAFF-B37C02B1EFF5}"/>
    <cellStyle name="Input [yellow] 8 3 6" xfId="34656" xr:uid="{BBDB28AB-073C-471C-9688-58C3CC6CD7DC}"/>
    <cellStyle name="Input [yellow] 8 3 7" xfId="30322" xr:uid="{1EA0552F-18D1-4157-A25D-5AB0F7D69AF8}"/>
    <cellStyle name="Input [yellow] 8 4" xfId="8218" xr:uid="{00000000-0005-0000-0000-000016200000}"/>
    <cellStyle name="Input [yellow] 8 4 2" xfId="8219" xr:uid="{00000000-0005-0000-0000-000017200000}"/>
    <cellStyle name="Input [yellow] 8 4 2 2" xfId="8220" xr:uid="{00000000-0005-0000-0000-000018200000}"/>
    <cellStyle name="Input [yellow] 8 4 2 2 2" xfId="34671" xr:uid="{93EB2A6C-0A80-477D-9C57-2EFCEA4835E1}"/>
    <cellStyle name="Input [yellow] 8 4 2 2 2 2" xfId="30337" xr:uid="{99AAD0A8-38C8-40ED-BA85-508F3C478BC5}"/>
    <cellStyle name="Input [yellow] 8 4 2 2 3" xfId="34670" xr:uid="{4B960CB4-AF00-499E-AE8B-4BCAFD0569EE}"/>
    <cellStyle name="Input [yellow] 8 4 2 2 4" xfId="30336" xr:uid="{A495D09A-592D-483C-8D4C-F903B3DF9D74}"/>
    <cellStyle name="Input [yellow] 8 4 2 3" xfId="34672" xr:uid="{6E794FBD-77A1-4617-926C-D21ADE93B582}"/>
    <cellStyle name="Input [yellow] 8 4 2 3 2" xfId="30338" xr:uid="{7A8DF18D-B03F-4C5C-B811-002C3B9D6AE5}"/>
    <cellStyle name="Input [yellow] 8 4 2 4" xfId="34669" xr:uid="{DF42913B-E1E1-46BB-A28E-939C83C27DFC}"/>
    <cellStyle name="Input [yellow] 8 4 2 5" xfId="30335" xr:uid="{BDB69B7D-3692-4531-A984-00227573B4FD}"/>
    <cellStyle name="Input [yellow] 8 4 3" xfId="8221" xr:uid="{00000000-0005-0000-0000-000019200000}"/>
    <cellStyle name="Input [yellow] 8 4 3 2" xfId="8222" xr:uid="{00000000-0005-0000-0000-00001A200000}"/>
    <cellStyle name="Input [yellow] 8 4 3 2 2" xfId="34675" xr:uid="{3C45F8AC-7EC1-4541-B7A9-2B8676041770}"/>
    <cellStyle name="Input [yellow] 8 4 3 2 2 2" xfId="30341" xr:uid="{222F64B4-1A15-4B17-98B3-13A8E508B278}"/>
    <cellStyle name="Input [yellow] 8 4 3 2 3" xfId="34674" xr:uid="{F17D54C6-C9E2-4124-AC30-95329016B05B}"/>
    <cellStyle name="Input [yellow] 8 4 3 2 4" xfId="30340" xr:uid="{9D0B3F6C-E13D-4AA5-9F0A-2EFBC7D8F6E9}"/>
    <cellStyle name="Input [yellow] 8 4 3 3" xfId="34676" xr:uid="{03352133-A5D9-4ED7-855C-67CB32A8E413}"/>
    <cellStyle name="Input [yellow] 8 4 3 3 2" xfId="30342" xr:uid="{52B6CD8F-AA2E-4494-AC1A-F2743FAA578B}"/>
    <cellStyle name="Input [yellow] 8 4 3 4" xfId="34673" xr:uid="{77058E94-BE56-46C5-B6FF-CEF5919A14CC}"/>
    <cellStyle name="Input [yellow] 8 4 3 5" xfId="30339" xr:uid="{78E1A723-A544-46CB-AFE2-BC9C75C08E61}"/>
    <cellStyle name="Input [yellow] 8 4 4" xfId="8223" xr:uid="{00000000-0005-0000-0000-00001B200000}"/>
    <cellStyle name="Input [yellow] 8 4 4 2" xfId="34678" xr:uid="{F9EDF288-7E30-47B6-A1ED-197D68B9DC6C}"/>
    <cellStyle name="Input [yellow] 8 4 4 2 2" xfId="30344" xr:uid="{ED373FB6-5CF0-4777-B751-FA289D90C737}"/>
    <cellStyle name="Input [yellow] 8 4 4 3" xfId="34677" xr:uid="{513FA650-0D71-438E-8E7D-E5B47049E9EC}"/>
    <cellStyle name="Input [yellow] 8 4 4 4" xfId="30343" xr:uid="{309CF2DE-21E1-44BA-983A-24FDE78F8FD4}"/>
    <cellStyle name="Input [yellow] 8 4 5" xfId="34679" xr:uid="{99438588-CB73-4AFE-B72D-6D6B476266FF}"/>
    <cellStyle name="Input [yellow] 8 4 5 2" xfId="30345" xr:uid="{0FF8C859-23F5-4CFC-97C3-76219ACDA68D}"/>
    <cellStyle name="Input [yellow] 8 4 6" xfId="34668" xr:uid="{DE5A5351-9A0E-4F87-BDF6-3AA1560A4E53}"/>
    <cellStyle name="Input [yellow] 8 4 7" xfId="30334" xr:uid="{BDC2D37D-487B-4402-A322-C4D0C5B9E482}"/>
    <cellStyle name="Input [yellow] 8 5" xfId="8224" xr:uid="{00000000-0005-0000-0000-00001C200000}"/>
    <cellStyle name="Input [yellow] 8 5 2" xfId="8225" xr:uid="{00000000-0005-0000-0000-00001D200000}"/>
    <cellStyle name="Input [yellow] 8 5 2 2" xfId="8226" xr:uid="{00000000-0005-0000-0000-00001E200000}"/>
    <cellStyle name="Input [yellow] 8 5 2 2 2" xfId="34683" xr:uid="{B5AD3F11-6A64-4DBB-AFCB-8594E08BB0A5}"/>
    <cellStyle name="Input [yellow] 8 5 2 2 2 2" xfId="30349" xr:uid="{3E6DA2E8-CF53-43C5-9316-A79AF8EE383D}"/>
    <cellStyle name="Input [yellow] 8 5 2 2 3" xfId="34682" xr:uid="{38AA763A-9FAE-4E4D-8A16-78D0120EA913}"/>
    <cellStyle name="Input [yellow] 8 5 2 2 4" xfId="30348" xr:uid="{894075BD-D3F3-4A07-A324-FEE7CE4396C6}"/>
    <cellStyle name="Input [yellow] 8 5 2 3" xfId="34684" xr:uid="{DFC0162D-C31D-4A71-B0DA-249BCD7E6F6E}"/>
    <cellStyle name="Input [yellow] 8 5 2 3 2" xfId="30350" xr:uid="{5970EBD7-9C0D-456E-946F-249ED28C724A}"/>
    <cellStyle name="Input [yellow] 8 5 2 4" xfId="34681" xr:uid="{B2A95209-C83B-43BF-A7CA-23A530C633F6}"/>
    <cellStyle name="Input [yellow] 8 5 2 5" xfId="30347" xr:uid="{9ADD0710-FAD8-4942-8635-89DDC65478DF}"/>
    <cellStyle name="Input [yellow] 8 5 3" xfId="8227" xr:uid="{00000000-0005-0000-0000-00001F200000}"/>
    <cellStyle name="Input [yellow] 8 5 3 2" xfId="8228" xr:uid="{00000000-0005-0000-0000-000020200000}"/>
    <cellStyle name="Input [yellow] 8 5 3 2 2" xfId="34687" xr:uid="{EDB63668-4BDC-4966-8BBD-6EABF3AD596E}"/>
    <cellStyle name="Input [yellow] 8 5 3 2 2 2" xfId="30353" xr:uid="{C9EDD457-CCB9-4C88-A0B2-699FA525C12A}"/>
    <cellStyle name="Input [yellow] 8 5 3 2 3" xfId="34686" xr:uid="{2585CAA3-08E2-4772-8075-1A3218431881}"/>
    <cellStyle name="Input [yellow] 8 5 3 2 4" xfId="30352" xr:uid="{DF411E7B-23C8-4C42-895C-EC17567060E3}"/>
    <cellStyle name="Input [yellow] 8 5 3 3" xfId="34688" xr:uid="{5D38C9B5-46FA-4623-826C-8FF81A0545E1}"/>
    <cellStyle name="Input [yellow] 8 5 3 3 2" xfId="30354" xr:uid="{9C5979FC-B188-48CD-ABE7-D0EEF7EEC2ED}"/>
    <cellStyle name="Input [yellow] 8 5 3 4" xfId="34685" xr:uid="{428B30B4-90F7-4172-9ABC-BE54D4590FE7}"/>
    <cellStyle name="Input [yellow] 8 5 3 5" xfId="30351" xr:uid="{C40C0014-AE0B-4258-A4A2-897B2DF7B3BF}"/>
    <cellStyle name="Input [yellow] 8 5 4" xfId="8229" xr:uid="{00000000-0005-0000-0000-000021200000}"/>
    <cellStyle name="Input [yellow] 8 5 4 2" xfId="34690" xr:uid="{511A0219-2516-460B-A27C-3AEC0238C2F8}"/>
    <cellStyle name="Input [yellow] 8 5 4 2 2" xfId="30356" xr:uid="{C7C7BDD0-796D-4DAB-A70F-5944886B00EF}"/>
    <cellStyle name="Input [yellow] 8 5 4 3" xfId="34689" xr:uid="{52926456-4C38-4450-A1D7-12355BC6A1A6}"/>
    <cellStyle name="Input [yellow] 8 5 4 4" xfId="30355" xr:uid="{98652910-0AA2-4A29-B614-CD99EDC955CB}"/>
    <cellStyle name="Input [yellow] 8 5 5" xfId="34691" xr:uid="{6BFDDA40-05D8-4378-84D0-DB0754156AB3}"/>
    <cellStyle name="Input [yellow] 8 5 5 2" xfId="30357" xr:uid="{8CEF8A57-37F0-4BDB-827E-7C35BB1F9E9F}"/>
    <cellStyle name="Input [yellow] 8 5 6" xfId="34680" xr:uid="{9EF5BB13-C339-454E-A2B6-0D77EE4E8774}"/>
    <cellStyle name="Input [yellow] 8 5 7" xfId="30346" xr:uid="{A824CC07-23ED-4377-818F-14695026FB93}"/>
    <cellStyle name="Input [yellow] 8 6" xfId="8230" xr:uid="{00000000-0005-0000-0000-000022200000}"/>
    <cellStyle name="Input [yellow] 8 6 2" xfId="8231" xr:uid="{00000000-0005-0000-0000-000023200000}"/>
    <cellStyle name="Input [yellow] 8 6 2 2" xfId="34694" xr:uid="{93A79874-D2D7-4324-A7D6-16EECC7732A3}"/>
    <cellStyle name="Input [yellow] 8 6 2 2 2" xfId="30360" xr:uid="{927AB475-A4B8-4B18-990E-996C9F592664}"/>
    <cellStyle name="Input [yellow] 8 6 2 3" xfId="34693" xr:uid="{D5AC5340-3C26-4234-8559-9A2BC4088F98}"/>
    <cellStyle name="Input [yellow] 8 6 2 4" xfId="30359" xr:uid="{6AFB9F55-A044-4C95-99DA-2F78B30B95F0}"/>
    <cellStyle name="Input [yellow] 8 6 3" xfId="34695" xr:uid="{7FA2C042-7D2D-4F7F-96C1-05A34439ABF0}"/>
    <cellStyle name="Input [yellow] 8 6 3 2" xfId="30361" xr:uid="{60EA5C66-D90D-412F-B858-4746B4BF90B7}"/>
    <cellStyle name="Input [yellow] 8 6 4" xfId="34692" xr:uid="{7F38224B-2B76-4D5E-BFCE-C82AFF6FCD8A}"/>
    <cellStyle name="Input [yellow] 8 6 5" xfId="30358" xr:uid="{40C05F78-7A47-4AB9-B759-B2151EA5B0CF}"/>
    <cellStyle name="Input [yellow] 8 7" xfId="8232" xr:uid="{00000000-0005-0000-0000-000024200000}"/>
    <cellStyle name="Input [yellow] 8 7 2" xfId="8233" xr:uid="{00000000-0005-0000-0000-000025200000}"/>
    <cellStyle name="Input [yellow] 8 7 2 2" xfId="34698" xr:uid="{F2B64FFD-8C69-4A3F-93C3-031122B164F7}"/>
    <cellStyle name="Input [yellow] 8 7 2 2 2" xfId="30364" xr:uid="{BE2AA772-3EC5-4BCC-9563-A93DAA370FC8}"/>
    <cellStyle name="Input [yellow] 8 7 2 3" xfId="34697" xr:uid="{0E335422-BF2A-4C00-93C7-F74CC29DAAE6}"/>
    <cellStyle name="Input [yellow] 8 7 2 4" xfId="30363" xr:uid="{E5EE532F-0D85-4F70-A190-00FC1DE61C5F}"/>
    <cellStyle name="Input [yellow] 8 7 3" xfId="34699" xr:uid="{E024DFE2-61EE-45B4-9898-9591476F0E99}"/>
    <cellStyle name="Input [yellow] 8 7 3 2" xfId="30365" xr:uid="{249A4889-8D39-4DB6-A547-B918B88DF955}"/>
    <cellStyle name="Input [yellow] 8 7 4" xfId="34696" xr:uid="{A8A1937B-C1AF-46DA-A528-7C72A232B2B9}"/>
    <cellStyle name="Input [yellow] 8 7 5" xfId="30362" xr:uid="{85FA9732-B0CB-4CD2-AA3A-179B34F2FD13}"/>
    <cellStyle name="Input [yellow] 8 8" xfId="8234" xr:uid="{00000000-0005-0000-0000-000026200000}"/>
    <cellStyle name="Input [yellow] 8 8 2" xfId="34701" xr:uid="{C6383616-FF77-4830-804C-2CDA6444F6BC}"/>
    <cellStyle name="Input [yellow] 8 8 2 2" xfId="30367" xr:uid="{681B1284-BA67-42A7-9955-B17623A4954F}"/>
    <cellStyle name="Input [yellow] 8 8 3" xfId="34700" xr:uid="{452BB0BA-8FC6-40B8-8E08-2E971A00AF9E}"/>
    <cellStyle name="Input [yellow] 8 8 4" xfId="30366" xr:uid="{A1EFF814-6ED8-406E-95E7-E3DE22E9804B}"/>
    <cellStyle name="Input [yellow] 8 9" xfId="34702" xr:uid="{D8C362E9-F093-41A2-8406-20CB7C663503}"/>
    <cellStyle name="Input [yellow] 8 9 2" xfId="30368" xr:uid="{8A1F3411-36C4-4993-A035-EB6A1235D7C1}"/>
    <cellStyle name="Input [yellow] 80" xfId="8235" xr:uid="{00000000-0005-0000-0000-000027200000}"/>
    <cellStyle name="Input [yellow] 80 2" xfId="8236" xr:uid="{00000000-0005-0000-0000-000028200000}"/>
    <cellStyle name="Input [yellow] 80 2 2" xfId="8237" xr:uid="{00000000-0005-0000-0000-000029200000}"/>
    <cellStyle name="Input [yellow] 80 2 2 2" xfId="34706" xr:uid="{9A147B2E-F8AC-4296-B14E-BECD9AF41952}"/>
    <cellStyle name="Input [yellow] 80 2 2 2 2" xfId="30372" xr:uid="{081FBE24-46C5-4B48-AA3F-1333248D7B86}"/>
    <cellStyle name="Input [yellow] 80 2 2 3" xfId="34705" xr:uid="{968212EF-2151-45F1-A530-04247837A8AE}"/>
    <cellStyle name="Input [yellow] 80 2 2 4" xfId="30371" xr:uid="{8F722A9D-74E4-4D1A-8AFF-F15B24419327}"/>
    <cellStyle name="Input [yellow] 80 2 3" xfId="34707" xr:uid="{2D27CECF-B9BE-45DC-8079-5ABF91138C30}"/>
    <cellStyle name="Input [yellow] 80 2 3 2" xfId="30373" xr:uid="{C4DA90AB-898E-4E48-8E7F-675EC62435E1}"/>
    <cellStyle name="Input [yellow] 80 2 4" xfId="34704" xr:uid="{DE4A7FC0-26FD-4C46-89C6-D24FFBF5E742}"/>
    <cellStyle name="Input [yellow] 80 2 5" xfId="30370" xr:uid="{80B00F75-3F21-4213-B7F9-E0DE463EEBAD}"/>
    <cellStyle name="Input [yellow] 80 3" xfId="8238" xr:uid="{00000000-0005-0000-0000-00002A200000}"/>
    <cellStyle name="Input [yellow] 80 3 2" xfId="8239" xr:uid="{00000000-0005-0000-0000-00002B200000}"/>
    <cellStyle name="Input [yellow] 80 3 2 2" xfId="34710" xr:uid="{FE014E48-936C-4594-AE41-C59236648A64}"/>
    <cellStyle name="Input [yellow] 80 3 2 2 2" xfId="30376" xr:uid="{67916302-A6AB-452C-938E-03CB6B98CAB0}"/>
    <cellStyle name="Input [yellow] 80 3 2 3" xfId="34709" xr:uid="{7EE87584-38B3-44C2-8460-4DBB0F2F8D7D}"/>
    <cellStyle name="Input [yellow] 80 3 2 4" xfId="30375" xr:uid="{927ED1D7-6574-40FC-A232-CE53CCF35399}"/>
    <cellStyle name="Input [yellow] 80 3 3" xfId="34711" xr:uid="{ACAA4794-4DE7-4EAB-AA69-26273F603DD5}"/>
    <cellStyle name="Input [yellow] 80 3 3 2" xfId="30377" xr:uid="{E5F82229-6AF3-4826-ABC7-6002C9FCE523}"/>
    <cellStyle name="Input [yellow] 80 3 4" xfId="34708" xr:uid="{EB3CB289-D5E7-41C8-83A8-7DBF9EC3282A}"/>
    <cellStyle name="Input [yellow] 80 3 5" xfId="30374" xr:uid="{CDF1645E-FD74-4969-80BA-432AE428A25D}"/>
    <cellStyle name="Input [yellow] 80 4" xfId="8240" xr:uid="{00000000-0005-0000-0000-00002C200000}"/>
    <cellStyle name="Input [yellow] 80 4 2" xfId="34713" xr:uid="{9958732D-9249-4AAB-A538-541D39129703}"/>
    <cellStyle name="Input [yellow] 80 4 2 2" xfId="30379" xr:uid="{F90F5DAA-05BC-4BC3-960F-BFF4A34834A0}"/>
    <cellStyle name="Input [yellow] 80 4 3" xfId="34712" xr:uid="{B0977876-678C-41BB-ABCD-71667754FD4F}"/>
    <cellStyle name="Input [yellow] 80 4 4" xfId="30378" xr:uid="{AA093FC6-8F23-4FFD-8DFA-2C403368979A}"/>
    <cellStyle name="Input [yellow] 80 5" xfId="34714" xr:uid="{B7890623-94AF-4182-BAA7-D61808AA6BDA}"/>
    <cellStyle name="Input [yellow] 80 5 2" xfId="30380" xr:uid="{0D5265E2-AF97-4637-8BAF-DA3DC2E85397}"/>
    <cellStyle name="Input [yellow] 80 6" xfId="34703" xr:uid="{06C8C56A-6750-4D39-A359-71F9C5F703CB}"/>
    <cellStyle name="Input [yellow] 80 7" xfId="30369" xr:uid="{7601A409-D7E9-4EEF-9D29-9A95DADCCCB9}"/>
    <cellStyle name="Input [yellow] 81" xfId="8241" xr:uid="{00000000-0005-0000-0000-00002D200000}"/>
    <cellStyle name="Input [yellow] 81 2" xfId="8242" xr:uid="{00000000-0005-0000-0000-00002E200000}"/>
    <cellStyle name="Input [yellow] 81 2 2" xfId="8243" xr:uid="{00000000-0005-0000-0000-00002F200000}"/>
    <cellStyle name="Input [yellow] 81 2 2 2" xfId="34718" xr:uid="{ED933610-BDC7-4C1F-9CF4-DA7C35BED73A}"/>
    <cellStyle name="Input [yellow] 81 2 2 2 2" xfId="30384" xr:uid="{0E7D8F26-2CB3-43F2-92C0-C3746FD26426}"/>
    <cellStyle name="Input [yellow] 81 2 2 3" xfId="34717" xr:uid="{C845A1B7-971E-4D1F-BE78-27709AEEBBA7}"/>
    <cellStyle name="Input [yellow] 81 2 2 4" xfId="30383" xr:uid="{6652CE27-01F6-4F31-9E27-D355E02A2CA4}"/>
    <cellStyle name="Input [yellow] 81 2 3" xfId="34719" xr:uid="{C51E63E6-35E1-4CA6-8115-51C23A7D913C}"/>
    <cellStyle name="Input [yellow] 81 2 3 2" xfId="30385" xr:uid="{B987ED3B-61DD-4766-B3C2-341993623D7A}"/>
    <cellStyle name="Input [yellow] 81 2 4" xfId="34716" xr:uid="{B287817A-2ED2-41EF-9EB8-C421927C9DB6}"/>
    <cellStyle name="Input [yellow] 81 2 5" xfId="30382" xr:uid="{C123CCB4-FC94-425E-9426-EA0E6EE56DF1}"/>
    <cellStyle name="Input [yellow] 81 3" xfId="8244" xr:uid="{00000000-0005-0000-0000-000030200000}"/>
    <cellStyle name="Input [yellow] 81 3 2" xfId="8245" xr:uid="{00000000-0005-0000-0000-000031200000}"/>
    <cellStyle name="Input [yellow] 81 3 2 2" xfId="34722" xr:uid="{1DF66A87-E4DF-4D08-B7FD-70A296EB411D}"/>
    <cellStyle name="Input [yellow] 81 3 2 2 2" xfId="30388" xr:uid="{3DF681E9-C917-4614-A02C-1609C4BECF7E}"/>
    <cellStyle name="Input [yellow] 81 3 2 3" xfId="34721" xr:uid="{42A41E13-844D-491A-9E4D-0FCE2FA71901}"/>
    <cellStyle name="Input [yellow] 81 3 2 4" xfId="30387" xr:uid="{CFE9CDBE-8B2F-461D-BF44-43C1A71FBB32}"/>
    <cellStyle name="Input [yellow] 81 3 3" xfId="34723" xr:uid="{790349BE-69E2-4EBC-82EE-420D3EAE1E3B}"/>
    <cellStyle name="Input [yellow] 81 3 3 2" xfId="30389" xr:uid="{74D02E05-2A95-476F-9E56-58FD30365D08}"/>
    <cellStyle name="Input [yellow] 81 3 4" xfId="34720" xr:uid="{30ACF217-2B3F-4F38-B1D2-DE6CDAD5721E}"/>
    <cellStyle name="Input [yellow] 81 3 5" xfId="30386" xr:uid="{E4F76FDD-4D9E-4FC9-AA52-24F519D39F11}"/>
    <cellStyle name="Input [yellow] 81 4" xfId="8246" xr:uid="{00000000-0005-0000-0000-000032200000}"/>
    <cellStyle name="Input [yellow] 81 4 2" xfId="34725" xr:uid="{084B8C4F-4D79-4D8D-A425-B68AD7FF7FAA}"/>
    <cellStyle name="Input [yellow] 81 4 2 2" xfId="30391" xr:uid="{2E1C4F4E-5A8A-40C5-BE19-74DB5FA23695}"/>
    <cellStyle name="Input [yellow] 81 4 3" xfId="34724" xr:uid="{CFEC594F-8F88-4B5E-BD44-C30A8126DE2A}"/>
    <cellStyle name="Input [yellow] 81 4 4" xfId="30390" xr:uid="{8D90FE4F-7F3E-43AF-8CE7-DA576F0E312F}"/>
    <cellStyle name="Input [yellow] 81 5" xfId="34726" xr:uid="{296A2E36-E1B9-402E-9CDE-9C858DC33DDE}"/>
    <cellStyle name="Input [yellow] 81 5 2" xfId="30392" xr:uid="{2A37B5F6-0750-474A-9CF5-9D7BA159A3D5}"/>
    <cellStyle name="Input [yellow] 81 6" xfId="34715" xr:uid="{E7926E31-9F1A-4255-9DAD-E9A296F0F2D5}"/>
    <cellStyle name="Input [yellow] 81 7" xfId="30381" xr:uid="{0ADC4C4E-2BF4-428F-A42F-E6D061E053DD}"/>
    <cellStyle name="Input [yellow] 82" xfId="8247" xr:uid="{00000000-0005-0000-0000-000033200000}"/>
    <cellStyle name="Input [yellow] 82 2" xfId="8248" xr:uid="{00000000-0005-0000-0000-000034200000}"/>
    <cellStyle name="Input [yellow] 82 2 2" xfId="8249" xr:uid="{00000000-0005-0000-0000-000035200000}"/>
    <cellStyle name="Input [yellow] 82 2 2 2" xfId="34730" xr:uid="{B9808C52-7992-42BF-B3DB-C32F6F754134}"/>
    <cellStyle name="Input [yellow] 82 2 2 2 2" xfId="30396" xr:uid="{91DA9C00-7AB9-4635-AD75-681A1A6BE4D0}"/>
    <cellStyle name="Input [yellow] 82 2 2 3" xfId="34729" xr:uid="{41BF5B3B-B554-4311-94A9-A84734E61138}"/>
    <cellStyle name="Input [yellow] 82 2 2 4" xfId="30395" xr:uid="{459E7969-CBB9-46A6-94EC-531529452BD5}"/>
    <cellStyle name="Input [yellow] 82 2 3" xfId="34731" xr:uid="{B9D120FE-EE6A-4103-9A61-D85EF351A128}"/>
    <cellStyle name="Input [yellow] 82 2 3 2" xfId="30397" xr:uid="{7DFDAEEC-5E53-497D-881A-784CDB4689B7}"/>
    <cellStyle name="Input [yellow] 82 2 4" xfId="34728" xr:uid="{4FA6D783-9710-4C39-B054-4DC59A299FC2}"/>
    <cellStyle name="Input [yellow] 82 2 5" xfId="30394" xr:uid="{3B50017D-944C-460B-B8ED-11D77B34BAE6}"/>
    <cellStyle name="Input [yellow] 82 3" xfId="8250" xr:uid="{00000000-0005-0000-0000-000036200000}"/>
    <cellStyle name="Input [yellow] 82 3 2" xfId="8251" xr:uid="{00000000-0005-0000-0000-000037200000}"/>
    <cellStyle name="Input [yellow] 82 3 2 2" xfId="34734" xr:uid="{601E3B13-390B-4602-9798-1729E48AE29C}"/>
    <cellStyle name="Input [yellow] 82 3 2 2 2" xfId="30400" xr:uid="{7346B6A3-6EEA-475E-B574-2BB857AEF218}"/>
    <cellStyle name="Input [yellow] 82 3 2 3" xfId="34733" xr:uid="{965373E0-2896-4E1E-943A-68BEA22B496F}"/>
    <cellStyle name="Input [yellow] 82 3 2 4" xfId="30399" xr:uid="{F633E96F-3D11-437B-A880-1BE51006F85D}"/>
    <cellStyle name="Input [yellow] 82 3 3" xfId="34735" xr:uid="{79D23B0F-6E82-4386-98AD-1B96A28CBB89}"/>
    <cellStyle name="Input [yellow] 82 3 3 2" xfId="30401" xr:uid="{9C507656-0BB6-4A97-9D58-D2F772F4E8BB}"/>
    <cellStyle name="Input [yellow] 82 3 4" xfId="34732" xr:uid="{6B48BA69-9BBB-43DE-98DB-A31F6173E7AE}"/>
    <cellStyle name="Input [yellow] 82 3 5" xfId="30398" xr:uid="{8EE64EF7-1CD1-4DA2-A7EC-CC9C212F5EC3}"/>
    <cellStyle name="Input [yellow] 82 4" xfId="8252" xr:uid="{00000000-0005-0000-0000-000038200000}"/>
    <cellStyle name="Input [yellow] 82 4 2" xfId="34737" xr:uid="{A2B61C9C-5059-4282-8E5A-2BC95199A625}"/>
    <cellStyle name="Input [yellow] 82 4 2 2" xfId="30403" xr:uid="{ACED721A-0350-467F-9F3D-D4C0466E472A}"/>
    <cellStyle name="Input [yellow] 82 4 3" xfId="34736" xr:uid="{3C69F558-D313-4E0C-B15F-314EE60A26D4}"/>
    <cellStyle name="Input [yellow] 82 4 4" xfId="30402" xr:uid="{A51BEDE2-523E-4E8E-BAE4-709C3FABE418}"/>
    <cellStyle name="Input [yellow] 82 5" xfId="34738" xr:uid="{A15D265B-52DF-46D6-B2AE-7BC6A267C6CF}"/>
    <cellStyle name="Input [yellow] 82 5 2" xfId="30404" xr:uid="{917C3FC9-1EF0-49B9-90D1-505A3F0CC776}"/>
    <cellStyle name="Input [yellow] 82 6" xfId="34727" xr:uid="{8555D734-1A03-48EA-9F4A-D7E4D496CD81}"/>
    <cellStyle name="Input [yellow] 82 7" xfId="30393" xr:uid="{71108C84-910A-4004-B117-D57458AF27C3}"/>
    <cellStyle name="Input [yellow] 83" xfId="8253" xr:uid="{00000000-0005-0000-0000-000039200000}"/>
    <cellStyle name="Input [yellow] 83 2" xfId="8254" xr:uid="{00000000-0005-0000-0000-00003A200000}"/>
    <cellStyle name="Input [yellow] 83 2 2" xfId="8255" xr:uid="{00000000-0005-0000-0000-00003B200000}"/>
    <cellStyle name="Input [yellow] 83 2 2 2" xfId="34742" xr:uid="{48472CF1-6621-46CE-8814-AF5449215EAB}"/>
    <cellStyle name="Input [yellow] 83 2 2 2 2" xfId="30408" xr:uid="{342A5BD4-7626-422D-8277-4DAA09C57286}"/>
    <cellStyle name="Input [yellow] 83 2 2 3" xfId="34741" xr:uid="{89E042F1-122A-4C2B-AF15-0674AE0EB909}"/>
    <cellStyle name="Input [yellow] 83 2 2 4" xfId="30407" xr:uid="{C4FE59D4-C2DF-4423-9CE6-EE91FAC58EF8}"/>
    <cellStyle name="Input [yellow] 83 2 3" xfId="34743" xr:uid="{A26B873B-3464-4C81-A141-AA6C9D3447E0}"/>
    <cellStyle name="Input [yellow] 83 2 3 2" xfId="30409" xr:uid="{0AAAE539-C600-4EB9-A38B-06C337250858}"/>
    <cellStyle name="Input [yellow] 83 2 4" xfId="34740" xr:uid="{5A4C5394-4EFC-49BF-AAA5-620CE069A3C5}"/>
    <cellStyle name="Input [yellow] 83 2 5" xfId="30406" xr:uid="{839A34A2-20E0-47CD-A5F7-158FF9454D9F}"/>
    <cellStyle name="Input [yellow] 83 3" xfId="8256" xr:uid="{00000000-0005-0000-0000-00003C200000}"/>
    <cellStyle name="Input [yellow] 83 3 2" xfId="8257" xr:uid="{00000000-0005-0000-0000-00003D200000}"/>
    <cellStyle name="Input [yellow] 83 3 2 2" xfId="34746" xr:uid="{4B424C45-183B-481A-88A8-C90B8C236A3D}"/>
    <cellStyle name="Input [yellow] 83 3 2 2 2" xfId="30412" xr:uid="{F8BCAEC6-8F9A-4585-88FC-1AA886A3BCA9}"/>
    <cellStyle name="Input [yellow] 83 3 2 3" xfId="34745" xr:uid="{8295FC0A-2EA2-4E44-909B-A0CBDF7FE3B5}"/>
    <cellStyle name="Input [yellow] 83 3 2 4" xfId="30411" xr:uid="{58886C03-006A-4556-B869-D5DF370892DA}"/>
    <cellStyle name="Input [yellow] 83 3 3" xfId="34747" xr:uid="{5BC65292-5A1C-4D35-91AC-B60337735E2E}"/>
    <cellStyle name="Input [yellow] 83 3 3 2" xfId="30413" xr:uid="{8C4AF6BC-ED7A-46FC-8F4F-8D55CC419428}"/>
    <cellStyle name="Input [yellow] 83 3 4" xfId="34744" xr:uid="{D1311B77-3BF1-4A81-93CB-3A1818D220BB}"/>
    <cellStyle name="Input [yellow] 83 3 5" xfId="30410" xr:uid="{61B47F30-D313-45AC-9B5B-8804962C1121}"/>
    <cellStyle name="Input [yellow] 83 4" xfId="8258" xr:uid="{00000000-0005-0000-0000-00003E200000}"/>
    <cellStyle name="Input [yellow] 83 4 2" xfId="34749" xr:uid="{CDCA8A80-2E50-4BB2-BC68-F537D6DC5B9D}"/>
    <cellStyle name="Input [yellow] 83 4 2 2" xfId="30415" xr:uid="{FCCE4483-2516-44FB-9132-A8B8BC7FD66D}"/>
    <cellStyle name="Input [yellow] 83 4 3" xfId="34748" xr:uid="{716A9218-DBAC-4FEF-BF05-07F23C17D3DF}"/>
    <cellStyle name="Input [yellow] 83 4 4" xfId="30414" xr:uid="{09BD2B57-43B2-418A-8F96-285A94450574}"/>
    <cellStyle name="Input [yellow] 83 5" xfId="34750" xr:uid="{4C4F98A9-BEEF-47EA-8185-F67F9300AA3A}"/>
    <cellStyle name="Input [yellow] 83 5 2" xfId="30416" xr:uid="{18CAB8ED-6CA5-44DA-94A9-071B1A510DA1}"/>
    <cellStyle name="Input [yellow] 83 6" xfId="34739" xr:uid="{ACC049A5-172B-4091-93F5-68B4B660DE28}"/>
    <cellStyle name="Input [yellow] 83 7" xfId="30405" xr:uid="{E12A29B2-C691-4932-A1CB-E5C20D7C5640}"/>
    <cellStyle name="Input [yellow] 84" xfId="8259" xr:uid="{00000000-0005-0000-0000-00003F200000}"/>
    <cellStyle name="Input [yellow] 84 2" xfId="8260" xr:uid="{00000000-0005-0000-0000-000040200000}"/>
    <cellStyle name="Input [yellow] 84 2 2" xfId="8261" xr:uid="{00000000-0005-0000-0000-000041200000}"/>
    <cellStyle name="Input [yellow] 84 2 2 2" xfId="34754" xr:uid="{88C23B7A-4F24-4CE6-A258-86876ACF4889}"/>
    <cellStyle name="Input [yellow] 84 2 2 2 2" xfId="30420" xr:uid="{EEE1DD89-ECF9-4D99-96FD-66A8C01FA04B}"/>
    <cellStyle name="Input [yellow] 84 2 2 3" xfId="34753" xr:uid="{6D649258-0B50-4BB6-BC42-82B0C0C0AFB4}"/>
    <cellStyle name="Input [yellow] 84 2 2 4" xfId="30419" xr:uid="{C92AB9EF-6EBD-4673-B843-807A9EBE7CB3}"/>
    <cellStyle name="Input [yellow] 84 2 3" xfId="34755" xr:uid="{12DF1B2A-A7DE-4F9B-8089-7DEC8CC48645}"/>
    <cellStyle name="Input [yellow] 84 2 3 2" xfId="30421" xr:uid="{7A52C3CE-F856-4B83-A2F0-CD875CFD5F4E}"/>
    <cellStyle name="Input [yellow] 84 2 4" xfId="34752" xr:uid="{BAE764B3-1692-411F-ADA4-E0E2B8155B24}"/>
    <cellStyle name="Input [yellow] 84 2 5" xfId="30418" xr:uid="{7E267D63-EF88-41CE-A0B8-177C0D7EE36C}"/>
    <cellStyle name="Input [yellow] 84 3" xfId="8262" xr:uid="{00000000-0005-0000-0000-000042200000}"/>
    <cellStyle name="Input [yellow] 84 3 2" xfId="8263" xr:uid="{00000000-0005-0000-0000-000043200000}"/>
    <cellStyle name="Input [yellow] 84 3 2 2" xfId="34758" xr:uid="{719ADD12-411D-4BDA-A369-C0387F916D63}"/>
    <cellStyle name="Input [yellow] 84 3 2 2 2" xfId="30424" xr:uid="{25009F38-05FA-4BCE-98FD-B710ADB66D8B}"/>
    <cellStyle name="Input [yellow] 84 3 2 3" xfId="34757" xr:uid="{941B5450-74B6-44FE-970D-8AAB5A99FFE9}"/>
    <cellStyle name="Input [yellow] 84 3 2 4" xfId="30423" xr:uid="{B2294F3E-C485-4E75-946B-686A66D35180}"/>
    <cellStyle name="Input [yellow] 84 3 3" xfId="34759" xr:uid="{4ECC03C5-2781-440E-BC5F-2569C036E581}"/>
    <cellStyle name="Input [yellow] 84 3 3 2" xfId="30425" xr:uid="{01E7FE40-2CFC-4F18-A983-20376195B3C8}"/>
    <cellStyle name="Input [yellow] 84 3 4" xfId="34756" xr:uid="{5D23A1CB-9B60-46AF-A7BC-0C9404BC574D}"/>
    <cellStyle name="Input [yellow] 84 3 5" xfId="30422" xr:uid="{62F1A756-78B9-4B65-BEC5-8A7436CF24A1}"/>
    <cellStyle name="Input [yellow] 84 4" xfId="8264" xr:uid="{00000000-0005-0000-0000-000044200000}"/>
    <cellStyle name="Input [yellow] 84 4 2" xfId="34761" xr:uid="{FC262A75-E38B-4F56-8377-452CCC93F106}"/>
    <cellStyle name="Input [yellow] 84 4 2 2" xfId="30427" xr:uid="{E1AE2C4B-EC5E-48AD-B1F1-74DC909B501F}"/>
    <cellStyle name="Input [yellow] 84 4 3" xfId="34760" xr:uid="{E9624F67-5586-43BB-8434-73AFFD94D60D}"/>
    <cellStyle name="Input [yellow] 84 4 4" xfId="30426" xr:uid="{09FF73CF-15B2-4AEB-B96B-659875F713F8}"/>
    <cellStyle name="Input [yellow] 84 5" xfId="34762" xr:uid="{30906964-EDB9-4781-A0F2-D1C9324B2663}"/>
    <cellStyle name="Input [yellow] 84 5 2" xfId="30428" xr:uid="{F3A6D03C-C1A7-48AB-A97D-16111DDEC5D2}"/>
    <cellStyle name="Input [yellow] 84 6" xfId="34751" xr:uid="{702F30C5-6C73-4226-94BC-D68AB04ED7EB}"/>
    <cellStyle name="Input [yellow] 84 7" xfId="30417" xr:uid="{671A2BDC-D58D-4874-A652-D5DC689B8C5C}"/>
    <cellStyle name="Input [yellow] 85" xfId="8265" xr:uid="{00000000-0005-0000-0000-000045200000}"/>
    <cellStyle name="Input [yellow] 85 2" xfId="8266" xr:uid="{00000000-0005-0000-0000-000046200000}"/>
    <cellStyle name="Input [yellow] 85 2 2" xfId="8267" xr:uid="{00000000-0005-0000-0000-000047200000}"/>
    <cellStyle name="Input [yellow] 85 2 2 2" xfId="34766" xr:uid="{A8B10EE8-AB87-4790-AC08-918383F98128}"/>
    <cellStyle name="Input [yellow] 85 2 2 2 2" xfId="30432" xr:uid="{EE9438A7-9DCC-457A-9A9E-34882FE918F0}"/>
    <cellStyle name="Input [yellow] 85 2 2 3" xfId="34765" xr:uid="{06C4DC1D-C5F1-4209-B424-ADC96A2C9654}"/>
    <cellStyle name="Input [yellow] 85 2 2 4" xfId="30431" xr:uid="{79727426-DCCB-45F0-857A-F59AAAC40969}"/>
    <cellStyle name="Input [yellow] 85 2 3" xfId="34767" xr:uid="{5DB34FAC-504C-4257-AF84-DF373BAD4A6E}"/>
    <cellStyle name="Input [yellow] 85 2 3 2" xfId="30433" xr:uid="{A51EE9AA-3C55-4CE1-9C3B-1CB7110A832D}"/>
    <cellStyle name="Input [yellow] 85 2 4" xfId="34764" xr:uid="{96140AB4-95EA-41CC-BF30-F0119B53551A}"/>
    <cellStyle name="Input [yellow] 85 2 5" xfId="30430" xr:uid="{F58358E6-37AE-4B97-BBA3-1DCFEA691F2E}"/>
    <cellStyle name="Input [yellow] 85 3" xfId="8268" xr:uid="{00000000-0005-0000-0000-000048200000}"/>
    <cellStyle name="Input [yellow] 85 3 2" xfId="8269" xr:uid="{00000000-0005-0000-0000-000049200000}"/>
    <cellStyle name="Input [yellow] 85 3 2 2" xfId="34770" xr:uid="{A1BB64B8-B061-4942-B20A-EB7C5A0EEBA0}"/>
    <cellStyle name="Input [yellow] 85 3 2 2 2" xfId="30436" xr:uid="{52865FE1-8E9D-4DCE-89DD-0D772920830C}"/>
    <cellStyle name="Input [yellow] 85 3 2 3" xfId="34769" xr:uid="{12CC7A2A-D00B-4AA8-B883-08445D210143}"/>
    <cellStyle name="Input [yellow] 85 3 2 4" xfId="30435" xr:uid="{8E8B6052-4719-4E34-8E65-D0CE5FFF3108}"/>
    <cellStyle name="Input [yellow] 85 3 3" xfId="34771" xr:uid="{DAF263EC-E327-4043-95D0-6C0D88466236}"/>
    <cellStyle name="Input [yellow] 85 3 3 2" xfId="30437" xr:uid="{F5A2CC78-9E89-46E5-BBB4-B635E0D6403C}"/>
    <cellStyle name="Input [yellow] 85 3 4" xfId="34768" xr:uid="{B148663B-00EC-4C76-8700-32CB6F927870}"/>
    <cellStyle name="Input [yellow] 85 3 5" xfId="30434" xr:uid="{47992251-48E2-41D2-A679-7D039A709623}"/>
    <cellStyle name="Input [yellow] 85 4" xfId="8270" xr:uid="{00000000-0005-0000-0000-00004A200000}"/>
    <cellStyle name="Input [yellow] 85 4 2" xfId="34773" xr:uid="{F8BE48B8-7238-459D-B819-28A3C7198B7A}"/>
    <cellStyle name="Input [yellow] 85 4 2 2" xfId="30439" xr:uid="{733610DF-482B-4811-B316-A50460E98B1F}"/>
    <cellStyle name="Input [yellow] 85 4 3" xfId="34772" xr:uid="{A6601451-1D38-4026-B589-49B428AFC45F}"/>
    <cellStyle name="Input [yellow] 85 4 4" xfId="30438" xr:uid="{002D60E3-C963-4C56-B182-12400489EB63}"/>
    <cellStyle name="Input [yellow] 85 5" xfId="34774" xr:uid="{D116EB7A-8154-42CC-B9A1-3E8A54251F9D}"/>
    <cellStyle name="Input [yellow] 85 5 2" xfId="30440" xr:uid="{4CA35108-CD8B-4FF7-A9C6-7484D71228FF}"/>
    <cellStyle name="Input [yellow] 85 6" xfId="34763" xr:uid="{0AEC721A-ABE9-45D7-B698-E299D646C025}"/>
    <cellStyle name="Input [yellow] 85 7" xfId="30429" xr:uid="{2EF65032-A443-4877-ABFC-525CCEA815FD}"/>
    <cellStyle name="Input [yellow] 86" xfId="8271" xr:uid="{00000000-0005-0000-0000-00004B200000}"/>
    <cellStyle name="Input [yellow] 86 2" xfId="8272" xr:uid="{00000000-0005-0000-0000-00004C200000}"/>
    <cellStyle name="Input [yellow] 86 2 2" xfId="8273" xr:uid="{00000000-0005-0000-0000-00004D200000}"/>
    <cellStyle name="Input [yellow] 86 2 2 2" xfId="34778" xr:uid="{2316069B-C4A9-4F39-B459-FE6286845D2B}"/>
    <cellStyle name="Input [yellow] 86 2 2 2 2" xfId="30444" xr:uid="{7B5A7EE2-BBEE-4FF5-97CE-E14F4FFCF0CD}"/>
    <cellStyle name="Input [yellow] 86 2 2 3" xfId="34777" xr:uid="{D03BCCCF-78D4-4F11-A649-6B00FE455BEB}"/>
    <cellStyle name="Input [yellow] 86 2 2 4" xfId="30443" xr:uid="{7D03FEB1-E91B-44AF-847C-EC23EA8EB84B}"/>
    <cellStyle name="Input [yellow] 86 2 3" xfId="34779" xr:uid="{13784D40-2E3B-4F96-86B4-154F9364334A}"/>
    <cellStyle name="Input [yellow] 86 2 3 2" xfId="30445" xr:uid="{A0E32D36-CA89-4610-808A-0C765B3D1B32}"/>
    <cellStyle name="Input [yellow] 86 2 4" xfId="34776" xr:uid="{AE297BE1-DFAE-43E2-9033-649C084F2F89}"/>
    <cellStyle name="Input [yellow] 86 2 5" xfId="30442" xr:uid="{601A58A6-B01A-4AB3-9F99-C52E0FF33BCF}"/>
    <cellStyle name="Input [yellow] 86 3" xfId="8274" xr:uid="{00000000-0005-0000-0000-00004E200000}"/>
    <cellStyle name="Input [yellow] 86 3 2" xfId="8275" xr:uid="{00000000-0005-0000-0000-00004F200000}"/>
    <cellStyle name="Input [yellow] 86 3 2 2" xfId="34782" xr:uid="{EEFADB62-105A-44D0-8C75-61A23747F964}"/>
    <cellStyle name="Input [yellow] 86 3 2 2 2" xfId="30448" xr:uid="{81CE50DC-239C-45D8-8EBA-4915F51BA55F}"/>
    <cellStyle name="Input [yellow] 86 3 2 3" xfId="34781" xr:uid="{BF3C9EB2-BFC7-4C8F-893F-E0108A5E1737}"/>
    <cellStyle name="Input [yellow] 86 3 2 4" xfId="30447" xr:uid="{FABADA70-81FE-4CB6-8279-FE1D330AD725}"/>
    <cellStyle name="Input [yellow] 86 3 3" xfId="34783" xr:uid="{0BC01987-4AE0-4CC9-80DB-23A09A10AABE}"/>
    <cellStyle name="Input [yellow] 86 3 3 2" xfId="30449" xr:uid="{22225AEC-CA8F-4CC4-92DF-0CAB2FAFC644}"/>
    <cellStyle name="Input [yellow] 86 3 4" xfId="34780" xr:uid="{E733B2D6-2EB3-47C8-A208-27AC2E4B6E81}"/>
    <cellStyle name="Input [yellow] 86 3 5" xfId="30446" xr:uid="{5D0D7C9E-CAFE-4BDE-A1A4-13EDEE9A8904}"/>
    <cellStyle name="Input [yellow] 86 4" xfId="8276" xr:uid="{00000000-0005-0000-0000-000050200000}"/>
    <cellStyle name="Input [yellow] 86 4 2" xfId="34785" xr:uid="{351E48F5-7E49-4486-A3AF-035F2B41826F}"/>
    <cellStyle name="Input [yellow] 86 4 2 2" xfId="30451" xr:uid="{58B1657D-38BD-4C96-A972-6743A8662C52}"/>
    <cellStyle name="Input [yellow] 86 4 3" xfId="34784" xr:uid="{23805203-BC13-4DDC-9576-D5405CCD3803}"/>
    <cellStyle name="Input [yellow] 86 4 4" xfId="30450" xr:uid="{CE78748A-C9CD-4147-ADB6-226FF78A9AC4}"/>
    <cellStyle name="Input [yellow] 86 5" xfId="34786" xr:uid="{F545D96B-58EE-4FDA-ACF8-E3A466488FB9}"/>
    <cellStyle name="Input [yellow] 86 5 2" xfId="30452" xr:uid="{18898C4C-67CB-473D-9CBB-4251DD1E3C9B}"/>
    <cellStyle name="Input [yellow] 86 6" xfId="34775" xr:uid="{5DC76BE0-7DDB-4359-9A73-04E335BE9FF7}"/>
    <cellStyle name="Input [yellow] 86 7" xfId="30441" xr:uid="{C1E9A5C1-3068-4302-8AFE-889B0CE01693}"/>
    <cellStyle name="Input [yellow] 87" xfId="8277" xr:uid="{00000000-0005-0000-0000-000051200000}"/>
    <cellStyle name="Input [yellow] 87 2" xfId="8278" xr:uid="{00000000-0005-0000-0000-000052200000}"/>
    <cellStyle name="Input [yellow] 87 2 2" xfId="8279" xr:uid="{00000000-0005-0000-0000-000053200000}"/>
    <cellStyle name="Input [yellow] 87 2 2 2" xfId="34790" xr:uid="{D17A9B2A-D452-4D4F-8C11-5ED4937EF283}"/>
    <cellStyle name="Input [yellow] 87 2 2 2 2" xfId="30456" xr:uid="{7E05A617-D648-474D-829E-9FA868E17962}"/>
    <cellStyle name="Input [yellow] 87 2 2 3" xfId="34789" xr:uid="{D16537D5-2FD4-4B90-9031-72F3E620D8B5}"/>
    <cellStyle name="Input [yellow] 87 2 2 4" xfId="30455" xr:uid="{A7311F78-39DE-4446-AB3F-3AEC60237424}"/>
    <cellStyle name="Input [yellow] 87 2 3" xfId="34791" xr:uid="{11F0125A-499E-49CF-B71C-E0E6776F5AF6}"/>
    <cellStyle name="Input [yellow] 87 2 3 2" xfId="30457" xr:uid="{1852D506-747C-4A90-BFEE-D64950AA05E6}"/>
    <cellStyle name="Input [yellow] 87 2 4" xfId="34788" xr:uid="{7734F1CA-3C85-46D3-A948-0DBB084AC441}"/>
    <cellStyle name="Input [yellow] 87 2 5" xfId="30454" xr:uid="{7A1A4F76-4E87-475E-A842-D69CCE809BC6}"/>
    <cellStyle name="Input [yellow] 87 3" xfId="8280" xr:uid="{00000000-0005-0000-0000-000054200000}"/>
    <cellStyle name="Input [yellow] 87 3 2" xfId="8281" xr:uid="{00000000-0005-0000-0000-000055200000}"/>
    <cellStyle name="Input [yellow] 87 3 2 2" xfId="34794" xr:uid="{65F53418-27F2-4327-B09A-0EE348075262}"/>
    <cellStyle name="Input [yellow] 87 3 2 2 2" xfId="30460" xr:uid="{05743306-6BD7-49E1-A90B-EAB101415B1C}"/>
    <cellStyle name="Input [yellow] 87 3 2 3" xfId="34793" xr:uid="{8907D653-2B15-49BA-8D59-EE227FDDE0A9}"/>
    <cellStyle name="Input [yellow] 87 3 2 4" xfId="30459" xr:uid="{F4C2F0E4-AD9D-46F5-9D26-42D5F3581C6F}"/>
    <cellStyle name="Input [yellow] 87 3 3" xfId="34795" xr:uid="{4247CD9D-E727-4254-98DD-7FDC18DF7C58}"/>
    <cellStyle name="Input [yellow] 87 3 3 2" xfId="30461" xr:uid="{48E64412-6799-4B05-86EC-77750E550782}"/>
    <cellStyle name="Input [yellow] 87 3 4" xfId="34792" xr:uid="{A4B10BE2-B837-4580-B601-E58FEDDA40E9}"/>
    <cellStyle name="Input [yellow] 87 3 5" xfId="30458" xr:uid="{3878D726-BA4B-4C86-B692-4EA3669830CC}"/>
    <cellStyle name="Input [yellow] 87 4" xfId="8282" xr:uid="{00000000-0005-0000-0000-000056200000}"/>
    <cellStyle name="Input [yellow] 87 4 2" xfId="34797" xr:uid="{A642E61B-EB4A-406C-99F9-D630541AE923}"/>
    <cellStyle name="Input [yellow] 87 4 2 2" xfId="30463" xr:uid="{4D8D1D93-9485-4C8F-A95B-808A9649C2DD}"/>
    <cellStyle name="Input [yellow] 87 4 3" xfId="34796" xr:uid="{680771E7-0AD0-4413-AE10-83FE98D082FB}"/>
    <cellStyle name="Input [yellow] 87 4 4" xfId="30462" xr:uid="{111AFF22-E49A-4C14-BAAE-220496CED9A3}"/>
    <cellStyle name="Input [yellow] 87 5" xfId="34798" xr:uid="{13B1B84D-FB9B-4E95-BB65-842D13D486DF}"/>
    <cellStyle name="Input [yellow] 87 5 2" xfId="30464" xr:uid="{F3A38DC0-AC20-40D4-B62E-FC8953E30560}"/>
    <cellStyle name="Input [yellow] 87 6" xfId="34787" xr:uid="{35945222-6672-4481-B80B-464B7C4686C1}"/>
    <cellStyle name="Input [yellow] 87 7" xfId="30453" xr:uid="{44B29F40-62F5-4099-8633-88C5C96CA7AA}"/>
    <cellStyle name="Input [yellow] 88" xfId="8283" xr:uid="{00000000-0005-0000-0000-000057200000}"/>
    <cellStyle name="Input [yellow] 88 2" xfId="8284" xr:uid="{00000000-0005-0000-0000-000058200000}"/>
    <cellStyle name="Input [yellow] 88 2 2" xfId="8285" xr:uid="{00000000-0005-0000-0000-000059200000}"/>
    <cellStyle name="Input [yellow] 88 2 2 2" xfId="34802" xr:uid="{058892FC-9CD3-44DF-BCFC-8C0D5CBB237A}"/>
    <cellStyle name="Input [yellow] 88 2 2 2 2" xfId="30468" xr:uid="{DE460817-9BB4-4D82-A3FA-F738A5E406B7}"/>
    <cellStyle name="Input [yellow] 88 2 2 3" xfId="34801" xr:uid="{B2B9D070-473B-455A-9CEC-AE5401814DA3}"/>
    <cellStyle name="Input [yellow] 88 2 2 4" xfId="30467" xr:uid="{C4EEB54B-A1CC-46A8-A6C2-AD4429C0552F}"/>
    <cellStyle name="Input [yellow] 88 2 3" xfId="34803" xr:uid="{DE2EFA4A-2642-487E-B6AF-16913C6BECA3}"/>
    <cellStyle name="Input [yellow] 88 2 3 2" xfId="30469" xr:uid="{96914B34-B0A6-4A13-B661-51738E5E70EA}"/>
    <cellStyle name="Input [yellow] 88 2 4" xfId="34800" xr:uid="{BB352321-3FCF-4E87-878F-E34FE00BD0C4}"/>
    <cellStyle name="Input [yellow] 88 2 5" xfId="30466" xr:uid="{E35FFBF2-E6B2-4CF1-B15F-F9DC49FA4EB3}"/>
    <cellStyle name="Input [yellow] 88 3" xfId="8286" xr:uid="{00000000-0005-0000-0000-00005A200000}"/>
    <cellStyle name="Input [yellow] 88 3 2" xfId="8287" xr:uid="{00000000-0005-0000-0000-00005B200000}"/>
    <cellStyle name="Input [yellow] 88 3 2 2" xfId="34806" xr:uid="{4FCE459F-C467-4F2D-9E7B-88905628BD2F}"/>
    <cellStyle name="Input [yellow] 88 3 2 2 2" xfId="30472" xr:uid="{FE6B0EE4-B760-4FCF-8A20-52ACA0BE3833}"/>
    <cellStyle name="Input [yellow] 88 3 2 3" xfId="34805" xr:uid="{E9628068-06DC-4F52-BCD5-8353B622E948}"/>
    <cellStyle name="Input [yellow] 88 3 2 4" xfId="30471" xr:uid="{6048551D-AD73-4850-810F-2B447229C3D1}"/>
    <cellStyle name="Input [yellow] 88 3 3" xfId="34807" xr:uid="{34FA00A6-97D4-40A3-91C4-0924E5857E9C}"/>
    <cellStyle name="Input [yellow] 88 3 3 2" xfId="30473" xr:uid="{F226D465-E1C6-4030-82A3-EC6CBC7951BE}"/>
    <cellStyle name="Input [yellow] 88 3 4" xfId="34804" xr:uid="{570FA10E-69C7-42B1-88C5-A1B7707EDD52}"/>
    <cellStyle name="Input [yellow] 88 3 5" xfId="30470" xr:uid="{0ED2B81C-31D7-4C62-9304-471E4CB5ED86}"/>
    <cellStyle name="Input [yellow] 88 4" xfId="8288" xr:uid="{00000000-0005-0000-0000-00005C200000}"/>
    <cellStyle name="Input [yellow] 88 4 2" xfId="34809" xr:uid="{054ABC32-4D17-4AAB-B30C-CBE3E458B15E}"/>
    <cellStyle name="Input [yellow] 88 4 2 2" xfId="30475" xr:uid="{A4D5A14B-93E9-453D-96B5-E594240FFCD0}"/>
    <cellStyle name="Input [yellow] 88 4 3" xfId="34808" xr:uid="{4D68A2FA-9DE9-44BD-A3D2-B1EFDE06E4DD}"/>
    <cellStyle name="Input [yellow] 88 4 4" xfId="30474" xr:uid="{5B707179-A730-4105-930B-76140EF2F244}"/>
    <cellStyle name="Input [yellow] 88 5" xfId="34810" xr:uid="{63273F4C-755E-4161-B380-18B92180AAB3}"/>
    <cellStyle name="Input [yellow] 88 5 2" xfId="30476" xr:uid="{B5602A19-F6BE-429E-AF93-8201A35F87E9}"/>
    <cellStyle name="Input [yellow] 88 6" xfId="34799" xr:uid="{EF3F279E-1A77-4677-9A64-E480C6CFCDAA}"/>
    <cellStyle name="Input [yellow] 88 7" xfId="30465" xr:uid="{D083FBF6-9851-477D-81B3-23136B03EF9A}"/>
    <cellStyle name="Input [yellow] 89" xfId="8289" xr:uid="{00000000-0005-0000-0000-00005D200000}"/>
    <cellStyle name="Input [yellow] 89 2" xfId="8290" xr:uid="{00000000-0005-0000-0000-00005E200000}"/>
    <cellStyle name="Input [yellow] 89 2 2" xfId="8291" xr:uid="{00000000-0005-0000-0000-00005F200000}"/>
    <cellStyle name="Input [yellow] 89 2 2 2" xfId="34814" xr:uid="{26278479-4FBD-4E9E-8585-3AC83FD275CB}"/>
    <cellStyle name="Input [yellow] 89 2 2 2 2" xfId="30480" xr:uid="{6334C9C2-63C9-4899-B058-9DC0F958E64B}"/>
    <cellStyle name="Input [yellow] 89 2 2 3" xfId="34813" xr:uid="{D535CB98-A9D3-4B77-AAFD-DDB18DA4E6DC}"/>
    <cellStyle name="Input [yellow] 89 2 2 4" xfId="30479" xr:uid="{4BA98502-9808-4A97-968D-B3B69E92070B}"/>
    <cellStyle name="Input [yellow] 89 2 3" xfId="34815" xr:uid="{63E46B6A-980A-4EE9-8E92-C8443A8D1866}"/>
    <cellStyle name="Input [yellow] 89 2 3 2" xfId="30481" xr:uid="{7BB2E50F-5EA4-44CD-B33B-C30F614B6FB9}"/>
    <cellStyle name="Input [yellow] 89 2 4" xfId="34812" xr:uid="{AE98E296-4419-4EEF-9023-C14CA055A9FE}"/>
    <cellStyle name="Input [yellow] 89 2 5" xfId="30478" xr:uid="{5171F95A-AEC4-4BE1-9EAF-63EBA8918362}"/>
    <cellStyle name="Input [yellow] 89 3" xfId="8292" xr:uid="{00000000-0005-0000-0000-000060200000}"/>
    <cellStyle name="Input [yellow] 89 3 2" xfId="8293" xr:uid="{00000000-0005-0000-0000-000061200000}"/>
    <cellStyle name="Input [yellow] 89 3 2 2" xfId="34818" xr:uid="{9637EC5A-E16E-4B87-B43A-80F3EBD1B477}"/>
    <cellStyle name="Input [yellow] 89 3 2 2 2" xfId="30484" xr:uid="{7937F4B6-DC1D-4AD1-A4D0-95C6A23DCF75}"/>
    <cellStyle name="Input [yellow] 89 3 2 3" xfId="34817" xr:uid="{6A1805AE-1A7A-4D77-A8A5-CC368D538360}"/>
    <cellStyle name="Input [yellow] 89 3 2 4" xfId="30483" xr:uid="{3213152F-1C27-4D49-8990-6A7B04731114}"/>
    <cellStyle name="Input [yellow] 89 3 3" xfId="34819" xr:uid="{CBCC1491-D6F2-4FD2-8D8A-26A16314D08A}"/>
    <cellStyle name="Input [yellow] 89 3 3 2" xfId="30485" xr:uid="{E20563D7-F7BD-41B8-BE03-4302E057BEA5}"/>
    <cellStyle name="Input [yellow] 89 3 4" xfId="34816" xr:uid="{2D9F2068-0967-4F79-8D54-4F043B73512B}"/>
    <cellStyle name="Input [yellow] 89 3 5" xfId="30482" xr:uid="{48456403-5EAA-479A-B856-E6B8F12AC66D}"/>
    <cellStyle name="Input [yellow] 89 4" xfId="8294" xr:uid="{00000000-0005-0000-0000-000062200000}"/>
    <cellStyle name="Input [yellow] 89 4 2" xfId="34821" xr:uid="{EBF289C9-9B7D-4828-A98C-6D055FA2EE13}"/>
    <cellStyle name="Input [yellow] 89 4 2 2" xfId="30487" xr:uid="{FCB88415-31EB-4169-85E0-CCD60CDDCC06}"/>
    <cellStyle name="Input [yellow] 89 4 3" xfId="34820" xr:uid="{36E09B99-0FB3-4831-AED4-36BE0ED4986A}"/>
    <cellStyle name="Input [yellow] 89 4 4" xfId="30486" xr:uid="{647A8138-0140-4C3F-B6A0-E291B139CCAF}"/>
    <cellStyle name="Input [yellow] 89 5" xfId="34822" xr:uid="{170AE2C9-A889-4A10-A702-B90947030157}"/>
    <cellStyle name="Input [yellow] 89 5 2" xfId="30488" xr:uid="{B107D715-3CDE-4BE0-A431-3F9D9C632CEB}"/>
    <cellStyle name="Input [yellow] 89 6" xfId="34811" xr:uid="{46AEEB5E-DEFE-415B-9918-B59BCC21354B}"/>
    <cellStyle name="Input [yellow] 89 7" xfId="30477" xr:uid="{DE97CEB0-0D43-471A-9F60-57BA87798631}"/>
    <cellStyle name="Input [yellow] 9" xfId="8295" xr:uid="{00000000-0005-0000-0000-000063200000}"/>
    <cellStyle name="Input [yellow] 9 10" xfId="34823" xr:uid="{5BFF1230-BF7C-495B-8B07-F0F295521A82}"/>
    <cellStyle name="Input [yellow] 9 11" xfId="30489" xr:uid="{10786BAA-FC9A-41B3-8300-A08892A43C33}"/>
    <cellStyle name="Input [yellow] 9 2" xfId="8296" xr:uid="{00000000-0005-0000-0000-000064200000}"/>
    <cellStyle name="Input [yellow] 9 2 2" xfId="8297" xr:uid="{00000000-0005-0000-0000-000065200000}"/>
    <cellStyle name="Input [yellow] 9 2 2 2" xfId="8298" xr:uid="{00000000-0005-0000-0000-000066200000}"/>
    <cellStyle name="Input [yellow] 9 2 2 2 2" xfId="34827" xr:uid="{88B76C3F-EE1D-4E24-8093-686A50407BEA}"/>
    <cellStyle name="Input [yellow] 9 2 2 2 2 2" xfId="30493" xr:uid="{3CF0C94D-3C8B-4DFB-803B-FF0E328E866C}"/>
    <cellStyle name="Input [yellow] 9 2 2 2 3" xfId="34826" xr:uid="{5E00C903-2210-408B-8983-A45F969135A8}"/>
    <cellStyle name="Input [yellow] 9 2 2 2 4" xfId="30492" xr:uid="{30740032-65CD-46F1-886E-BD228DB10A47}"/>
    <cellStyle name="Input [yellow] 9 2 2 3" xfId="34828" xr:uid="{E841DDD9-C79B-4E14-B68E-BCBD11E3E627}"/>
    <cellStyle name="Input [yellow] 9 2 2 3 2" xfId="30494" xr:uid="{159F10B4-1A80-4BBA-9B10-BDBFC654F3E1}"/>
    <cellStyle name="Input [yellow] 9 2 2 4" xfId="34825" xr:uid="{CF319B15-B95B-4996-AF61-CCA214107551}"/>
    <cellStyle name="Input [yellow] 9 2 2 5" xfId="30491" xr:uid="{DDF00C9D-5BB6-40F0-B95D-65A957F34348}"/>
    <cellStyle name="Input [yellow] 9 2 3" xfId="8299" xr:uid="{00000000-0005-0000-0000-000067200000}"/>
    <cellStyle name="Input [yellow] 9 2 3 2" xfId="8300" xr:uid="{00000000-0005-0000-0000-000068200000}"/>
    <cellStyle name="Input [yellow] 9 2 3 2 2" xfId="34831" xr:uid="{92B720D1-0371-44D4-AA74-61D767EA2D24}"/>
    <cellStyle name="Input [yellow] 9 2 3 2 2 2" xfId="30497" xr:uid="{60E6538B-1543-443F-939B-F51AD35BDEEF}"/>
    <cellStyle name="Input [yellow] 9 2 3 2 3" xfId="34830" xr:uid="{A7E2EE6C-027A-4F7A-BEC0-5240B18E3A49}"/>
    <cellStyle name="Input [yellow] 9 2 3 2 4" xfId="30496" xr:uid="{9E297E3A-C320-4D45-9B19-046E95D7C61C}"/>
    <cellStyle name="Input [yellow] 9 2 3 3" xfId="34832" xr:uid="{C09F84F6-DCFC-4752-BA82-792B5092BD48}"/>
    <cellStyle name="Input [yellow] 9 2 3 3 2" xfId="30498" xr:uid="{60EBA951-2D5B-4614-8F09-87E4760DA80C}"/>
    <cellStyle name="Input [yellow] 9 2 3 4" xfId="34829" xr:uid="{0866A18D-8895-4A43-8D40-50C019B02B37}"/>
    <cellStyle name="Input [yellow] 9 2 3 5" xfId="30495" xr:uid="{C12ABEA8-7FAE-4C98-B04D-F504D26F09A5}"/>
    <cellStyle name="Input [yellow] 9 2 4" xfId="8301" xr:uid="{00000000-0005-0000-0000-000069200000}"/>
    <cellStyle name="Input [yellow] 9 2 4 2" xfId="34834" xr:uid="{A006BE0E-DA42-4502-B258-E0CFA998A7DD}"/>
    <cellStyle name="Input [yellow] 9 2 4 2 2" xfId="30500" xr:uid="{7809F99C-930F-47CC-BE84-6F7191A3B631}"/>
    <cellStyle name="Input [yellow] 9 2 4 3" xfId="34833" xr:uid="{59CBCD29-1CEE-467E-A8D5-1DB0F71E0FFC}"/>
    <cellStyle name="Input [yellow] 9 2 4 4" xfId="30499" xr:uid="{68CDCE45-E489-4BCF-8F46-B070CBF8F48B}"/>
    <cellStyle name="Input [yellow] 9 2 5" xfId="34835" xr:uid="{2D4E3BE7-1517-49E4-AE8D-3CF621306ACB}"/>
    <cellStyle name="Input [yellow] 9 2 5 2" xfId="30501" xr:uid="{F0B4D346-3205-43C7-B924-DA053AC3C885}"/>
    <cellStyle name="Input [yellow] 9 2 6" xfId="34824" xr:uid="{340291FC-7F73-43AA-A23C-190EC34E62DE}"/>
    <cellStyle name="Input [yellow] 9 2 7" xfId="30490" xr:uid="{681A128A-20E1-4E6C-8E33-7E86F193749A}"/>
    <cellStyle name="Input [yellow] 9 3" xfId="8302" xr:uid="{00000000-0005-0000-0000-00006A200000}"/>
    <cellStyle name="Input [yellow] 9 3 2" xfId="8303" xr:uid="{00000000-0005-0000-0000-00006B200000}"/>
    <cellStyle name="Input [yellow] 9 3 2 2" xfId="8304" xr:uid="{00000000-0005-0000-0000-00006C200000}"/>
    <cellStyle name="Input [yellow] 9 3 2 2 2" xfId="34839" xr:uid="{DD32B599-C2D9-4B0F-A713-C16BCA13277D}"/>
    <cellStyle name="Input [yellow] 9 3 2 2 2 2" xfId="30505" xr:uid="{0D14A629-D646-44F3-A51D-D83767B4E588}"/>
    <cellStyle name="Input [yellow] 9 3 2 2 3" xfId="34838" xr:uid="{05BA0F12-1C6B-478E-A460-CF6F9DB8EACA}"/>
    <cellStyle name="Input [yellow] 9 3 2 2 4" xfId="30504" xr:uid="{4E14A8E1-9AF7-47CA-9878-050D4D0184BB}"/>
    <cellStyle name="Input [yellow] 9 3 2 3" xfId="34840" xr:uid="{FC9E9CFF-95A0-4C69-A227-0F38F1320EC4}"/>
    <cellStyle name="Input [yellow] 9 3 2 3 2" xfId="30506" xr:uid="{B5663F21-C0AB-454B-AF35-49AF14A7D148}"/>
    <cellStyle name="Input [yellow] 9 3 2 4" xfId="34837" xr:uid="{753762C6-D75B-43B4-BA96-0C0A091F7B8A}"/>
    <cellStyle name="Input [yellow] 9 3 2 5" xfId="30503" xr:uid="{D2772A54-5FB2-464F-BF09-BDA1FF2E372F}"/>
    <cellStyle name="Input [yellow] 9 3 3" xfId="8305" xr:uid="{00000000-0005-0000-0000-00006D200000}"/>
    <cellStyle name="Input [yellow] 9 3 3 2" xfId="8306" xr:uid="{00000000-0005-0000-0000-00006E200000}"/>
    <cellStyle name="Input [yellow] 9 3 3 2 2" xfId="34843" xr:uid="{206AF2A8-779E-4C93-A11A-CCBACA09BE47}"/>
    <cellStyle name="Input [yellow] 9 3 3 2 2 2" xfId="30509" xr:uid="{BA76D451-D2D0-4FCE-A451-E64F04CBCE84}"/>
    <cellStyle name="Input [yellow] 9 3 3 2 3" xfId="34842" xr:uid="{9B6AB243-FD7E-4C90-8D2D-A684F9DC3DDB}"/>
    <cellStyle name="Input [yellow] 9 3 3 2 4" xfId="30508" xr:uid="{FD8CDDBF-7304-4B4C-954F-8182A07AAA57}"/>
    <cellStyle name="Input [yellow] 9 3 3 3" xfId="34844" xr:uid="{24C3D8D5-96AC-4D9C-B451-774D064886EE}"/>
    <cellStyle name="Input [yellow] 9 3 3 3 2" xfId="30510" xr:uid="{EE1C87F2-FBC7-4C4B-BF1B-6AC40DD7AE53}"/>
    <cellStyle name="Input [yellow] 9 3 3 4" xfId="34841" xr:uid="{EBF145EF-F7EE-41F0-9F43-A9B446A6E150}"/>
    <cellStyle name="Input [yellow] 9 3 3 5" xfId="30507" xr:uid="{09F16FA4-FDE8-4909-BB7D-8C978AFEC27B}"/>
    <cellStyle name="Input [yellow] 9 3 4" xfId="8307" xr:uid="{00000000-0005-0000-0000-00006F200000}"/>
    <cellStyle name="Input [yellow] 9 3 4 2" xfId="34846" xr:uid="{17AFA777-01E1-4822-A4DE-19EB3810976C}"/>
    <cellStyle name="Input [yellow] 9 3 4 2 2" xfId="30512" xr:uid="{E1F65497-7E46-40DB-A658-2D17D3716E4F}"/>
    <cellStyle name="Input [yellow] 9 3 4 3" xfId="34845" xr:uid="{3D901EB8-4EDC-47A1-8CCD-784C0788736E}"/>
    <cellStyle name="Input [yellow] 9 3 4 4" xfId="30511" xr:uid="{B500A951-1A51-4AD7-9932-49217C1C340E}"/>
    <cellStyle name="Input [yellow] 9 3 5" xfId="34847" xr:uid="{4D657061-9BE7-46C3-AE93-26DFA52336E7}"/>
    <cellStyle name="Input [yellow] 9 3 5 2" xfId="30513" xr:uid="{0CD80B04-0D91-4AD3-AFB7-F1E533EB4C9D}"/>
    <cellStyle name="Input [yellow] 9 3 6" xfId="34836" xr:uid="{7E51CEFA-4806-461C-AC40-1ECF791700BC}"/>
    <cellStyle name="Input [yellow] 9 3 7" xfId="30502" xr:uid="{48B7CA5B-F279-4E3B-AA2F-3E609F7B2DEB}"/>
    <cellStyle name="Input [yellow] 9 4" xfId="8308" xr:uid="{00000000-0005-0000-0000-000070200000}"/>
    <cellStyle name="Input [yellow] 9 4 2" xfId="8309" xr:uid="{00000000-0005-0000-0000-000071200000}"/>
    <cellStyle name="Input [yellow] 9 4 2 2" xfId="8310" xr:uid="{00000000-0005-0000-0000-000072200000}"/>
    <cellStyle name="Input [yellow] 9 4 2 2 2" xfId="34851" xr:uid="{7522BA27-FD5F-480A-913D-E36F9ECFA8E4}"/>
    <cellStyle name="Input [yellow] 9 4 2 2 2 2" xfId="30517" xr:uid="{7B2A3618-4CE5-417A-AD39-568A97FE79A4}"/>
    <cellStyle name="Input [yellow] 9 4 2 2 3" xfId="34850" xr:uid="{756BA8BD-BC37-47EC-9CA5-09A371DB4571}"/>
    <cellStyle name="Input [yellow] 9 4 2 2 4" xfId="30516" xr:uid="{38CC18C4-114F-46B9-BF06-D4883C91F2CE}"/>
    <cellStyle name="Input [yellow] 9 4 2 3" xfId="34852" xr:uid="{BA3E6764-A111-4513-A796-797A71BB8F5C}"/>
    <cellStyle name="Input [yellow] 9 4 2 3 2" xfId="30518" xr:uid="{394C07CC-717D-48BF-9EE6-1AB846E492B5}"/>
    <cellStyle name="Input [yellow] 9 4 2 4" xfId="34849" xr:uid="{C83758A6-3DF5-47F0-923E-6866F6AE1253}"/>
    <cellStyle name="Input [yellow] 9 4 2 5" xfId="30515" xr:uid="{E9DCD1B4-0249-4963-99A5-84D62DA2BEF9}"/>
    <cellStyle name="Input [yellow] 9 4 3" xfId="8311" xr:uid="{00000000-0005-0000-0000-000073200000}"/>
    <cellStyle name="Input [yellow] 9 4 3 2" xfId="8312" xr:uid="{00000000-0005-0000-0000-000074200000}"/>
    <cellStyle name="Input [yellow] 9 4 3 2 2" xfId="34855" xr:uid="{FDBDD62B-A61E-4FDC-926F-EE81C8CF37C6}"/>
    <cellStyle name="Input [yellow] 9 4 3 2 2 2" xfId="30521" xr:uid="{10F692D6-5226-431C-91F8-86E486270894}"/>
    <cellStyle name="Input [yellow] 9 4 3 2 3" xfId="34854" xr:uid="{B441C513-9489-4080-8FD1-2DDE153E4C45}"/>
    <cellStyle name="Input [yellow] 9 4 3 2 4" xfId="30520" xr:uid="{02F04321-A890-434D-ACDC-641A583D370F}"/>
    <cellStyle name="Input [yellow] 9 4 3 3" xfId="34856" xr:uid="{D4330CFC-59AA-4505-8E20-B562AEB0474C}"/>
    <cellStyle name="Input [yellow] 9 4 3 3 2" xfId="30522" xr:uid="{F46DC9FC-7ED4-4656-AF19-C8070A824396}"/>
    <cellStyle name="Input [yellow] 9 4 3 4" xfId="34853" xr:uid="{54A6B175-9FE0-4981-96C3-E9D25F3F902D}"/>
    <cellStyle name="Input [yellow] 9 4 3 5" xfId="30519" xr:uid="{8EBC3F88-B257-4130-B908-2E682DB164E6}"/>
    <cellStyle name="Input [yellow] 9 4 4" xfId="8313" xr:uid="{00000000-0005-0000-0000-000075200000}"/>
    <cellStyle name="Input [yellow] 9 4 4 2" xfId="34858" xr:uid="{35CC6E4B-0CAE-4E5D-88E3-3F9B84935A15}"/>
    <cellStyle name="Input [yellow] 9 4 4 2 2" xfId="30524" xr:uid="{13DEB085-2617-4154-8FD3-5098AE355D70}"/>
    <cellStyle name="Input [yellow] 9 4 4 3" xfId="34857" xr:uid="{BA8CF755-8068-49D9-8105-E2ACF43922DB}"/>
    <cellStyle name="Input [yellow] 9 4 4 4" xfId="30523" xr:uid="{1AE77286-4DB8-4ECE-AE32-4DAEB74C3324}"/>
    <cellStyle name="Input [yellow] 9 4 5" xfId="34859" xr:uid="{7738B6F8-BE31-4939-B79E-4ACFD557172B}"/>
    <cellStyle name="Input [yellow] 9 4 5 2" xfId="30525" xr:uid="{BF17E889-3193-45DB-BC24-5928449F1741}"/>
    <cellStyle name="Input [yellow] 9 4 6" xfId="34848" xr:uid="{48E8BAC1-3BC6-44A9-A840-E53AF8040F5B}"/>
    <cellStyle name="Input [yellow] 9 4 7" xfId="30514" xr:uid="{8AE7EA5A-02E1-4063-8389-2D7FD5A99176}"/>
    <cellStyle name="Input [yellow] 9 5" xfId="8314" xr:uid="{00000000-0005-0000-0000-000076200000}"/>
    <cellStyle name="Input [yellow] 9 5 2" xfId="8315" xr:uid="{00000000-0005-0000-0000-000077200000}"/>
    <cellStyle name="Input [yellow] 9 5 2 2" xfId="8316" xr:uid="{00000000-0005-0000-0000-000078200000}"/>
    <cellStyle name="Input [yellow] 9 5 2 2 2" xfId="34863" xr:uid="{AB527AC2-A21C-4359-83EA-2C1AF71176DA}"/>
    <cellStyle name="Input [yellow] 9 5 2 2 2 2" xfId="30529" xr:uid="{C93C1119-14F7-45DD-A6B0-85210F93DB40}"/>
    <cellStyle name="Input [yellow] 9 5 2 2 3" xfId="34862" xr:uid="{61BBE5AE-0992-40F7-9DE4-4331CA0099EF}"/>
    <cellStyle name="Input [yellow] 9 5 2 2 4" xfId="30528" xr:uid="{9EBFBE5F-205A-4CD6-83EF-41CDA8B31F6E}"/>
    <cellStyle name="Input [yellow] 9 5 2 3" xfId="34864" xr:uid="{DA9DDC69-27B8-4F2F-8F4A-E27E7100B990}"/>
    <cellStyle name="Input [yellow] 9 5 2 3 2" xfId="30530" xr:uid="{D636B1F5-2225-48DF-A7C0-3E9D210438C0}"/>
    <cellStyle name="Input [yellow] 9 5 2 4" xfId="34861" xr:uid="{2B9E763C-46BA-4A6E-A16D-ABE6A141EDC6}"/>
    <cellStyle name="Input [yellow] 9 5 2 5" xfId="30527" xr:uid="{34A38287-439C-4892-B1CF-C66827557602}"/>
    <cellStyle name="Input [yellow] 9 5 3" xfId="8317" xr:uid="{00000000-0005-0000-0000-000079200000}"/>
    <cellStyle name="Input [yellow] 9 5 3 2" xfId="8318" xr:uid="{00000000-0005-0000-0000-00007A200000}"/>
    <cellStyle name="Input [yellow] 9 5 3 2 2" xfId="34867" xr:uid="{D74D7B43-0F53-4251-9D44-CDAB0111B8CC}"/>
    <cellStyle name="Input [yellow] 9 5 3 2 2 2" xfId="30533" xr:uid="{514F3C7C-8442-4595-9B46-D3EF55D0FA68}"/>
    <cellStyle name="Input [yellow] 9 5 3 2 3" xfId="34866" xr:uid="{7679D645-8FFE-429A-8D2D-6514149D7D9F}"/>
    <cellStyle name="Input [yellow] 9 5 3 2 4" xfId="30532" xr:uid="{067AE3CD-125F-4243-8230-D40AD89E4CFC}"/>
    <cellStyle name="Input [yellow] 9 5 3 3" xfId="34868" xr:uid="{31F28326-A6EC-4D3A-A273-CEC2CD99D2CE}"/>
    <cellStyle name="Input [yellow] 9 5 3 3 2" xfId="30534" xr:uid="{5B0146AF-BC82-43C2-BAD9-1FFAFFC54508}"/>
    <cellStyle name="Input [yellow] 9 5 3 4" xfId="34865" xr:uid="{1C574648-B51E-4CDC-820B-8E7B935291E0}"/>
    <cellStyle name="Input [yellow] 9 5 3 5" xfId="30531" xr:uid="{877AE911-B196-4398-B8F0-8B44139DC6EE}"/>
    <cellStyle name="Input [yellow] 9 5 4" xfId="8319" xr:uid="{00000000-0005-0000-0000-00007B200000}"/>
    <cellStyle name="Input [yellow] 9 5 4 2" xfId="34870" xr:uid="{420E0A74-6AC5-43C1-A501-82D151E35791}"/>
    <cellStyle name="Input [yellow] 9 5 4 2 2" xfId="30536" xr:uid="{990FF813-C912-41C8-BB58-680F838A5D69}"/>
    <cellStyle name="Input [yellow] 9 5 4 3" xfId="34869" xr:uid="{7AE2C2C0-C7F7-4F36-8512-86DAE254F2A4}"/>
    <cellStyle name="Input [yellow] 9 5 4 4" xfId="30535" xr:uid="{8CE3823E-F921-4CAD-BD48-7F8CC80C3C8F}"/>
    <cellStyle name="Input [yellow] 9 5 5" xfId="34871" xr:uid="{BE480671-F6E2-4DAA-B6AE-BDCD47CEF00B}"/>
    <cellStyle name="Input [yellow] 9 5 5 2" xfId="30537" xr:uid="{9ACE0468-B94B-4BA4-8E50-540B22D3D9E5}"/>
    <cellStyle name="Input [yellow] 9 5 6" xfId="34860" xr:uid="{34E89F3F-39CC-465F-8878-8A0D160AC74D}"/>
    <cellStyle name="Input [yellow] 9 5 7" xfId="30526" xr:uid="{2A0F2831-CC3C-488B-AB4A-3A1644955D60}"/>
    <cellStyle name="Input [yellow] 9 6" xfId="8320" xr:uid="{00000000-0005-0000-0000-00007C200000}"/>
    <cellStyle name="Input [yellow] 9 6 2" xfId="8321" xr:uid="{00000000-0005-0000-0000-00007D200000}"/>
    <cellStyle name="Input [yellow] 9 6 2 2" xfId="34874" xr:uid="{6F59C06A-7D99-4AFD-91F0-21957A31A0AA}"/>
    <cellStyle name="Input [yellow] 9 6 2 2 2" xfId="30540" xr:uid="{5ACCF498-6EEB-4317-AE7A-3FC34AC0F7BF}"/>
    <cellStyle name="Input [yellow] 9 6 2 3" xfId="34873" xr:uid="{FCA0CFD6-B176-44F5-AA2F-C4D40C5500F7}"/>
    <cellStyle name="Input [yellow] 9 6 2 4" xfId="30539" xr:uid="{A4C8B6ED-09B8-4413-A006-550AF3D05D5E}"/>
    <cellStyle name="Input [yellow] 9 6 3" xfId="34875" xr:uid="{8A634ACA-66FE-474E-B2C6-4A477273F08D}"/>
    <cellStyle name="Input [yellow] 9 6 3 2" xfId="30541" xr:uid="{5EB94172-F4E7-400F-84B3-0130B5C00D4D}"/>
    <cellStyle name="Input [yellow] 9 6 4" xfId="34872" xr:uid="{B03A62F4-51B0-472F-9FF4-9E74FB844AEE}"/>
    <cellStyle name="Input [yellow] 9 6 5" xfId="30538" xr:uid="{2CBB0A02-E3F5-42CF-A6A7-57CE620668CA}"/>
    <cellStyle name="Input [yellow] 9 7" xfId="8322" xr:uid="{00000000-0005-0000-0000-00007E200000}"/>
    <cellStyle name="Input [yellow] 9 7 2" xfId="8323" xr:uid="{00000000-0005-0000-0000-00007F200000}"/>
    <cellStyle name="Input [yellow] 9 7 2 2" xfId="34878" xr:uid="{7012F8D8-7FF9-47CD-98F9-B42410F6043C}"/>
    <cellStyle name="Input [yellow] 9 7 2 2 2" xfId="30544" xr:uid="{3847C989-07F5-46E4-A6C5-62A2A36ECB7E}"/>
    <cellStyle name="Input [yellow] 9 7 2 3" xfId="34877" xr:uid="{7B401E9C-FA68-46A2-A656-9B73ADA380CD}"/>
    <cellStyle name="Input [yellow] 9 7 2 4" xfId="30543" xr:uid="{2E75E908-6A81-4367-AE25-8F4BAA1B80C0}"/>
    <cellStyle name="Input [yellow] 9 7 3" xfId="34879" xr:uid="{A5E9AB56-475A-4E38-AC6E-6EFAD7502B9A}"/>
    <cellStyle name="Input [yellow] 9 7 3 2" xfId="30545" xr:uid="{9CB5EAA8-C2D9-4038-A6F9-4D5A0894EFBA}"/>
    <cellStyle name="Input [yellow] 9 7 4" xfId="34876" xr:uid="{1DE0E89B-B638-4BC2-8F16-B9D9952FEE43}"/>
    <cellStyle name="Input [yellow] 9 7 5" xfId="30542" xr:uid="{7EC15DB7-44E5-443F-B1CD-3DC2CC8D2D9E}"/>
    <cellStyle name="Input [yellow] 9 8" xfId="8324" xr:uid="{00000000-0005-0000-0000-000080200000}"/>
    <cellStyle name="Input [yellow] 9 8 2" xfId="34881" xr:uid="{0EB9B1C5-3D7F-4F2E-8FD5-E4AF3B1025F3}"/>
    <cellStyle name="Input [yellow] 9 8 2 2" xfId="30547" xr:uid="{35BB3C04-239E-4543-8E1C-D74C024F9268}"/>
    <cellStyle name="Input [yellow] 9 8 3" xfId="34880" xr:uid="{1B40B36F-E6F3-46B4-8083-3818E8F41E20}"/>
    <cellStyle name="Input [yellow] 9 8 4" xfId="30546" xr:uid="{1C82D8A3-95DE-487F-A0A8-20A346C4BA57}"/>
    <cellStyle name="Input [yellow] 9 9" xfId="34882" xr:uid="{B0F78B58-9F1A-41F4-87C1-9E9C3717D632}"/>
    <cellStyle name="Input [yellow] 9 9 2" xfId="30548" xr:uid="{CBC75641-4019-4F44-851C-28B7DE15A011}"/>
    <cellStyle name="Input [yellow] 90" xfId="8325" xr:uid="{00000000-0005-0000-0000-000081200000}"/>
    <cellStyle name="Input [yellow] 90 2" xfId="8326" xr:uid="{00000000-0005-0000-0000-000082200000}"/>
    <cellStyle name="Input [yellow] 90 2 2" xfId="8327" xr:uid="{00000000-0005-0000-0000-000083200000}"/>
    <cellStyle name="Input [yellow] 90 2 2 2" xfId="34886" xr:uid="{80295BB0-349A-4B17-B8BF-6381C19AE2C6}"/>
    <cellStyle name="Input [yellow] 90 2 2 2 2" xfId="30552" xr:uid="{DF45D8A4-6DAB-4214-9073-CB32DB7711E7}"/>
    <cellStyle name="Input [yellow] 90 2 2 3" xfId="34885" xr:uid="{F5045108-D6A6-442E-AC79-9BEE28319143}"/>
    <cellStyle name="Input [yellow] 90 2 2 4" xfId="30551" xr:uid="{317A364E-5B74-4962-B772-00BF189B2341}"/>
    <cellStyle name="Input [yellow] 90 2 3" xfId="34887" xr:uid="{2001F805-96B7-4A87-9A89-EDFAC64F8A82}"/>
    <cellStyle name="Input [yellow] 90 2 3 2" xfId="30553" xr:uid="{15B05881-AD55-41CE-A3B2-02CA26DDA56A}"/>
    <cellStyle name="Input [yellow] 90 2 4" xfId="34884" xr:uid="{DFDE233E-C4C1-4883-94FD-61224AE08438}"/>
    <cellStyle name="Input [yellow] 90 2 5" xfId="30550" xr:uid="{E60AD838-981F-48C5-A475-D7D4230E7A0F}"/>
    <cellStyle name="Input [yellow] 90 3" xfId="8328" xr:uid="{00000000-0005-0000-0000-000084200000}"/>
    <cellStyle name="Input [yellow] 90 3 2" xfId="8329" xr:uid="{00000000-0005-0000-0000-000085200000}"/>
    <cellStyle name="Input [yellow] 90 3 2 2" xfId="34890" xr:uid="{A5F84C9A-A5F2-4816-8BB5-9EF3FAE5F2D6}"/>
    <cellStyle name="Input [yellow] 90 3 2 2 2" xfId="30556" xr:uid="{575C496E-4150-4CDA-BE69-B5645E2D489F}"/>
    <cellStyle name="Input [yellow] 90 3 2 3" xfId="34889" xr:uid="{6BB87E6C-4EA5-4A3B-9C13-418A9AB1B465}"/>
    <cellStyle name="Input [yellow] 90 3 2 4" xfId="30555" xr:uid="{20B8EFB3-CFB9-4685-A7BF-D497A6E8FA89}"/>
    <cellStyle name="Input [yellow] 90 3 3" xfId="34891" xr:uid="{E0FA6C23-B6CD-4C48-B883-657701740266}"/>
    <cellStyle name="Input [yellow] 90 3 3 2" xfId="30557" xr:uid="{BDAB141A-4069-43A3-872F-988C6C859D3D}"/>
    <cellStyle name="Input [yellow] 90 3 4" xfId="34888" xr:uid="{6594FC4A-CE25-4E86-B523-B4C8E26A03CD}"/>
    <cellStyle name="Input [yellow] 90 3 5" xfId="30554" xr:uid="{D85772AF-5905-4FFA-A209-26DA0331758F}"/>
    <cellStyle name="Input [yellow] 90 4" xfId="8330" xr:uid="{00000000-0005-0000-0000-000086200000}"/>
    <cellStyle name="Input [yellow] 90 4 2" xfId="34893" xr:uid="{23CDA509-292D-4940-BA87-2BBAEA06B4C6}"/>
    <cellStyle name="Input [yellow] 90 4 2 2" xfId="30559" xr:uid="{1324E583-FD6E-4E34-90B6-ABE31FDBB815}"/>
    <cellStyle name="Input [yellow] 90 4 3" xfId="34892" xr:uid="{CACDF811-E6A3-43C9-AB91-AF38FE92110B}"/>
    <cellStyle name="Input [yellow] 90 4 4" xfId="30558" xr:uid="{2948AB71-D7F9-4970-816A-A3448C730F50}"/>
    <cellStyle name="Input [yellow] 90 5" xfId="34894" xr:uid="{4F26F1B8-5A57-48B0-85C1-7672ECD087CF}"/>
    <cellStyle name="Input [yellow] 90 5 2" xfId="30560" xr:uid="{A9FFCEBE-3F5F-4FD7-B242-C85612F3B4A8}"/>
    <cellStyle name="Input [yellow] 90 6" xfId="34883" xr:uid="{B58263FD-A744-42EF-B3BF-C69AE23E17DB}"/>
    <cellStyle name="Input [yellow] 90 7" xfId="30549" xr:uid="{044F4C1F-B2EE-472E-A0F0-7BAFBD45BEF8}"/>
    <cellStyle name="Input [yellow] 91" xfId="8331" xr:uid="{00000000-0005-0000-0000-000087200000}"/>
    <cellStyle name="Input [yellow] 91 2" xfId="8332" xr:uid="{00000000-0005-0000-0000-000088200000}"/>
    <cellStyle name="Input [yellow] 91 2 2" xfId="8333" xr:uid="{00000000-0005-0000-0000-000089200000}"/>
    <cellStyle name="Input [yellow] 91 2 2 2" xfId="34898" xr:uid="{A5136936-2078-40B4-9D51-1DF9C5E4974B}"/>
    <cellStyle name="Input [yellow] 91 2 2 2 2" xfId="30564" xr:uid="{3816F867-9E13-478E-A4C3-7EE9F17C3E33}"/>
    <cellStyle name="Input [yellow] 91 2 2 3" xfId="34897" xr:uid="{3314ADF7-4EB2-45F6-8B40-B8D725947957}"/>
    <cellStyle name="Input [yellow] 91 2 2 4" xfId="30563" xr:uid="{C4678D2F-F093-4BC5-9912-33D7F46B5ED2}"/>
    <cellStyle name="Input [yellow] 91 2 3" xfId="34899" xr:uid="{B87D3F7B-F45B-47C8-8472-DD797CD762BE}"/>
    <cellStyle name="Input [yellow] 91 2 3 2" xfId="30565" xr:uid="{8DBB1527-47F8-49DC-B729-CA7D7F911E33}"/>
    <cellStyle name="Input [yellow] 91 2 4" xfId="34896" xr:uid="{F2045FCA-BFB9-4BA3-9552-E02CFFF99267}"/>
    <cellStyle name="Input [yellow] 91 2 5" xfId="30562" xr:uid="{F4E28387-E029-460E-A120-2913944D07EB}"/>
    <cellStyle name="Input [yellow] 91 3" xfId="8334" xr:uid="{00000000-0005-0000-0000-00008A200000}"/>
    <cellStyle name="Input [yellow] 91 3 2" xfId="8335" xr:uid="{00000000-0005-0000-0000-00008B200000}"/>
    <cellStyle name="Input [yellow] 91 3 2 2" xfId="34902" xr:uid="{DAC9BF6F-C3D4-4715-90B6-073E00D7E64C}"/>
    <cellStyle name="Input [yellow] 91 3 2 2 2" xfId="30568" xr:uid="{07E5D283-DF1E-4E00-8716-ABB23B7F68B3}"/>
    <cellStyle name="Input [yellow] 91 3 2 3" xfId="34901" xr:uid="{B0C9F316-47AB-4266-9C81-4009E30D6EAB}"/>
    <cellStyle name="Input [yellow] 91 3 2 4" xfId="30567" xr:uid="{3353EBCD-D4B4-4E2A-B798-66D4A5910BB8}"/>
    <cellStyle name="Input [yellow] 91 3 3" xfId="34903" xr:uid="{87134CE3-31EB-4394-B70C-643E4A3C9CB8}"/>
    <cellStyle name="Input [yellow] 91 3 3 2" xfId="30569" xr:uid="{4E62AFC7-8FBF-4994-8C58-62D263A9D670}"/>
    <cellStyle name="Input [yellow] 91 3 4" xfId="34900" xr:uid="{5608A20B-5437-4C13-A3F4-D0A9166FF469}"/>
    <cellStyle name="Input [yellow] 91 3 5" xfId="30566" xr:uid="{00EDBE6F-403B-4CE9-94DE-4A0113372764}"/>
    <cellStyle name="Input [yellow] 91 4" xfId="8336" xr:uid="{00000000-0005-0000-0000-00008C200000}"/>
    <cellStyle name="Input [yellow] 91 4 2" xfId="34905" xr:uid="{0B23DFA5-C4E9-4451-8469-DA517C1C21B3}"/>
    <cellStyle name="Input [yellow] 91 4 2 2" xfId="30571" xr:uid="{2632C2EF-8F97-47D1-A974-83393B538580}"/>
    <cellStyle name="Input [yellow] 91 4 3" xfId="34904" xr:uid="{04A25A57-4CFF-4C41-938E-6A10144F264A}"/>
    <cellStyle name="Input [yellow] 91 4 4" xfId="30570" xr:uid="{4CAD6CDB-3D60-488F-A6FB-438D6EE825EB}"/>
    <cellStyle name="Input [yellow] 91 5" xfId="34906" xr:uid="{8002E8D4-9529-4149-BCEF-6FB138179A53}"/>
    <cellStyle name="Input [yellow] 91 5 2" xfId="30572" xr:uid="{1961392C-4929-4D87-A109-4BA3C2FE422F}"/>
    <cellStyle name="Input [yellow] 91 6" xfId="34895" xr:uid="{04B5B361-9F6A-40D5-A709-36264564D6AB}"/>
    <cellStyle name="Input [yellow] 91 7" xfId="30561" xr:uid="{04C7B342-5742-4B5B-9181-729AA51F1DE2}"/>
    <cellStyle name="Input [yellow] 92" xfId="8337" xr:uid="{00000000-0005-0000-0000-00008D200000}"/>
    <cellStyle name="Input [yellow] 92 2" xfId="8338" xr:uid="{00000000-0005-0000-0000-00008E200000}"/>
    <cellStyle name="Input [yellow] 92 2 2" xfId="8339" xr:uid="{00000000-0005-0000-0000-00008F200000}"/>
    <cellStyle name="Input [yellow] 92 2 2 2" xfId="34910" xr:uid="{208A064D-D840-4DBE-A256-DAA6752C0539}"/>
    <cellStyle name="Input [yellow] 92 2 2 2 2" xfId="30576" xr:uid="{AED3B13D-82B7-42A6-8DCB-9F3752380F2F}"/>
    <cellStyle name="Input [yellow] 92 2 2 3" xfId="34909" xr:uid="{EB30A62E-DBCE-4F9E-87C3-7189718CA0F4}"/>
    <cellStyle name="Input [yellow] 92 2 2 4" xfId="30575" xr:uid="{F7E575B7-FFBD-432F-8EF1-26FD8959B5DF}"/>
    <cellStyle name="Input [yellow] 92 2 3" xfId="34911" xr:uid="{8AB1A273-BBAD-462C-AE7C-14439F6E9DD0}"/>
    <cellStyle name="Input [yellow] 92 2 3 2" xfId="30577" xr:uid="{E316284C-7491-4801-9A0E-748A7FD2D55F}"/>
    <cellStyle name="Input [yellow] 92 2 4" xfId="34908" xr:uid="{21E390DD-BF31-490B-8701-19F1F0C627C0}"/>
    <cellStyle name="Input [yellow] 92 2 5" xfId="30574" xr:uid="{58DC871D-D100-4ED2-AFAE-8B1612629F44}"/>
    <cellStyle name="Input [yellow] 92 3" xfId="8340" xr:uid="{00000000-0005-0000-0000-000090200000}"/>
    <cellStyle name="Input [yellow] 92 3 2" xfId="8341" xr:uid="{00000000-0005-0000-0000-000091200000}"/>
    <cellStyle name="Input [yellow] 92 3 2 2" xfId="34914" xr:uid="{612498D8-9DC2-4D7E-9397-68F2BA5563E3}"/>
    <cellStyle name="Input [yellow] 92 3 2 2 2" xfId="30580" xr:uid="{5849290F-1724-482A-A658-8EA580E4E653}"/>
    <cellStyle name="Input [yellow] 92 3 2 3" xfId="34913" xr:uid="{473D9129-3D4E-4386-8E98-B370E102FD4A}"/>
    <cellStyle name="Input [yellow] 92 3 2 4" xfId="30579" xr:uid="{E053185D-6441-487D-A649-C8A3BE8ED763}"/>
    <cellStyle name="Input [yellow] 92 3 3" xfId="34915" xr:uid="{20345D27-2463-4CDA-8E60-1B49C31FC64B}"/>
    <cellStyle name="Input [yellow] 92 3 3 2" xfId="30581" xr:uid="{D1C9E04C-1B79-49F6-B486-E1EBF3853F05}"/>
    <cellStyle name="Input [yellow] 92 3 4" xfId="34912" xr:uid="{77376DA8-DBA0-4CC3-80AF-74DF0DDB041B}"/>
    <cellStyle name="Input [yellow] 92 3 5" xfId="30578" xr:uid="{584F7295-60AC-429A-958B-175F6FF41CFC}"/>
    <cellStyle name="Input [yellow] 92 4" xfId="8342" xr:uid="{00000000-0005-0000-0000-000092200000}"/>
    <cellStyle name="Input [yellow] 92 4 2" xfId="34917" xr:uid="{AC52E4BC-EB8B-4237-9D54-308146BDB4A7}"/>
    <cellStyle name="Input [yellow] 92 4 2 2" xfId="30583" xr:uid="{430D523F-9699-42A8-9976-63D9272F96F8}"/>
    <cellStyle name="Input [yellow] 92 4 3" xfId="34916" xr:uid="{9385936D-C0AD-4C42-B467-229A746E6A3E}"/>
    <cellStyle name="Input [yellow] 92 4 4" xfId="30582" xr:uid="{3283ACDC-4D2F-43B9-BA1E-390AC2F67C57}"/>
    <cellStyle name="Input [yellow] 92 5" xfId="34918" xr:uid="{E942E866-44D6-4501-B5FE-F4C5472C32BC}"/>
    <cellStyle name="Input [yellow] 92 5 2" xfId="30584" xr:uid="{E4311923-05A0-45F1-B943-419E1A45049B}"/>
    <cellStyle name="Input [yellow] 92 6" xfId="34907" xr:uid="{CB01B527-47A7-4E45-A5AB-916733551583}"/>
    <cellStyle name="Input [yellow] 92 7" xfId="30573" xr:uid="{9DD31B46-43C2-4C05-872F-FDF9FF1B4D7B}"/>
    <cellStyle name="Input [yellow] 93" xfId="8343" xr:uid="{00000000-0005-0000-0000-000093200000}"/>
    <cellStyle name="Input [yellow] 93 2" xfId="8344" xr:uid="{00000000-0005-0000-0000-000094200000}"/>
    <cellStyle name="Input [yellow] 93 2 2" xfId="8345" xr:uid="{00000000-0005-0000-0000-000095200000}"/>
    <cellStyle name="Input [yellow] 93 2 2 2" xfId="34922" xr:uid="{31E690A6-610F-4D9D-B203-52D52096CB16}"/>
    <cellStyle name="Input [yellow] 93 2 2 2 2" xfId="30588" xr:uid="{84F671D0-24C6-4CE7-A768-90982F79D311}"/>
    <cellStyle name="Input [yellow] 93 2 2 3" xfId="34921" xr:uid="{634B1F09-E952-4EC8-B5A4-F10FFD787490}"/>
    <cellStyle name="Input [yellow] 93 2 2 4" xfId="30587" xr:uid="{180E94FD-0DD2-4E7C-9D4C-9AF09F926F78}"/>
    <cellStyle name="Input [yellow] 93 2 3" xfId="34923" xr:uid="{907D6046-9786-4002-AB18-96F278715BAD}"/>
    <cellStyle name="Input [yellow] 93 2 3 2" xfId="30589" xr:uid="{E228595A-5D10-4B85-97C4-BEBE43A59D69}"/>
    <cellStyle name="Input [yellow] 93 2 4" xfId="34920" xr:uid="{EDFBC7A9-AAAB-4533-AC9B-493FB615DACB}"/>
    <cellStyle name="Input [yellow] 93 2 5" xfId="30586" xr:uid="{16B33507-9BD2-40A7-8F13-414A2ACDEF20}"/>
    <cellStyle name="Input [yellow] 93 3" xfId="8346" xr:uid="{00000000-0005-0000-0000-000096200000}"/>
    <cellStyle name="Input [yellow] 93 3 2" xfId="8347" xr:uid="{00000000-0005-0000-0000-000097200000}"/>
    <cellStyle name="Input [yellow] 93 3 2 2" xfId="34926" xr:uid="{104C8BA7-22E3-4872-9F76-19E38447DCC7}"/>
    <cellStyle name="Input [yellow] 93 3 2 2 2" xfId="30592" xr:uid="{4D57F99D-0897-4E5D-B2F1-42CA52245B3C}"/>
    <cellStyle name="Input [yellow] 93 3 2 3" xfId="34925" xr:uid="{C7FA8EB5-D079-4FC2-85DE-DD41503CF425}"/>
    <cellStyle name="Input [yellow] 93 3 2 4" xfId="30591" xr:uid="{ECCC78ED-44E8-439A-997A-E396C6636F79}"/>
    <cellStyle name="Input [yellow] 93 3 3" xfId="34927" xr:uid="{FB9CDA54-F48E-4918-A54B-157645D0C036}"/>
    <cellStyle name="Input [yellow] 93 3 3 2" xfId="30593" xr:uid="{F3874FCF-9549-45AD-A0A3-CF98CA4EEF19}"/>
    <cellStyle name="Input [yellow] 93 3 4" xfId="34924" xr:uid="{C0CA5F17-5EF1-42CB-A196-549B94AFE973}"/>
    <cellStyle name="Input [yellow] 93 3 5" xfId="30590" xr:uid="{DF59706C-70A6-4422-B95B-FA8F98CF746D}"/>
    <cellStyle name="Input [yellow] 93 4" xfId="8348" xr:uid="{00000000-0005-0000-0000-000098200000}"/>
    <cellStyle name="Input [yellow] 93 4 2" xfId="34929" xr:uid="{06A44575-68BD-4C20-8FD6-A8493DE3A03E}"/>
    <cellStyle name="Input [yellow] 93 4 2 2" xfId="30595" xr:uid="{EBE6344C-2E7E-465A-8E8F-17723C2C04C7}"/>
    <cellStyle name="Input [yellow] 93 4 3" xfId="34928" xr:uid="{1F3804B9-5A0E-4CAB-A79D-D23803A44361}"/>
    <cellStyle name="Input [yellow] 93 4 4" xfId="30594" xr:uid="{20A6AA8B-DE25-4ED3-A442-988C6AAB9EAC}"/>
    <cellStyle name="Input [yellow] 93 5" xfId="34930" xr:uid="{9BD1ABF6-6E6E-4E3B-9110-6EB6A462A8D1}"/>
    <cellStyle name="Input [yellow] 93 5 2" xfId="30596" xr:uid="{CC493240-F874-44ED-93E1-80DEC2AB6EC6}"/>
    <cellStyle name="Input [yellow] 93 6" xfId="34919" xr:uid="{65989945-725B-4ABF-8088-38A1A86F097E}"/>
    <cellStyle name="Input [yellow] 93 7" xfId="30585" xr:uid="{B9714F03-853D-426B-83B3-72C95F830DD1}"/>
    <cellStyle name="Input [yellow] 94" xfId="8349" xr:uid="{00000000-0005-0000-0000-000099200000}"/>
    <cellStyle name="Input [yellow] 94 2" xfId="8350" xr:uid="{00000000-0005-0000-0000-00009A200000}"/>
    <cellStyle name="Input [yellow] 94 2 2" xfId="8351" xr:uid="{00000000-0005-0000-0000-00009B200000}"/>
    <cellStyle name="Input [yellow] 94 2 2 2" xfId="34934" xr:uid="{B6B22145-0A7E-452A-9353-BF2915691DE9}"/>
    <cellStyle name="Input [yellow] 94 2 2 2 2" xfId="30600" xr:uid="{3BE1F47C-ED0C-4ABF-AB02-C032868D818E}"/>
    <cellStyle name="Input [yellow] 94 2 2 3" xfId="34933" xr:uid="{B264BB9F-B40B-41EB-BAEB-E8E6D7A18AF0}"/>
    <cellStyle name="Input [yellow] 94 2 2 4" xfId="30599" xr:uid="{34C48134-AF96-4EC9-A701-37968E08BCCB}"/>
    <cellStyle name="Input [yellow] 94 2 3" xfId="34935" xr:uid="{9C6101E1-08F5-407C-BD9F-882017535EC6}"/>
    <cellStyle name="Input [yellow] 94 2 3 2" xfId="30601" xr:uid="{6F028E15-89C8-4A72-A07A-8A45442EB212}"/>
    <cellStyle name="Input [yellow] 94 2 4" xfId="34932" xr:uid="{21E4E386-C31D-44F0-85B5-323F762DD600}"/>
    <cellStyle name="Input [yellow] 94 2 5" xfId="30598" xr:uid="{9E65BEE8-9E17-4D65-A765-C62FD2453723}"/>
    <cellStyle name="Input [yellow] 94 3" xfId="8352" xr:uid="{00000000-0005-0000-0000-00009C200000}"/>
    <cellStyle name="Input [yellow] 94 3 2" xfId="8353" xr:uid="{00000000-0005-0000-0000-00009D200000}"/>
    <cellStyle name="Input [yellow] 94 3 2 2" xfId="34938" xr:uid="{927FC362-A3DA-4FE2-8D72-881033501904}"/>
    <cellStyle name="Input [yellow] 94 3 2 2 2" xfId="30604" xr:uid="{9E289455-350B-464D-943E-1F1071230CD3}"/>
    <cellStyle name="Input [yellow] 94 3 2 3" xfId="34937" xr:uid="{D0C8D2F7-69D0-4600-91DF-F62303FB3C53}"/>
    <cellStyle name="Input [yellow] 94 3 2 4" xfId="30603" xr:uid="{2FDEBB4C-A873-4379-B845-0159F6D0537B}"/>
    <cellStyle name="Input [yellow] 94 3 3" xfId="34939" xr:uid="{9EA8B3AB-9361-41F3-9CD7-D82D535F5C3B}"/>
    <cellStyle name="Input [yellow] 94 3 3 2" xfId="30605" xr:uid="{8BA30CEE-B24E-4BB5-91A9-21DB2B326571}"/>
    <cellStyle name="Input [yellow] 94 3 4" xfId="34936" xr:uid="{44E15743-F7A5-4FEB-B2F5-37F67311EF9F}"/>
    <cellStyle name="Input [yellow] 94 3 5" xfId="30602" xr:uid="{C93B08CE-D322-4D8E-A137-1B88EB997842}"/>
    <cellStyle name="Input [yellow] 94 4" xfId="8354" xr:uid="{00000000-0005-0000-0000-00009E200000}"/>
    <cellStyle name="Input [yellow] 94 4 2" xfId="34941" xr:uid="{2016AF25-F2A5-4052-AA33-BDC46EE30E45}"/>
    <cellStyle name="Input [yellow] 94 4 2 2" xfId="30607" xr:uid="{88822664-D49B-480E-B723-188C24A73847}"/>
    <cellStyle name="Input [yellow] 94 4 3" xfId="34940" xr:uid="{1DDEE2CB-F59C-4D7D-9904-DA54C2645FB3}"/>
    <cellStyle name="Input [yellow] 94 4 4" xfId="30606" xr:uid="{1CA5A144-592D-45D2-AB1D-884281FB7E0E}"/>
    <cellStyle name="Input [yellow] 94 5" xfId="34942" xr:uid="{47D68EC1-F08C-4AFE-8B64-CE2B47C053FD}"/>
    <cellStyle name="Input [yellow] 94 5 2" xfId="30608" xr:uid="{24297D37-19BF-4F1D-B279-90B6868FC10E}"/>
    <cellStyle name="Input [yellow] 94 6" xfId="34931" xr:uid="{0DE8966C-0BB3-4A21-8511-0BBA85284E7D}"/>
    <cellStyle name="Input [yellow] 94 7" xfId="30597" xr:uid="{EF159B7B-84F6-492A-A37E-C9AD95243A3E}"/>
    <cellStyle name="Input [yellow] 95" xfId="8355" xr:uid="{00000000-0005-0000-0000-00009F200000}"/>
    <cellStyle name="Input [yellow] 95 2" xfId="8356" xr:uid="{00000000-0005-0000-0000-0000A0200000}"/>
    <cellStyle name="Input [yellow] 95 2 2" xfId="8357" xr:uid="{00000000-0005-0000-0000-0000A1200000}"/>
    <cellStyle name="Input [yellow] 95 2 2 2" xfId="34946" xr:uid="{A6836EC3-0E77-4D2D-9083-7C6AEB5FD66C}"/>
    <cellStyle name="Input [yellow] 95 2 2 2 2" xfId="30612" xr:uid="{FBBCB4C2-92AA-41D2-B78D-376F93C86457}"/>
    <cellStyle name="Input [yellow] 95 2 2 3" xfId="34945" xr:uid="{8C2EEFE6-E467-48EE-86DC-49DBC3B1EA10}"/>
    <cellStyle name="Input [yellow] 95 2 2 4" xfId="30611" xr:uid="{F233F2C0-7E1E-48A2-89C4-04787F08BA7B}"/>
    <cellStyle name="Input [yellow] 95 2 3" xfId="34947" xr:uid="{6966BACA-34A7-4ACA-A5EC-82D52EC4BFAF}"/>
    <cellStyle name="Input [yellow] 95 2 3 2" xfId="30613" xr:uid="{D331CCFA-793A-4332-B35B-E7BF24EA64A3}"/>
    <cellStyle name="Input [yellow] 95 2 4" xfId="34944" xr:uid="{8F192489-BA72-4088-B68F-A82AA0DC8F3A}"/>
    <cellStyle name="Input [yellow] 95 2 5" xfId="30610" xr:uid="{3093EA8B-3AD4-4DA2-AE4C-E1AF329FE457}"/>
    <cellStyle name="Input [yellow] 95 3" xfId="8358" xr:uid="{00000000-0005-0000-0000-0000A2200000}"/>
    <cellStyle name="Input [yellow] 95 3 2" xfId="8359" xr:uid="{00000000-0005-0000-0000-0000A3200000}"/>
    <cellStyle name="Input [yellow] 95 3 2 2" xfId="34950" xr:uid="{B71FD2DC-AF45-4147-82DB-069A4890AA7B}"/>
    <cellStyle name="Input [yellow] 95 3 2 2 2" xfId="30616" xr:uid="{C29A61B5-0932-4A8D-8516-8B391C8CE31A}"/>
    <cellStyle name="Input [yellow] 95 3 2 3" xfId="34949" xr:uid="{364F8ECA-6B15-4510-A285-C2E63634EF06}"/>
    <cellStyle name="Input [yellow] 95 3 2 4" xfId="30615" xr:uid="{8B9DC1D9-3FE8-4390-9114-235292F15539}"/>
    <cellStyle name="Input [yellow] 95 3 3" xfId="34951" xr:uid="{5B142A16-08D8-497E-8326-E91691711F04}"/>
    <cellStyle name="Input [yellow] 95 3 3 2" xfId="30617" xr:uid="{A4E47B27-C85E-4035-BB26-AED719797DE3}"/>
    <cellStyle name="Input [yellow] 95 3 4" xfId="34948" xr:uid="{7733D988-5CA1-43D3-A45C-FBF48E23617F}"/>
    <cellStyle name="Input [yellow] 95 3 5" xfId="30614" xr:uid="{0C3B74DE-7BC9-4E53-8619-7F40EE032557}"/>
    <cellStyle name="Input [yellow] 95 4" xfId="8360" xr:uid="{00000000-0005-0000-0000-0000A4200000}"/>
    <cellStyle name="Input [yellow] 95 4 2" xfId="34953" xr:uid="{0D5A7E98-30EE-42CA-BB55-B0DCE5ECB4DA}"/>
    <cellStyle name="Input [yellow] 95 4 2 2" xfId="30619" xr:uid="{4E64F8FD-3694-46DC-9145-805BA8A5B0B1}"/>
    <cellStyle name="Input [yellow] 95 4 3" xfId="34952" xr:uid="{A0AAF5FA-8534-46F9-904C-3F503AB268A4}"/>
    <cellStyle name="Input [yellow] 95 4 4" xfId="30618" xr:uid="{6DA2BC08-E78C-4146-8547-7166E0148FA1}"/>
    <cellStyle name="Input [yellow] 95 5" xfId="34954" xr:uid="{2EAD212A-321D-4212-A4A2-3F04AF5E5F64}"/>
    <cellStyle name="Input [yellow] 95 5 2" xfId="30620" xr:uid="{2D115C0D-1C51-42CA-842C-814819859BD2}"/>
    <cellStyle name="Input [yellow] 95 6" xfId="34943" xr:uid="{54179319-D0F9-4DF5-8D02-9AE88899C16C}"/>
    <cellStyle name="Input [yellow] 95 7" xfId="30609" xr:uid="{2C1B959F-A3F1-4A8A-85B6-CCB6A30C4193}"/>
    <cellStyle name="Input [yellow] 96" xfId="8361" xr:uid="{00000000-0005-0000-0000-0000A5200000}"/>
    <cellStyle name="Input [yellow] 96 2" xfId="8362" xr:uid="{00000000-0005-0000-0000-0000A6200000}"/>
    <cellStyle name="Input [yellow] 96 2 2" xfId="8363" xr:uid="{00000000-0005-0000-0000-0000A7200000}"/>
    <cellStyle name="Input [yellow] 96 2 2 2" xfId="34958" xr:uid="{418C0437-3CBB-4504-8EB0-DE4E27A91208}"/>
    <cellStyle name="Input [yellow] 96 2 2 2 2" xfId="30624" xr:uid="{E25473A8-521B-494C-BC59-DF1E60A1BD5E}"/>
    <cellStyle name="Input [yellow] 96 2 2 3" xfId="34957" xr:uid="{7C4CA796-3AAE-4728-8D7C-2F5644343819}"/>
    <cellStyle name="Input [yellow] 96 2 2 4" xfId="30623" xr:uid="{2FC326CB-B87E-496F-B6AB-32BD3F23327A}"/>
    <cellStyle name="Input [yellow] 96 2 3" xfId="34959" xr:uid="{35A3E1E0-5090-40C1-B316-09FAA140B089}"/>
    <cellStyle name="Input [yellow] 96 2 3 2" xfId="30625" xr:uid="{4B976F8F-DF69-4EA7-92B0-405766575189}"/>
    <cellStyle name="Input [yellow] 96 2 4" xfId="34956" xr:uid="{62A32193-91F0-44AA-9DA8-926CC6DCC8A6}"/>
    <cellStyle name="Input [yellow] 96 2 5" xfId="30622" xr:uid="{15F28BF0-F463-4747-B361-CDD964C4728A}"/>
    <cellStyle name="Input [yellow] 96 3" xfId="8364" xr:uid="{00000000-0005-0000-0000-0000A8200000}"/>
    <cellStyle name="Input [yellow] 96 3 2" xfId="8365" xr:uid="{00000000-0005-0000-0000-0000A9200000}"/>
    <cellStyle name="Input [yellow] 96 3 2 2" xfId="34962" xr:uid="{D4BB6B2E-470E-42DC-9D7F-0A29511E1600}"/>
    <cellStyle name="Input [yellow] 96 3 2 2 2" xfId="30628" xr:uid="{272E3408-5373-4986-BEB9-0C7D2EE16BE4}"/>
    <cellStyle name="Input [yellow] 96 3 2 3" xfId="34961" xr:uid="{2017C94B-F2AC-478F-A1F1-D1008C3C53B7}"/>
    <cellStyle name="Input [yellow] 96 3 2 4" xfId="30627" xr:uid="{60AA3792-B121-4C7B-A43E-0199E9E04449}"/>
    <cellStyle name="Input [yellow] 96 3 3" xfId="34963" xr:uid="{12204D3A-7B90-44F2-BB7A-C9DDA13450FE}"/>
    <cellStyle name="Input [yellow] 96 3 3 2" xfId="30629" xr:uid="{FD7DC9C5-6E1C-4877-AD74-7CF050B7FDD5}"/>
    <cellStyle name="Input [yellow] 96 3 4" xfId="34960" xr:uid="{E6F27CA3-9ECF-4B5F-BB6E-4D8CAB60C130}"/>
    <cellStyle name="Input [yellow] 96 3 5" xfId="30626" xr:uid="{66A10CC1-CE3F-4FFC-9337-7BA06B24617E}"/>
    <cellStyle name="Input [yellow] 96 4" xfId="8366" xr:uid="{00000000-0005-0000-0000-0000AA200000}"/>
    <cellStyle name="Input [yellow] 96 4 2" xfId="34965" xr:uid="{1E165319-E3DD-4A02-B4EB-997A40673660}"/>
    <cellStyle name="Input [yellow] 96 4 2 2" xfId="30631" xr:uid="{AE4009B7-1024-4261-8ADB-0643230E4EBF}"/>
    <cellStyle name="Input [yellow] 96 4 3" xfId="34964" xr:uid="{22BCF7C6-6D62-48B8-A48D-431480D6EEAA}"/>
    <cellStyle name="Input [yellow] 96 4 4" xfId="30630" xr:uid="{D7BB77F5-E769-4B17-8849-17B21E3E7037}"/>
    <cellStyle name="Input [yellow] 96 5" xfId="34966" xr:uid="{B7665A32-8D29-4371-8699-9915A6093C29}"/>
    <cellStyle name="Input [yellow] 96 5 2" xfId="30632" xr:uid="{A3BF9FBD-0268-4B11-8262-699181BAC92D}"/>
    <cellStyle name="Input [yellow] 96 6" xfId="34955" xr:uid="{3DB70CA5-51CC-415E-8F32-C43364A5AC45}"/>
    <cellStyle name="Input [yellow] 96 7" xfId="30621" xr:uid="{6858FE10-FDCF-41DD-970B-5B4189A26533}"/>
    <cellStyle name="Input [yellow] 97" xfId="8367" xr:uid="{00000000-0005-0000-0000-0000AB200000}"/>
    <cellStyle name="Input [yellow] 97 2" xfId="8368" xr:uid="{00000000-0005-0000-0000-0000AC200000}"/>
    <cellStyle name="Input [yellow] 97 2 2" xfId="8369" xr:uid="{00000000-0005-0000-0000-0000AD200000}"/>
    <cellStyle name="Input [yellow] 97 2 2 2" xfId="34970" xr:uid="{755DF3AC-BA4E-4776-BE3B-707B21A1BF8B}"/>
    <cellStyle name="Input [yellow] 97 2 2 2 2" xfId="30636" xr:uid="{46643E6B-F5AE-460C-9417-5BF574A7F5D3}"/>
    <cellStyle name="Input [yellow] 97 2 2 3" xfId="34969" xr:uid="{7FF394A8-4178-4F86-BA3D-BCE17E68040C}"/>
    <cellStyle name="Input [yellow] 97 2 2 4" xfId="30635" xr:uid="{6D9F613E-9CBF-46EF-8ECE-F964BB1B418B}"/>
    <cellStyle name="Input [yellow] 97 2 3" xfId="34971" xr:uid="{AF34595C-AAE5-45A7-8215-7D0E457147CE}"/>
    <cellStyle name="Input [yellow] 97 2 3 2" xfId="30637" xr:uid="{21AF89E3-813E-4A38-8ADA-19F2155EA7EA}"/>
    <cellStyle name="Input [yellow] 97 2 4" xfId="34968" xr:uid="{9C9539BF-97CE-4D48-BBD3-C0DCBBE3C94D}"/>
    <cellStyle name="Input [yellow] 97 2 5" xfId="30634" xr:uid="{9CDF6A75-413D-47B6-BE04-468F4C761EDD}"/>
    <cellStyle name="Input [yellow] 97 3" xfId="8370" xr:uid="{00000000-0005-0000-0000-0000AE200000}"/>
    <cellStyle name="Input [yellow] 97 3 2" xfId="8371" xr:uid="{00000000-0005-0000-0000-0000AF200000}"/>
    <cellStyle name="Input [yellow] 97 3 2 2" xfId="34974" xr:uid="{AE39DC46-215A-40F3-8731-80F40CD137D6}"/>
    <cellStyle name="Input [yellow] 97 3 2 2 2" xfId="30640" xr:uid="{F1EDF0DF-CF92-45C8-876D-B6B528B28B76}"/>
    <cellStyle name="Input [yellow] 97 3 2 3" xfId="34973" xr:uid="{139A9C6E-B269-4D27-9F98-EE5469E8C362}"/>
    <cellStyle name="Input [yellow] 97 3 2 4" xfId="30639" xr:uid="{BBBDBBC7-3B83-4824-A36C-4F1A6B17ABEC}"/>
    <cellStyle name="Input [yellow] 97 3 3" xfId="34975" xr:uid="{79B486EC-12EE-47C8-AD23-8BBF34844C2A}"/>
    <cellStyle name="Input [yellow] 97 3 3 2" xfId="30641" xr:uid="{7B6F411F-98AC-4269-8F0D-CCCA8991893B}"/>
    <cellStyle name="Input [yellow] 97 3 4" xfId="34972" xr:uid="{A142BEF9-C270-4A29-BCA0-64C4B6C383D1}"/>
    <cellStyle name="Input [yellow] 97 3 5" xfId="30638" xr:uid="{7B292DE8-E4F5-489B-9F37-2840F30D8A0C}"/>
    <cellStyle name="Input [yellow] 97 4" xfId="8372" xr:uid="{00000000-0005-0000-0000-0000B0200000}"/>
    <cellStyle name="Input [yellow] 97 4 2" xfId="34977" xr:uid="{147E3EF5-2A02-4026-9E54-94EC2552D93F}"/>
    <cellStyle name="Input [yellow] 97 4 2 2" xfId="30643" xr:uid="{ED0280BA-E236-49B8-B1B3-D3BE02C93F13}"/>
    <cellStyle name="Input [yellow] 97 4 3" xfId="34976" xr:uid="{E480A3D4-2EEA-457E-806C-A3A616B78591}"/>
    <cellStyle name="Input [yellow] 97 4 4" xfId="30642" xr:uid="{37E4C171-E90B-4E8F-A91D-E73FC8319EED}"/>
    <cellStyle name="Input [yellow] 97 5" xfId="34978" xr:uid="{148E3F38-269F-4DFE-9E47-D8DB48D8A59B}"/>
    <cellStyle name="Input [yellow] 97 5 2" xfId="30644" xr:uid="{418ED911-CC7B-40CA-A996-AA584876B68D}"/>
    <cellStyle name="Input [yellow] 97 6" xfId="34967" xr:uid="{183B059B-4F43-4A0D-AC49-83B091503352}"/>
    <cellStyle name="Input [yellow] 97 7" xfId="30633" xr:uid="{2091E149-8A38-4DAA-A00A-13B4ABD2AD18}"/>
    <cellStyle name="Input [yellow] 98" xfId="8373" xr:uid="{00000000-0005-0000-0000-0000B1200000}"/>
    <cellStyle name="Input [yellow] 98 2" xfId="8374" xr:uid="{00000000-0005-0000-0000-0000B2200000}"/>
    <cellStyle name="Input [yellow] 98 2 2" xfId="8375" xr:uid="{00000000-0005-0000-0000-0000B3200000}"/>
    <cellStyle name="Input [yellow] 98 2 2 2" xfId="34982" xr:uid="{E8D692F5-605C-43F3-9ECF-92A67F2972B6}"/>
    <cellStyle name="Input [yellow] 98 2 2 2 2" xfId="30648" xr:uid="{5AE75874-58BF-45BF-9E48-949C739CF9E5}"/>
    <cellStyle name="Input [yellow] 98 2 2 3" xfId="34981" xr:uid="{D5EA8F0D-0CBA-458B-9541-494130106D5F}"/>
    <cellStyle name="Input [yellow] 98 2 2 4" xfId="30647" xr:uid="{C3C8AC05-FF23-4857-9DB6-48F1DE2D36A0}"/>
    <cellStyle name="Input [yellow] 98 2 3" xfId="34983" xr:uid="{56431BFE-1204-4208-94F9-4FFB1526E97F}"/>
    <cellStyle name="Input [yellow] 98 2 3 2" xfId="30649" xr:uid="{508781C2-4206-4163-AE6A-B9D004D9CAB5}"/>
    <cellStyle name="Input [yellow] 98 2 4" xfId="34980" xr:uid="{0F607F7C-BE20-4C7B-A40F-D36D30BE48D2}"/>
    <cellStyle name="Input [yellow] 98 2 5" xfId="30646" xr:uid="{2438FF8F-524B-48E2-978A-54DDD49FD156}"/>
    <cellStyle name="Input [yellow] 98 3" xfId="8376" xr:uid="{00000000-0005-0000-0000-0000B4200000}"/>
    <cellStyle name="Input [yellow] 98 3 2" xfId="8377" xr:uid="{00000000-0005-0000-0000-0000B5200000}"/>
    <cellStyle name="Input [yellow] 98 3 2 2" xfId="34986" xr:uid="{39FB004E-C167-411F-A6F4-14CDAED4E49A}"/>
    <cellStyle name="Input [yellow] 98 3 2 2 2" xfId="30652" xr:uid="{70FD4319-235C-4C41-B4DA-E35A18A09CF7}"/>
    <cellStyle name="Input [yellow] 98 3 2 3" xfId="34985" xr:uid="{CBFCE0CE-C774-461F-9BAE-FAE8D62EB0E5}"/>
    <cellStyle name="Input [yellow] 98 3 2 4" xfId="30651" xr:uid="{7C33C26C-058A-46A3-99B5-362BD381C62F}"/>
    <cellStyle name="Input [yellow] 98 3 3" xfId="34987" xr:uid="{BD94B3E7-888B-481D-B7FF-1B04D227CA78}"/>
    <cellStyle name="Input [yellow] 98 3 3 2" xfId="30653" xr:uid="{77762FBC-2E1E-4EC1-B2B0-9F075ED0334B}"/>
    <cellStyle name="Input [yellow] 98 3 4" xfId="34984" xr:uid="{56AE3129-7874-40AF-AD68-6DAF24125EF9}"/>
    <cellStyle name="Input [yellow] 98 3 5" xfId="30650" xr:uid="{8BA8BB17-23CC-4C09-BE9F-0E06493BA536}"/>
    <cellStyle name="Input [yellow] 98 4" xfId="8378" xr:uid="{00000000-0005-0000-0000-0000B6200000}"/>
    <cellStyle name="Input [yellow] 98 4 2" xfId="34989" xr:uid="{D6FB914D-999F-406C-8AC0-A02C40FCAE22}"/>
    <cellStyle name="Input [yellow] 98 4 2 2" xfId="30655" xr:uid="{29D1F080-65B6-43DF-BFC4-A241697E4DE8}"/>
    <cellStyle name="Input [yellow] 98 4 3" xfId="34988" xr:uid="{DDB81830-E264-4D79-858F-1822B96C7E47}"/>
    <cellStyle name="Input [yellow] 98 4 4" xfId="30654" xr:uid="{C992D206-3DB1-48CE-820E-A14F30F6426B}"/>
    <cellStyle name="Input [yellow] 98 5" xfId="34990" xr:uid="{499EED39-266E-4A46-830A-E1B7EFA984C3}"/>
    <cellStyle name="Input [yellow] 98 5 2" xfId="30656" xr:uid="{76F676BB-CD65-447C-B1F2-16497E1D02EE}"/>
    <cellStyle name="Input [yellow] 98 6" xfId="34979" xr:uid="{3E7ED4A8-9D23-4017-9728-6EC00EA2748B}"/>
    <cellStyle name="Input [yellow] 98 7" xfId="30645" xr:uid="{D46E112C-B92C-4B90-A6E1-DCF5AA8891DE}"/>
    <cellStyle name="Input [yellow] 99" xfId="8379" xr:uid="{00000000-0005-0000-0000-0000B7200000}"/>
    <cellStyle name="Input [yellow] 99 2" xfId="8380" xr:uid="{00000000-0005-0000-0000-0000B8200000}"/>
    <cellStyle name="Input [yellow] 99 2 2" xfId="8381" xr:uid="{00000000-0005-0000-0000-0000B9200000}"/>
    <cellStyle name="Input [yellow] 99 2 2 2" xfId="34994" xr:uid="{40EA9E8F-B503-41D9-9E3F-47A774C2BB89}"/>
    <cellStyle name="Input [yellow] 99 2 2 2 2" xfId="30660" xr:uid="{7898458E-557D-43E0-A428-56069E42101E}"/>
    <cellStyle name="Input [yellow] 99 2 2 3" xfId="34993" xr:uid="{179D3335-1D88-4842-A6B8-3052E3DC2018}"/>
    <cellStyle name="Input [yellow] 99 2 2 4" xfId="30659" xr:uid="{DE17BC3B-9FAE-4AF9-B777-EDF8DFFFE75B}"/>
    <cellStyle name="Input [yellow] 99 2 3" xfId="34995" xr:uid="{BF631D31-392B-403B-9593-7C734A8FD0C8}"/>
    <cellStyle name="Input [yellow] 99 2 3 2" xfId="30661" xr:uid="{09ACCCB0-FF16-4768-B4A3-8D0DC558E95F}"/>
    <cellStyle name="Input [yellow] 99 2 4" xfId="34992" xr:uid="{A80017D1-89BF-4347-A53D-19E4AE2A3D62}"/>
    <cellStyle name="Input [yellow] 99 2 5" xfId="30658" xr:uid="{C69BE0F2-50D9-4F46-94A7-A14C2387A7D1}"/>
    <cellStyle name="Input [yellow] 99 3" xfId="8382" xr:uid="{00000000-0005-0000-0000-0000BA200000}"/>
    <cellStyle name="Input [yellow] 99 3 2" xfId="8383" xr:uid="{00000000-0005-0000-0000-0000BB200000}"/>
    <cellStyle name="Input [yellow] 99 3 2 2" xfId="34998" xr:uid="{80D66E5C-5155-4CB7-9536-B2EDDF78DD35}"/>
    <cellStyle name="Input [yellow] 99 3 2 2 2" xfId="30664" xr:uid="{8C5F1E24-BB26-4A30-A65C-265FF262EFCA}"/>
    <cellStyle name="Input [yellow] 99 3 2 3" xfId="34997" xr:uid="{BEBD1DD6-B91B-4A41-A4A4-847880AFC0A9}"/>
    <cellStyle name="Input [yellow] 99 3 2 4" xfId="30663" xr:uid="{E8B4FB37-4CB3-461C-8EC2-5C8F344E599E}"/>
    <cellStyle name="Input [yellow] 99 3 3" xfId="34999" xr:uid="{26172867-ECB0-4C84-9376-2E46012A8252}"/>
    <cellStyle name="Input [yellow] 99 3 3 2" xfId="30665" xr:uid="{F99B8601-7AD5-429C-B1D3-1635055E20D9}"/>
    <cellStyle name="Input [yellow] 99 3 4" xfId="34996" xr:uid="{3FF8778E-AB83-4BF9-B54C-13DC3B35C7B7}"/>
    <cellStyle name="Input [yellow] 99 3 5" xfId="30662" xr:uid="{22D1E2F4-BCF5-4EB6-B312-D35B0F9572C8}"/>
    <cellStyle name="Input [yellow] 99 4" xfId="8384" xr:uid="{00000000-0005-0000-0000-0000BC200000}"/>
    <cellStyle name="Input [yellow] 99 4 2" xfId="35001" xr:uid="{BDEB574E-B125-477C-8D8F-0A6139A9396C}"/>
    <cellStyle name="Input [yellow] 99 4 2 2" xfId="30667" xr:uid="{DC1C86A9-690C-4F80-B229-09A526B2F8C7}"/>
    <cellStyle name="Input [yellow] 99 4 3" xfId="35000" xr:uid="{E8F74A5A-6225-4353-A82B-DD4EE543F19A}"/>
    <cellStyle name="Input [yellow] 99 4 4" xfId="30666" xr:uid="{AF00A176-0BCE-41D6-AE99-785308FA750A}"/>
    <cellStyle name="Input [yellow] 99 5" xfId="35002" xr:uid="{A1D0BD1B-7FC6-45C6-AFA6-95D1F93B6CE4}"/>
    <cellStyle name="Input [yellow] 99 5 2" xfId="30668" xr:uid="{E822E36D-367F-4C3E-BE09-566C795ADF89}"/>
    <cellStyle name="Input [yellow] 99 6" xfId="34991" xr:uid="{C0F52AE6-3D25-443B-BCF1-2E920857AC01}"/>
    <cellStyle name="Input [yellow] 99 7" xfId="30657" xr:uid="{6FCE19E3-F9F6-4827-B9E9-E8EF8D492FA2}"/>
    <cellStyle name="Input [yellow]_ActiFijos" xfId="8385" xr:uid="{00000000-0005-0000-0000-0000BD200000}"/>
    <cellStyle name="Input 10" xfId="8386" xr:uid="{00000000-0005-0000-0000-0000BE200000}"/>
    <cellStyle name="Input 10 2" xfId="8387" xr:uid="{00000000-0005-0000-0000-0000BF200000}"/>
    <cellStyle name="Input 10 2 2" xfId="30670" xr:uid="{6D8847B3-596C-4A88-A341-C5F74993B7CB}"/>
    <cellStyle name="Input 10 3" xfId="8388" xr:uid="{00000000-0005-0000-0000-0000C0200000}"/>
    <cellStyle name="Input 10 3 2" xfId="30671" xr:uid="{00B30881-CB0B-4A74-BA48-6CF2F7B749DC}"/>
    <cellStyle name="Input 10 4" xfId="30669" xr:uid="{087C3DFB-A6EE-4ACF-85A8-E30757AC161F}"/>
    <cellStyle name="Input 100" xfId="8389" xr:uid="{00000000-0005-0000-0000-0000C1200000}"/>
    <cellStyle name="Input 100 2" xfId="8390" xr:uid="{00000000-0005-0000-0000-0000C2200000}"/>
    <cellStyle name="Input 100 2 2" xfId="30673" xr:uid="{7C1EE951-2BF7-4D01-9EDF-A67DF0996E01}"/>
    <cellStyle name="Input 100 3" xfId="8391" xr:uid="{00000000-0005-0000-0000-0000C3200000}"/>
    <cellStyle name="Input 100 3 2" xfId="30674" xr:uid="{1F562554-8FDD-49F6-9B79-9ED21863BEC1}"/>
    <cellStyle name="Input 100 4" xfId="30672" xr:uid="{35CBC17C-7063-4DAA-B3FF-8E49FB72BE41}"/>
    <cellStyle name="Input 101" xfId="8392" xr:uid="{00000000-0005-0000-0000-0000C4200000}"/>
    <cellStyle name="Input 101 2" xfId="8393" xr:uid="{00000000-0005-0000-0000-0000C5200000}"/>
    <cellStyle name="Input 101 2 2" xfId="30676" xr:uid="{DFB63DA1-E549-49BC-AEC3-A15B044CC52B}"/>
    <cellStyle name="Input 101 3" xfId="8394" xr:uid="{00000000-0005-0000-0000-0000C6200000}"/>
    <cellStyle name="Input 101 3 2" xfId="30677" xr:uid="{6AE589B4-37AD-4E83-9FAC-04409828965B}"/>
    <cellStyle name="Input 101 4" xfId="30675" xr:uid="{C6A633B4-57BA-4852-A39E-9BFAD7DE5357}"/>
    <cellStyle name="Input 102" xfId="28391" xr:uid="{3647C620-AC85-48CF-BFB8-83EE0FD78D8C}"/>
    <cellStyle name="Input 11" xfId="8395" xr:uid="{00000000-0005-0000-0000-0000C7200000}"/>
    <cellStyle name="Input 11 2" xfId="8396" xr:uid="{00000000-0005-0000-0000-0000C8200000}"/>
    <cellStyle name="Input 11 2 2" xfId="30679" xr:uid="{97F9830A-D96E-4576-AD98-868E88F6FDDE}"/>
    <cellStyle name="Input 11 3" xfId="8397" xr:uid="{00000000-0005-0000-0000-0000C9200000}"/>
    <cellStyle name="Input 11 3 2" xfId="30680" xr:uid="{5457C735-75CF-46E4-9619-21BE878B2774}"/>
    <cellStyle name="Input 11 4" xfId="30678" xr:uid="{EA58401D-7ECE-440B-9795-5C9FF16A7461}"/>
    <cellStyle name="Input 12" xfId="8398" xr:uid="{00000000-0005-0000-0000-0000CA200000}"/>
    <cellStyle name="Input 12 2" xfId="8399" xr:uid="{00000000-0005-0000-0000-0000CB200000}"/>
    <cellStyle name="Input 12 2 2" xfId="30682" xr:uid="{285598D9-9988-4AA3-A9A2-94EEA069E6AB}"/>
    <cellStyle name="Input 12 3" xfId="8400" xr:uid="{00000000-0005-0000-0000-0000CC200000}"/>
    <cellStyle name="Input 12 3 2" xfId="30683" xr:uid="{95002F46-E97F-45C9-8EE4-15D1F186564F}"/>
    <cellStyle name="Input 12 4" xfId="30681" xr:uid="{7EFDC8F3-A438-4FB1-ACBA-17244B42BFB9}"/>
    <cellStyle name="Input 13" xfId="8401" xr:uid="{00000000-0005-0000-0000-0000CD200000}"/>
    <cellStyle name="Input 13 2" xfId="8402" xr:uid="{00000000-0005-0000-0000-0000CE200000}"/>
    <cellStyle name="Input 13 2 2" xfId="30685" xr:uid="{439FE66E-E3ED-45E7-90A5-6DECAB378C34}"/>
    <cellStyle name="Input 13 3" xfId="8403" xr:uid="{00000000-0005-0000-0000-0000CF200000}"/>
    <cellStyle name="Input 13 3 2" xfId="30686" xr:uid="{DA6F09BE-62BB-405E-BFB2-9F2772B8CB2E}"/>
    <cellStyle name="Input 13 4" xfId="30684" xr:uid="{55FE1448-A8BA-4C25-91E1-E486255B1CC4}"/>
    <cellStyle name="Input 14" xfId="8404" xr:uid="{00000000-0005-0000-0000-0000D0200000}"/>
    <cellStyle name="Input 14 2" xfId="8405" xr:uid="{00000000-0005-0000-0000-0000D1200000}"/>
    <cellStyle name="Input 14 2 2" xfId="30688" xr:uid="{9909D783-5EE0-470A-A3A5-FB9AB3EC33AC}"/>
    <cellStyle name="Input 14 3" xfId="8406" xr:uid="{00000000-0005-0000-0000-0000D2200000}"/>
    <cellStyle name="Input 14 3 2" xfId="30689" xr:uid="{C0A36A57-7F5C-44D4-A203-FDC2C03770D5}"/>
    <cellStyle name="Input 14 4" xfId="30687" xr:uid="{6BDEC072-9F08-44B3-8E43-A99C0E5C04C0}"/>
    <cellStyle name="Input 15" xfId="8407" xr:uid="{00000000-0005-0000-0000-0000D3200000}"/>
    <cellStyle name="Input 15 2" xfId="8408" xr:uid="{00000000-0005-0000-0000-0000D4200000}"/>
    <cellStyle name="Input 15 2 2" xfId="30691" xr:uid="{E9E9FB2D-A924-4829-9B7E-10AF0C127A28}"/>
    <cellStyle name="Input 15 3" xfId="8409" xr:uid="{00000000-0005-0000-0000-0000D5200000}"/>
    <cellStyle name="Input 15 3 2" xfId="30692" xr:uid="{D7240478-965A-4DB3-97E5-F03391840A7B}"/>
    <cellStyle name="Input 15 4" xfId="30690" xr:uid="{EFB8DAF7-2738-427B-968B-E67665EE161B}"/>
    <cellStyle name="Input 16" xfId="8410" xr:uid="{00000000-0005-0000-0000-0000D6200000}"/>
    <cellStyle name="Input 16 2" xfId="8411" xr:uid="{00000000-0005-0000-0000-0000D7200000}"/>
    <cellStyle name="Input 16 2 2" xfId="30694" xr:uid="{C0C02D1B-4ADA-4549-BCE9-6C514278B1C4}"/>
    <cellStyle name="Input 16 3" xfId="8412" xr:uid="{00000000-0005-0000-0000-0000D8200000}"/>
    <cellStyle name="Input 16 3 2" xfId="30695" xr:uid="{F442EFF2-1B91-4CCC-9D79-2799B39A0C76}"/>
    <cellStyle name="Input 16 4" xfId="30693" xr:uid="{8B6A2A49-1A8C-4529-97D9-C8360C1415C7}"/>
    <cellStyle name="Input 17" xfId="8413" xr:uid="{00000000-0005-0000-0000-0000D9200000}"/>
    <cellStyle name="Input 17 2" xfId="8414" xr:uid="{00000000-0005-0000-0000-0000DA200000}"/>
    <cellStyle name="Input 17 2 2" xfId="30697" xr:uid="{C7469C8C-D392-4FEA-BA8E-F02DED3E1B93}"/>
    <cellStyle name="Input 17 3" xfId="8415" xr:uid="{00000000-0005-0000-0000-0000DB200000}"/>
    <cellStyle name="Input 17 3 2" xfId="30698" xr:uid="{9A753FBD-69E9-49EE-ABAF-F816A84F2235}"/>
    <cellStyle name="Input 17 4" xfId="30696" xr:uid="{372E96B5-DE9B-4981-B2E7-89CD2AD418CC}"/>
    <cellStyle name="Input 18" xfId="8416" xr:uid="{00000000-0005-0000-0000-0000DC200000}"/>
    <cellStyle name="Input 18 2" xfId="8417" xr:uid="{00000000-0005-0000-0000-0000DD200000}"/>
    <cellStyle name="Input 18 2 2" xfId="30700" xr:uid="{28AB7C0B-99CC-4EC5-96AB-9C71878FB2C0}"/>
    <cellStyle name="Input 18 3" xfId="8418" xr:uid="{00000000-0005-0000-0000-0000DE200000}"/>
    <cellStyle name="Input 18 3 2" xfId="30701" xr:uid="{A5215E71-698A-4295-BB7E-4D059A036DD9}"/>
    <cellStyle name="Input 18 4" xfId="30699" xr:uid="{AF11C3A0-3BE7-4D5C-A33B-76F7DA828BE5}"/>
    <cellStyle name="Input 19" xfId="8419" xr:uid="{00000000-0005-0000-0000-0000DF200000}"/>
    <cellStyle name="Input 19 2" xfId="8420" xr:uid="{00000000-0005-0000-0000-0000E0200000}"/>
    <cellStyle name="Input 19 2 2" xfId="30703" xr:uid="{65CF22AC-19D6-42C6-B07E-F21FCC9D7665}"/>
    <cellStyle name="Input 19 3" xfId="8421" xr:uid="{00000000-0005-0000-0000-0000E1200000}"/>
    <cellStyle name="Input 19 3 2" xfId="30704" xr:uid="{B7F47187-D6E9-414C-9728-F43F50EA5408}"/>
    <cellStyle name="Input 19 4" xfId="30702" xr:uid="{D5248E96-BD76-4AA1-8E67-E00BDCBD1BE5}"/>
    <cellStyle name="Input 2" xfId="8422" xr:uid="{00000000-0005-0000-0000-0000E2200000}"/>
    <cellStyle name="Input 2 2" xfId="8423" xr:uid="{00000000-0005-0000-0000-0000E3200000}"/>
    <cellStyle name="Input 2 2 2" xfId="30706" xr:uid="{53A9DE52-A4A3-4D06-95B7-EB1B4BD11435}"/>
    <cellStyle name="Input 2 3" xfId="8424" xr:uid="{00000000-0005-0000-0000-0000E4200000}"/>
    <cellStyle name="Input 2 3 2" xfId="30707" xr:uid="{3DDE3D30-902F-41B3-8E1E-842035CAF87C}"/>
    <cellStyle name="Input 2 4" xfId="30705" xr:uid="{E262A11D-5DDF-4B08-851B-EAD57E4C0141}"/>
    <cellStyle name="Input 20" xfId="8425" xr:uid="{00000000-0005-0000-0000-0000E5200000}"/>
    <cellStyle name="Input 20 2" xfId="8426" xr:uid="{00000000-0005-0000-0000-0000E6200000}"/>
    <cellStyle name="Input 20 2 2" xfId="30709" xr:uid="{4F82CC42-6DF5-46E6-8904-95707EC49B06}"/>
    <cellStyle name="Input 20 3" xfId="8427" xr:uid="{00000000-0005-0000-0000-0000E7200000}"/>
    <cellStyle name="Input 20 3 2" xfId="30710" xr:uid="{A1EFF1B0-BDB6-45FB-BD9A-7497FD7CEDB7}"/>
    <cellStyle name="Input 20 4" xfId="30708" xr:uid="{A649C541-7416-4087-B14C-DECC5BDC8F59}"/>
    <cellStyle name="Input 21" xfId="8428" xr:uid="{00000000-0005-0000-0000-0000E8200000}"/>
    <cellStyle name="Input 21 2" xfId="8429" xr:uid="{00000000-0005-0000-0000-0000E9200000}"/>
    <cellStyle name="Input 21 2 2" xfId="30712" xr:uid="{DEF866B6-978B-4277-BFF2-194548A288D9}"/>
    <cellStyle name="Input 21 3" xfId="8430" xr:uid="{00000000-0005-0000-0000-0000EA200000}"/>
    <cellStyle name="Input 21 3 2" xfId="30713" xr:uid="{91595118-23E5-44EB-BA31-7FB0A15DF3B9}"/>
    <cellStyle name="Input 21 4" xfId="30711" xr:uid="{2BA3C638-096C-4486-859F-099BB199F356}"/>
    <cellStyle name="Input 22" xfId="8431" xr:uid="{00000000-0005-0000-0000-0000EB200000}"/>
    <cellStyle name="Input 22 2" xfId="8432" xr:uid="{00000000-0005-0000-0000-0000EC200000}"/>
    <cellStyle name="Input 22 2 2" xfId="30715" xr:uid="{C126E382-8138-4BD4-9872-7CAC96E86ECD}"/>
    <cellStyle name="Input 22 3" xfId="8433" xr:uid="{00000000-0005-0000-0000-0000ED200000}"/>
    <cellStyle name="Input 22 3 2" xfId="30716" xr:uid="{73C8EF11-1010-4E6E-A6AA-DD42BF57D3D4}"/>
    <cellStyle name="Input 22 4" xfId="30714" xr:uid="{3946160D-C94B-4F1E-A1B9-F375C81602F5}"/>
    <cellStyle name="Input 23" xfId="8434" xr:uid="{00000000-0005-0000-0000-0000EE200000}"/>
    <cellStyle name="Input 23 2" xfId="8435" xr:uid="{00000000-0005-0000-0000-0000EF200000}"/>
    <cellStyle name="Input 23 2 2" xfId="30718" xr:uid="{ECA5829D-5641-4BDD-82EA-4A8386B18A47}"/>
    <cellStyle name="Input 23 3" xfId="8436" xr:uid="{00000000-0005-0000-0000-0000F0200000}"/>
    <cellStyle name="Input 23 3 2" xfId="30719" xr:uid="{1686249B-EC94-47A8-B774-62945C08AC7C}"/>
    <cellStyle name="Input 23 4" xfId="30717" xr:uid="{4595FDD8-19CF-49C4-9556-0F43FF6770E6}"/>
    <cellStyle name="Input 24" xfId="8437" xr:uid="{00000000-0005-0000-0000-0000F1200000}"/>
    <cellStyle name="Input 24 2" xfId="8438" xr:uid="{00000000-0005-0000-0000-0000F2200000}"/>
    <cellStyle name="Input 24 2 2" xfId="30721" xr:uid="{EFB6651B-3708-401B-A780-45EF0CF4A2EC}"/>
    <cellStyle name="Input 24 3" xfId="8439" xr:uid="{00000000-0005-0000-0000-0000F3200000}"/>
    <cellStyle name="Input 24 3 2" xfId="30722" xr:uid="{80B5A132-349F-4D3E-BDBC-F954D44CC130}"/>
    <cellStyle name="Input 24 4" xfId="30720" xr:uid="{9E3FCD8F-D57E-4FF2-B13D-6C1504FF4841}"/>
    <cellStyle name="Input 25" xfId="8440" xr:uid="{00000000-0005-0000-0000-0000F4200000}"/>
    <cellStyle name="Input 25 2" xfId="8441" xr:uid="{00000000-0005-0000-0000-0000F5200000}"/>
    <cellStyle name="Input 25 2 2" xfId="30724" xr:uid="{8540D0F1-A359-413E-A907-8225A826D718}"/>
    <cellStyle name="Input 25 3" xfId="8442" xr:uid="{00000000-0005-0000-0000-0000F6200000}"/>
    <cellStyle name="Input 25 3 2" xfId="30725" xr:uid="{1E4FD529-3F43-47A0-A9B7-75D16ED0FCB4}"/>
    <cellStyle name="Input 25 4" xfId="30723" xr:uid="{A4D8D49E-1322-49AE-9EF0-6F4084BEA735}"/>
    <cellStyle name="Input 26" xfId="8443" xr:uid="{00000000-0005-0000-0000-0000F7200000}"/>
    <cellStyle name="Input 26 2" xfId="8444" xr:uid="{00000000-0005-0000-0000-0000F8200000}"/>
    <cellStyle name="Input 26 2 2" xfId="30727" xr:uid="{F2337976-F235-4C03-8561-2AFB37A8A6A5}"/>
    <cellStyle name="Input 26 3" xfId="8445" xr:uid="{00000000-0005-0000-0000-0000F9200000}"/>
    <cellStyle name="Input 26 3 2" xfId="30728" xr:uid="{845380E1-C3F5-4E09-8B0F-82B72B34A89E}"/>
    <cellStyle name="Input 26 4" xfId="30726" xr:uid="{642885B5-84EF-44D8-B412-4EDC3508101A}"/>
    <cellStyle name="Input 27" xfId="8446" xr:uid="{00000000-0005-0000-0000-0000FA200000}"/>
    <cellStyle name="Input 27 2" xfId="8447" xr:uid="{00000000-0005-0000-0000-0000FB200000}"/>
    <cellStyle name="Input 27 2 2" xfId="30730" xr:uid="{33C395A0-CB83-46A1-9734-A6185ED3CC47}"/>
    <cellStyle name="Input 27 3" xfId="8448" xr:uid="{00000000-0005-0000-0000-0000FC200000}"/>
    <cellStyle name="Input 27 3 2" xfId="30731" xr:uid="{4C094D7C-B311-4850-9789-49457D3755F5}"/>
    <cellStyle name="Input 27 4" xfId="30729" xr:uid="{65D3A3D0-1A4B-46D5-8767-3B36F1AFC883}"/>
    <cellStyle name="Input 28" xfId="8449" xr:uid="{00000000-0005-0000-0000-0000FD200000}"/>
    <cellStyle name="Input 28 2" xfId="8450" xr:uid="{00000000-0005-0000-0000-0000FE200000}"/>
    <cellStyle name="Input 28 2 2" xfId="30733" xr:uid="{2A4E30BB-ECC6-40BE-A5B9-2A603C6281DC}"/>
    <cellStyle name="Input 28 3" xfId="8451" xr:uid="{00000000-0005-0000-0000-0000FF200000}"/>
    <cellStyle name="Input 28 3 2" xfId="30734" xr:uid="{4490AA04-3EB0-4EFA-9855-3D2577127A8C}"/>
    <cellStyle name="Input 28 4" xfId="30732" xr:uid="{7C05C0BC-5DCB-49A6-85D4-779A4AC357D2}"/>
    <cellStyle name="Input 29" xfId="8452" xr:uid="{00000000-0005-0000-0000-000000210000}"/>
    <cellStyle name="Input 29 2" xfId="8453" xr:uid="{00000000-0005-0000-0000-000001210000}"/>
    <cellStyle name="Input 29 2 2" xfId="30736" xr:uid="{67D539DF-1C9A-4673-81B1-34D3513361F7}"/>
    <cellStyle name="Input 29 3" xfId="8454" xr:uid="{00000000-0005-0000-0000-000002210000}"/>
    <cellStyle name="Input 29 3 2" xfId="30737" xr:uid="{CD2922BB-C040-4C00-8A84-29EE83C5E83C}"/>
    <cellStyle name="Input 29 4" xfId="30735" xr:uid="{97980C56-47CF-4E98-B80A-8CA0AC35893D}"/>
    <cellStyle name="Input 3" xfId="8455" xr:uid="{00000000-0005-0000-0000-000003210000}"/>
    <cellStyle name="Input 3 2" xfId="8456" xr:uid="{00000000-0005-0000-0000-000004210000}"/>
    <cellStyle name="Input 3 2 2" xfId="30739" xr:uid="{B207ED2F-1024-4713-A87C-E79B99F98A5C}"/>
    <cellStyle name="Input 3 3" xfId="8457" xr:uid="{00000000-0005-0000-0000-000005210000}"/>
    <cellStyle name="Input 3 3 2" xfId="30740" xr:uid="{95D093F2-E8BB-4BD5-8B83-B657A597C26C}"/>
    <cellStyle name="Input 3 4" xfId="30738" xr:uid="{5FEEFB21-B007-489D-A6BD-9CB51CED4801}"/>
    <cellStyle name="Input 30" xfId="8458" xr:uid="{00000000-0005-0000-0000-000006210000}"/>
    <cellStyle name="Input 30 2" xfId="8459" xr:uid="{00000000-0005-0000-0000-000007210000}"/>
    <cellStyle name="Input 30 2 2" xfId="30742" xr:uid="{39135E06-DD32-4134-9A54-5D7DEC0DC10C}"/>
    <cellStyle name="Input 30 3" xfId="8460" xr:uid="{00000000-0005-0000-0000-000008210000}"/>
    <cellStyle name="Input 30 3 2" xfId="30743" xr:uid="{98BD67A1-B473-4C6B-B251-4DF2DF19897D}"/>
    <cellStyle name="Input 30 4" xfId="30741" xr:uid="{8FE1DC13-12D7-497A-94B4-FFB29D3CA8E8}"/>
    <cellStyle name="Input 31" xfId="8461" xr:uid="{00000000-0005-0000-0000-000009210000}"/>
    <cellStyle name="Input 31 2" xfId="8462" xr:uid="{00000000-0005-0000-0000-00000A210000}"/>
    <cellStyle name="Input 31 2 2" xfId="30745" xr:uid="{3216A641-EC08-4E60-A395-204329424C99}"/>
    <cellStyle name="Input 31 3" xfId="8463" xr:uid="{00000000-0005-0000-0000-00000B210000}"/>
    <cellStyle name="Input 31 3 2" xfId="30746" xr:uid="{67CF9137-8748-490B-9798-58D886341968}"/>
    <cellStyle name="Input 31 4" xfId="30744" xr:uid="{159E14D4-7918-4B45-8E13-0E0A26CDA1EC}"/>
    <cellStyle name="Input 32" xfId="8464" xr:uid="{00000000-0005-0000-0000-00000C210000}"/>
    <cellStyle name="Input 32 2" xfId="8465" xr:uid="{00000000-0005-0000-0000-00000D210000}"/>
    <cellStyle name="Input 32 2 2" xfId="30748" xr:uid="{B44F2538-813A-406E-8BB2-4685E8FC8E1E}"/>
    <cellStyle name="Input 32 3" xfId="8466" xr:uid="{00000000-0005-0000-0000-00000E210000}"/>
    <cellStyle name="Input 32 3 2" xfId="30749" xr:uid="{4FEFC222-B30B-4E1E-B7BE-1B08D11FABD4}"/>
    <cellStyle name="Input 32 4" xfId="30747" xr:uid="{64855CA7-30C2-40B4-962C-04CBA2CAD145}"/>
    <cellStyle name="Input 33" xfId="8467" xr:uid="{00000000-0005-0000-0000-00000F210000}"/>
    <cellStyle name="Input 33 2" xfId="8468" xr:uid="{00000000-0005-0000-0000-000010210000}"/>
    <cellStyle name="Input 33 2 2" xfId="30751" xr:uid="{1D695222-2C7F-47BF-8DD0-A63F2FA7B7F5}"/>
    <cellStyle name="Input 33 3" xfId="8469" xr:uid="{00000000-0005-0000-0000-000011210000}"/>
    <cellStyle name="Input 33 3 2" xfId="30752" xr:uid="{04F059FC-35C1-449F-9B0A-469242BA1B4F}"/>
    <cellStyle name="Input 33 4" xfId="30750" xr:uid="{14817C87-6064-4325-812E-BCD563FB46BD}"/>
    <cellStyle name="Input 34" xfId="8470" xr:uid="{00000000-0005-0000-0000-000012210000}"/>
    <cellStyle name="Input 34 2" xfId="8471" xr:uid="{00000000-0005-0000-0000-000013210000}"/>
    <cellStyle name="Input 34 2 2" xfId="30754" xr:uid="{2A8A5513-EFC1-4D6E-944C-0EBE8E0750FC}"/>
    <cellStyle name="Input 34 3" xfId="8472" xr:uid="{00000000-0005-0000-0000-000014210000}"/>
    <cellStyle name="Input 34 3 2" xfId="30755" xr:uid="{A7318F99-06DD-4ACC-A59C-50203A69EFB4}"/>
    <cellStyle name="Input 34 4" xfId="30753" xr:uid="{2AE2789A-A735-469A-A9D3-86FA85A623DA}"/>
    <cellStyle name="Input 35" xfId="8473" xr:uid="{00000000-0005-0000-0000-000015210000}"/>
    <cellStyle name="Input 35 2" xfId="8474" xr:uid="{00000000-0005-0000-0000-000016210000}"/>
    <cellStyle name="Input 35 2 2" xfId="30757" xr:uid="{8C32E20C-9ED7-4DA4-B49A-CE6232A8518A}"/>
    <cellStyle name="Input 35 3" xfId="8475" xr:uid="{00000000-0005-0000-0000-000017210000}"/>
    <cellStyle name="Input 35 3 2" xfId="30758" xr:uid="{3E62BBB6-06FB-42C9-AFFC-B0C6E1B19B55}"/>
    <cellStyle name="Input 35 4" xfId="30756" xr:uid="{3F4FD6F2-888C-4854-8186-E40FBEF692E3}"/>
    <cellStyle name="Input 36" xfId="8476" xr:uid="{00000000-0005-0000-0000-000018210000}"/>
    <cellStyle name="Input 36 2" xfId="8477" xr:uid="{00000000-0005-0000-0000-000019210000}"/>
    <cellStyle name="Input 36 2 2" xfId="30760" xr:uid="{1F4E46FE-CD7E-42B0-8AAD-A8337094D8FD}"/>
    <cellStyle name="Input 36 3" xfId="8478" xr:uid="{00000000-0005-0000-0000-00001A210000}"/>
    <cellStyle name="Input 36 3 2" xfId="30761" xr:uid="{8B38D6CB-A0C5-4A68-9A0D-FB0343031FEA}"/>
    <cellStyle name="Input 36 4" xfId="30759" xr:uid="{BD9B8ECE-777A-42B6-BB3C-5231568F0EED}"/>
    <cellStyle name="Input 37" xfId="8479" xr:uid="{00000000-0005-0000-0000-00001B210000}"/>
    <cellStyle name="Input 37 2" xfId="8480" xr:uid="{00000000-0005-0000-0000-00001C210000}"/>
    <cellStyle name="Input 37 2 2" xfId="30763" xr:uid="{5B62216B-1D61-4AC1-A572-07723169AB79}"/>
    <cellStyle name="Input 37 3" xfId="8481" xr:uid="{00000000-0005-0000-0000-00001D210000}"/>
    <cellStyle name="Input 37 3 2" xfId="30764" xr:uid="{1E4B9109-6936-4417-8956-92C6BAC40562}"/>
    <cellStyle name="Input 37 4" xfId="30762" xr:uid="{C79188E1-3B09-4ACA-9601-2FA7DE75CC41}"/>
    <cellStyle name="Input 38" xfId="8482" xr:uid="{00000000-0005-0000-0000-00001E210000}"/>
    <cellStyle name="Input 38 2" xfId="8483" xr:uid="{00000000-0005-0000-0000-00001F210000}"/>
    <cellStyle name="Input 38 2 2" xfId="30766" xr:uid="{1AC3E883-B7BF-44FF-96CC-C0F7A9DB0622}"/>
    <cellStyle name="Input 38 3" xfId="8484" xr:uid="{00000000-0005-0000-0000-000020210000}"/>
    <cellStyle name="Input 38 3 2" xfId="30767" xr:uid="{95B3B674-6028-406C-B3E6-5E25DC451604}"/>
    <cellStyle name="Input 38 4" xfId="30765" xr:uid="{8DA8CB3D-AB01-487C-A1F2-B38BC43A0941}"/>
    <cellStyle name="Input 39" xfId="8485" xr:uid="{00000000-0005-0000-0000-000021210000}"/>
    <cellStyle name="Input 39 2" xfId="8486" xr:uid="{00000000-0005-0000-0000-000022210000}"/>
    <cellStyle name="Input 39 2 2" xfId="30769" xr:uid="{925B1D85-B9BF-4498-89AC-D8EF6B875119}"/>
    <cellStyle name="Input 39 3" xfId="8487" xr:uid="{00000000-0005-0000-0000-000023210000}"/>
    <cellStyle name="Input 39 3 2" xfId="30770" xr:uid="{6EB156F2-8461-4FAC-8BD7-FDB7B6FC7AD1}"/>
    <cellStyle name="Input 39 4" xfId="30768" xr:uid="{3047BD0E-41CB-4FA7-BED5-14FC96AC25FB}"/>
    <cellStyle name="Input 4" xfId="8488" xr:uid="{00000000-0005-0000-0000-000024210000}"/>
    <cellStyle name="Input 4 2" xfId="8489" xr:uid="{00000000-0005-0000-0000-000025210000}"/>
    <cellStyle name="Input 4 2 2" xfId="30772" xr:uid="{3404D2F6-37CE-493C-B86F-ACF456EF3C40}"/>
    <cellStyle name="Input 4 3" xfId="8490" xr:uid="{00000000-0005-0000-0000-000026210000}"/>
    <cellStyle name="Input 4 3 2" xfId="30773" xr:uid="{A0B6150D-8000-4003-8074-25EADA17AA5E}"/>
    <cellStyle name="Input 4 4" xfId="30771" xr:uid="{93C2561F-8B81-4E8A-A0D7-1EB7E6812C54}"/>
    <cellStyle name="Input 40" xfId="8491" xr:uid="{00000000-0005-0000-0000-000027210000}"/>
    <cellStyle name="Input 40 2" xfId="8492" xr:uid="{00000000-0005-0000-0000-000028210000}"/>
    <cellStyle name="Input 40 2 2" xfId="30775" xr:uid="{D9B6DA40-D388-4E31-B551-57B4B490D2B4}"/>
    <cellStyle name="Input 40 3" xfId="8493" xr:uid="{00000000-0005-0000-0000-000029210000}"/>
    <cellStyle name="Input 40 3 2" xfId="30776" xr:uid="{87AC20B2-94AA-49A5-B895-B70C011484B4}"/>
    <cellStyle name="Input 40 4" xfId="30774" xr:uid="{DE065341-9882-402E-8BAD-64BB735A6F60}"/>
    <cellStyle name="Input 41" xfId="8494" xr:uid="{00000000-0005-0000-0000-00002A210000}"/>
    <cellStyle name="Input 41 2" xfId="8495" xr:uid="{00000000-0005-0000-0000-00002B210000}"/>
    <cellStyle name="Input 41 2 2" xfId="30778" xr:uid="{4B827F78-1DE1-47FE-9DE6-B98D7130880A}"/>
    <cellStyle name="Input 41 3" xfId="8496" xr:uid="{00000000-0005-0000-0000-00002C210000}"/>
    <cellStyle name="Input 41 3 2" xfId="30779" xr:uid="{D1CD61B9-14E9-42A0-9746-D2E6E590203E}"/>
    <cellStyle name="Input 41 4" xfId="30777" xr:uid="{7B05943D-5FCC-4C04-86E0-E82D18806214}"/>
    <cellStyle name="Input 42" xfId="8497" xr:uid="{00000000-0005-0000-0000-00002D210000}"/>
    <cellStyle name="Input 42 2" xfId="8498" xr:uid="{00000000-0005-0000-0000-00002E210000}"/>
    <cellStyle name="Input 42 2 2" xfId="30781" xr:uid="{D093F56F-E7C2-4360-A901-F5EA68227E5D}"/>
    <cellStyle name="Input 42 3" xfId="8499" xr:uid="{00000000-0005-0000-0000-00002F210000}"/>
    <cellStyle name="Input 42 3 2" xfId="30782" xr:uid="{C9958562-A4D8-4838-A992-10E27D42F869}"/>
    <cellStyle name="Input 42 4" xfId="30780" xr:uid="{22AE2A82-644E-4EDE-88EB-11BD4527C35E}"/>
    <cellStyle name="Input 43" xfId="8500" xr:uid="{00000000-0005-0000-0000-000030210000}"/>
    <cellStyle name="Input 43 2" xfId="8501" xr:uid="{00000000-0005-0000-0000-000031210000}"/>
    <cellStyle name="Input 43 2 2" xfId="30784" xr:uid="{DF2C08EF-6190-4363-8C07-AD27C3900885}"/>
    <cellStyle name="Input 43 3" xfId="8502" xr:uid="{00000000-0005-0000-0000-000032210000}"/>
    <cellStyle name="Input 43 3 2" xfId="30785" xr:uid="{61FAA067-8B68-4DA3-A9E0-50A33B11811F}"/>
    <cellStyle name="Input 43 4" xfId="30783" xr:uid="{FC923AA7-7E02-4662-861C-0C7AA8D711CB}"/>
    <cellStyle name="Input 44" xfId="8503" xr:uid="{00000000-0005-0000-0000-000033210000}"/>
    <cellStyle name="Input 44 2" xfId="8504" xr:uid="{00000000-0005-0000-0000-000034210000}"/>
    <cellStyle name="Input 44 2 2" xfId="30787" xr:uid="{569867A6-ED1F-4840-ACCE-CEA6AD393D26}"/>
    <cellStyle name="Input 44 3" xfId="8505" xr:uid="{00000000-0005-0000-0000-000035210000}"/>
    <cellStyle name="Input 44 3 2" xfId="30788" xr:uid="{45C314E4-4065-4E28-857A-0A71009259AA}"/>
    <cellStyle name="Input 44 4" xfId="30786" xr:uid="{59678663-284A-4BE9-B9EA-164D0F364789}"/>
    <cellStyle name="Input 45" xfId="8506" xr:uid="{00000000-0005-0000-0000-000036210000}"/>
    <cellStyle name="Input 45 2" xfId="8507" xr:uid="{00000000-0005-0000-0000-000037210000}"/>
    <cellStyle name="Input 45 2 2" xfId="30790" xr:uid="{02AABFE6-CB14-40A5-B868-6AFA89DB0DFA}"/>
    <cellStyle name="Input 45 3" xfId="8508" xr:uid="{00000000-0005-0000-0000-000038210000}"/>
    <cellStyle name="Input 45 3 2" xfId="30791" xr:uid="{EBF75E71-9BBE-40A1-B7B6-3E0310D3E323}"/>
    <cellStyle name="Input 45 4" xfId="30789" xr:uid="{A9A28A08-353F-485B-952E-06119E0C34BD}"/>
    <cellStyle name="Input 46" xfId="8509" xr:uid="{00000000-0005-0000-0000-000039210000}"/>
    <cellStyle name="Input 46 2" xfId="8510" xr:uid="{00000000-0005-0000-0000-00003A210000}"/>
    <cellStyle name="Input 46 2 2" xfId="30793" xr:uid="{E4B7ADB1-0380-4734-B30B-E9B9CD3C8B54}"/>
    <cellStyle name="Input 46 3" xfId="8511" xr:uid="{00000000-0005-0000-0000-00003B210000}"/>
    <cellStyle name="Input 46 3 2" xfId="30794" xr:uid="{2E0F7934-CDDD-488B-AEF8-B9058DF8F8EA}"/>
    <cellStyle name="Input 46 4" xfId="30792" xr:uid="{4A6BD401-D98F-441D-B556-257D5C7BB6AA}"/>
    <cellStyle name="Input 47" xfId="8512" xr:uid="{00000000-0005-0000-0000-00003C210000}"/>
    <cellStyle name="Input 47 2" xfId="8513" xr:uid="{00000000-0005-0000-0000-00003D210000}"/>
    <cellStyle name="Input 47 2 2" xfId="30796" xr:uid="{1ED06772-1FBC-49A6-BB4D-AC84374A1CF6}"/>
    <cellStyle name="Input 47 3" xfId="8514" xr:uid="{00000000-0005-0000-0000-00003E210000}"/>
    <cellStyle name="Input 47 3 2" xfId="30797" xr:uid="{519A5CD2-2A91-4918-BF67-983257369EFE}"/>
    <cellStyle name="Input 47 4" xfId="30795" xr:uid="{A95DB0D6-394A-4E3C-A322-146243F9DC37}"/>
    <cellStyle name="Input 48" xfId="8515" xr:uid="{00000000-0005-0000-0000-00003F210000}"/>
    <cellStyle name="Input 48 2" xfId="8516" xr:uid="{00000000-0005-0000-0000-000040210000}"/>
    <cellStyle name="Input 48 2 2" xfId="30799" xr:uid="{2BB4996D-A2A1-43DE-81DE-4C1475CD282F}"/>
    <cellStyle name="Input 48 3" xfId="8517" xr:uid="{00000000-0005-0000-0000-000041210000}"/>
    <cellStyle name="Input 48 3 2" xfId="30800" xr:uid="{A8808B67-A450-4788-811B-899A1596D753}"/>
    <cellStyle name="Input 48 4" xfId="30798" xr:uid="{F1E62227-B8B8-4DE5-BCB6-50DD78688437}"/>
    <cellStyle name="Input 49" xfId="8518" xr:uid="{00000000-0005-0000-0000-000042210000}"/>
    <cellStyle name="Input 49 2" xfId="8519" xr:uid="{00000000-0005-0000-0000-000043210000}"/>
    <cellStyle name="Input 49 2 2" xfId="30802" xr:uid="{6657C576-4FEA-4FEB-ADF6-47A684A92D16}"/>
    <cellStyle name="Input 49 3" xfId="8520" xr:uid="{00000000-0005-0000-0000-000044210000}"/>
    <cellStyle name="Input 49 3 2" xfId="30803" xr:uid="{3240A833-DC7C-4E5A-8424-05A4D7C20775}"/>
    <cellStyle name="Input 49 4" xfId="30801" xr:uid="{114A45F7-202B-4AD9-B8E0-942B60D7BB22}"/>
    <cellStyle name="Input 5" xfId="8521" xr:uid="{00000000-0005-0000-0000-000045210000}"/>
    <cellStyle name="Input 5 2" xfId="8522" xr:uid="{00000000-0005-0000-0000-000046210000}"/>
    <cellStyle name="Input 5 2 2" xfId="30805" xr:uid="{E29020ED-4AA5-4662-AAE1-AA934759868F}"/>
    <cellStyle name="Input 5 3" xfId="8523" xr:uid="{00000000-0005-0000-0000-000047210000}"/>
    <cellStyle name="Input 5 3 2" xfId="30806" xr:uid="{C29B62F1-54EF-47DE-8683-5F4C578163F3}"/>
    <cellStyle name="Input 5 4" xfId="30804" xr:uid="{84962D1F-D101-4374-9C29-4FF796134D73}"/>
    <cellStyle name="Input 50" xfId="8524" xr:uid="{00000000-0005-0000-0000-000048210000}"/>
    <cellStyle name="Input 50 2" xfId="8525" xr:uid="{00000000-0005-0000-0000-000049210000}"/>
    <cellStyle name="Input 50 2 2" xfId="30808" xr:uid="{51B4F6E5-130A-48D4-9F24-6E58F6A5B249}"/>
    <cellStyle name="Input 50 3" xfId="8526" xr:uid="{00000000-0005-0000-0000-00004A210000}"/>
    <cellStyle name="Input 50 3 2" xfId="30809" xr:uid="{941ED596-00FE-42E4-81DC-A5BF0893AC36}"/>
    <cellStyle name="Input 50 4" xfId="30807" xr:uid="{2655618D-4ED8-4396-AF39-353359A30B70}"/>
    <cellStyle name="Input 51" xfId="8527" xr:uid="{00000000-0005-0000-0000-00004B210000}"/>
    <cellStyle name="Input 51 2" xfId="8528" xr:uid="{00000000-0005-0000-0000-00004C210000}"/>
    <cellStyle name="Input 51 2 2" xfId="30811" xr:uid="{D8A44935-EAFC-4CEA-991E-55E53D77AC92}"/>
    <cellStyle name="Input 51 3" xfId="8529" xr:uid="{00000000-0005-0000-0000-00004D210000}"/>
    <cellStyle name="Input 51 3 2" xfId="30812" xr:uid="{65CED50F-FB66-41A5-91F0-E2477D1DF1B2}"/>
    <cellStyle name="Input 51 4" xfId="30810" xr:uid="{9FC02643-4EBE-4438-9827-9DC78D1D084B}"/>
    <cellStyle name="Input 52" xfId="8530" xr:uid="{00000000-0005-0000-0000-00004E210000}"/>
    <cellStyle name="Input 52 2" xfId="8531" xr:uid="{00000000-0005-0000-0000-00004F210000}"/>
    <cellStyle name="Input 52 2 2" xfId="30814" xr:uid="{F3C5810B-4BCC-4F17-8338-00982F2FA881}"/>
    <cellStyle name="Input 52 3" xfId="8532" xr:uid="{00000000-0005-0000-0000-000050210000}"/>
    <cellStyle name="Input 52 3 2" xfId="30815" xr:uid="{A5CBE833-B747-4D8B-A9B9-A4E63DB1EF0D}"/>
    <cellStyle name="Input 52 4" xfId="30813" xr:uid="{A302965E-8A6E-4EF6-A043-F0F20FB1A943}"/>
    <cellStyle name="Input 53" xfId="8533" xr:uid="{00000000-0005-0000-0000-000051210000}"/>
    <cellStyle name="Input 53 2" xfId="8534" xr:uid="{00000000-0005-0000-0000-000052210000}"/>
    <cellStyle name="Input 53 2 2" xfId="30817" xr:uid="{A9A12174-E862-494E-AB16-FBB7C278B5B4}"/>
    <cellStyle name="Input 53 3" xfId="8535" xr:uid="{00000000-0005-0000-0000-000053210000}"/>
    <cellStyle name="Input 53 3 2" xfId="30818" xr:uid="{68072A7C-3E50-48CF-A3EC-ACF16CB80A7A}"/>
    <cellStyle name="Input 53 4" xfId="30816" xr:uid="{CF0EA617-EC08-4A70-96B9-4A142ED74927}"/>
    <cellStyle name="Input 54" xfId="8536" xr:uid="{00000000-0005-0000-0000-000054210000}"/>
    <cellStyle name="Input 54 2" xfId="8537" xr:uid="{00000000-0005-0000-0000-000055210000}"/>
    <cellStyle name="Input 54 2 2" xfId="30820" xr:uid="{0C97D6C0-D2C0-447F-89AB-FE91BC4652BC}"/>
    <cellStyle name="Input 54 3" xfId="8538" xr:uid="{00000000-0005-0000-0000-000056210000}"/>
    <cellStyle name="Input 54 3 2" xfId="30821" xr:uid="{3F451720-1D47-423A-BB7C-06C2B7393183}"/>
    <cellStyle name="Input 54 4" xfId="30819" xr:uid="{30DD3ECD-1EB7-438A-AB8E-AE09C72DC328}"/>
    <cellStyle name="Input 55" xfId="8539" xr:uid="{00000000-0005-0000-0000-000057210000}"/>
    <cellStyle name="Input 55 2" xfId="8540" xr:uid="{00000000-0005-0000-0000-000058210000}"/>
    <cellStyle name="Input 55 2 2" xfId="30823" xr:uid="{71A75F0F-8FD9-4485-893B-81C9F6439E65}"/>
    <cellStyle name="Input 55 3" xfId="8541" xr:uid="{00000000-0005-0000-0000-000059210000}"/>
    <cellStyle name="Input 55 3 2" xfId="30824" xr:uid="{A48A3879-9533-48E8-B890-FC02A645AFF1}"/>
    <cellStyle name="Input 55 4" xfId="30822" xr:uid="{EB2ED77C-5BB6-4DC3-B2E7-8741BB4601BA}"/>
    <cellStyle name="Input 56" xfId="8542" xr:uid="{00000000-0005-0000-0000-00005A210000}"/>
    <cellStyle name="Input 56 2" xfId="8543" xr:uid="{00000000-0005-0000-0000-00005B210000}"/>
    <cellStyle name="Input 56 2 2" xfId="30826" xr:uid="{AA315ADB-2CAC-4E61-AADB-1B9AA15163C3}"/>
    <cellStyle name="Input 56 3" xfId="8544" xr:uid="{00000000-0005-0000-0000-00005C210000}"/>
    <cellStyle name="Input 56 3 2" xfId="30827" xr:uid="{29957567-5D6E-4279-8641-AF03951FE8D3}"/>
    <cellStyle name="Input 56 4" xfId="30825" xr:uid="{02030BD0-8BE4-4562-8122-23F8C2D9A8E9}"/>
    <cellStyle name="Input 57" xfId="8545" xr:uid="{00000000-0005-0000-0000-00005D210000}"/>
    <cellStyle name="Input 57 2" xfId="8546" xr:uid="{00000000-0005-0000-0000-00005E210000}"/>
    <cellStyle name="Input 57 2 2" xfId="30829" xr:uid="{827E4F82-03A4-4491-BCE8-DAB21ADA4E0D}"/>
    <cellStyle name="Input 57 3" xfId="8547" xr:uid="{00000000-0005-0000-0000-00005F210000}"/>
    <cellStyle name="Input 57 3 2" xfId="30830" xr:uid="{3DB5FAD7-3CB4-43CB-AB3F-E15BBBCAB5A9}"/>
    <cellStyle name="Input 57 4" xfId="30828" xr:uid="{FF25283E-20F9-4E61-A5BF-5D4B39629993}"/>
    <cellStyle name="Input 58" xfId="8548" xr:uid="{00000000-0005-0000-0000-000060210000}"/>
    <cellStyle name="Input 58 2" xfId="8549" xr:uid="{00000000-0005-0000-0000-000061210000}"/>
    <cellStyle name="Input 58 2 2" xfId="30832" xr:uid="{82F49A3C-FFDC-4523-9610-E4A3180E88C4}"/>
    <cellStyle name="Input 58 3" xfId="8550" xr:uid="{00000000-0005-0000-0000-000062210000}"/>
    <cellStyle name="Input 58 3 2" xfId="30833" xr:uid="{2D058B0B-260B-481B-8368-7C21BEC63C72}"/>
    <cellStyle name="Input 58 4" xfId="30831" xr:uid="{9058505C-4BDB-481C-9F37-03C81D416037}"/>
    <cellStyle name="Input 59" xfId="8551" xr:uid="{00000000-0005-0000-0000-000063210000}"/>
    <cellStyle name="Input 59 2" xfId="8552" xr:uid="{00000000-0005-0000-0000-000064210000}"/>
    <cellStyle name="Input 59 2 2" xfId="30835" xr:uid="{7B3089F3-8E53-4091-9D77-95936B850A2E}"/>
    <cellStyle name="Input 59 3" xfId="8553" xr:uid="{00000000-0005-0000-0000-000065210000}"/>
    <cellStyle name="Input 59 3 2" xfId="30836" xr:uid="{58B17091-AA33-4718-926D-39A65CC4A66D}"/>
    <cellStyle name="Input 59 4" xfId="30834" xr:uid="{EA9761F9-3ACD-4445-9071-BEACFD7ABF00}"/>
    <cellStyle name="Input 6" xfId="8554" xr:uid="{00000000-0005-0000-0000-000066210000}"/>
    <cellStyle name="Input 6 2" xfId="8555" xr:uid="{00000000-0005-0000-0000-000067210000}"/>
    <cellStyle name="Input 6 2 2" xfId="30838" xr:uid="{B7E3470D-CD1B-4B2D-90E5-6D1477908AA9}"/>
    <cellStyle name="Input 6 3" xfId="8556" xr:uid="{00000000-0005-0000-0000-000068210000}"/>
    <cellStyle name="Input 6 3 2" xfId="30839" xr:uid="{C6CD076B-E095-4E9D-A236-72EC8BF1CB4A}"/>
    <cellStyle name="Input 6 4" xfId="30837" xr:uid="{A078A976-6A7B-4389-B04F-0AADF88A3B39}"/>
    <cellStyle name="Input 60" xfId="8557" xr:uid="{00000000-0005-0000-0000-000069210000}"/>
    <cellStyle name="Input 60 2" xfId="8558" xr:uid="{00000000-0005-0000-0000-00006A210000}"/>
    <cellStyle name="Input 60 2 2" xfId="30841" xr:uid="{9279C2C4-099A-4453-870B-84E50E6A78B7}"/>
    <cellStyle name="Input 60 3" xfId="8559" xr:uid="{00000000-0005-0000-0000-00006B210000}"/>
    <cellStyle name="Input 60 3 2" xfId="30842" xr:uid="{F71F3B02-73DA-40A1-95EA-488A954771F2}"/>
    <cellStyle name="Input 60 4" xfId="30840" xr:uid="{5B16C06A-8BA0-4D72-A35B-7C14FD704966}"/>
    <cellStyle name="Input 61" xfId="8560" xr:uid="{00000000-0005-0000-0000-00006C210000}"/>
    <cellStyle name="Input 61 2" xfId="8561" xr:uid="{00000000-0005-0000-0000-00006D210000}"/>
    <cellStyle name="Input 61 2 2" xfId="30844" xr:uid="{A0DE66D2-5711-4E86-9015-0082E7B60E07}"/>
    <cellStyle name="Input 61 3" xfId="8562" xr:uid="{00000000-0005-0000-0000-00006E210000}"/>
    <cellStyle name="Input 61 3 2" xfId="30845" xr:uid="{C9B533B5-48B4-47CA-9689-C558ED80C403}"/>
    <cellStyle name="Input 61 4" xfId="30843" xr:uid="{ED5FFD0C-7859-413F-AEE7-D57566283EC8}"/>
    <cellStyle name="Input 62" xfId="8563" xr:uid="{00000000-0005-0000-0000-00006F210000}"/>
    <cellStyle name="Input 62 2" xfId="8564" xr:uid="{00000000-0005-0000-0000-000070210000}"/>
    <cellStyle name="Input 62 2 2" xfId="30847" xr:uid="{530774C6-413D-460C-A245-8BFAD4C47A43}"/>
    <cellStyle name="Input 62 3" xfId="8565" xr:uid="{00000000-0005-0000-0000-000071210000}"/>
    <cellStyle name="Input 62 3 2" xfId="30848" xr:uid="{8981EC91-A548-4669-ABD7-D4AA37AA7D3A}"/>
    <cellStyle name="Input 62 4" xfId="30846" xr:uid="{100C85EA-C77C-4691-AF73-253A3C99AE1B}"/>
    <cellStyle name="Input 63" xfId="8566" xr:uid="{00000000-0005-0000-0000-000072210000}"/>
    <cellStyle name="Input 63 2" xfId="8567" xr:uid="{00000000-0005-0000-0000-000073210000}"/>
    <cellStyle name="Input 63 2 2" xfId="30850" xr:uid="{48F7A90B-2744-4CD4-B898-B81E91264ABE}"/>
    <cellStyle name="Input 63 3" xfId="8568" xr:uid="{00000000-0005-0000-0000-000074210000}"/>
    <cellStyle name="Input 63 3 2" xfId="30851" xr:uid="{B0C9BAF5-375C-4067-A1C4-0C634FE33259}"/>
    <cellStyle name="Input 63 4" xfId="30849" xr:uid="{AAB603C7-7DB7-4667-A3BE-F8FB9F6C0A44}"/>
    <cellStyle name="Input 64" xfId="8569" xr:uid="{00000000-0005-0000-0000-000075210000}"/>
    <cellStyle name="Input 64 2" xfId="8570" xr:uid="{00000000-0005-0000-0000-000076210000}"/>
    <cellStyle name="Input 64 2 2" xfId="30853" xr:uid="{B8456189-80E3-4763-B654-56E5F15A6FC1}"/>
    <cellStyle name="Input 64 3" xfId="8571" xr:uid="{00000000-0005-0000-0000-000077210000}"/>
    <cellStyle name="Input 64 3 2" xfId="30854" xr:uid="{318EA156-473F-4353-B4DC-DF09E96789E0}"/>
    <cellStyle name="Input 64 4" xfId="30852" xr:uid="{DFF842AA-851F-4779-8C26-B07E1285A300}"/>
    <cellStyle name="Input 65" xfId="8572" xr:uid="{00000000-0005-0000-0000-000078210000}"/>
    <cellStyle name="Input 65 2" xfId="8573" xr:uid="{00000000-0005-0000-0000-000079210000}"/>
    <cellStyle name="Input 65 2 2" xfId="30856" xr:uid="{2AAF57DF-AE96-4A9F-A563-1633BBC362FC}"/>
    <cellStyle name="Input 65 3" xfId="8574" xr:uid="{00000000-0005-0000-0000-00007A210000}"/>
    <cellStyle name="Input 65 3 2" xfId="30857" xr:uid="{42F399C7-7EE7-47E4-B3B0-D2DD2774C46E}"/>
    <cellStyle name="Input 65 4" xfId="30855" xr:uid="{878A5D6E-FA26-4AD5-937F-3F8283BD58D9}"/>
    <cellStyle name="Input 66" xfId="8575" xr:uid="{00000000-0005-0000-0000-00007B210000}"/>
    <cellStyle name="Input 66 2" xfId="8576" xr:uid="{00000000-0005-0000-0000-00007C210000}"/>
    <cellStyle name="Input 66 2 2" xfId="30859" xr:uid="{FF474AF8-939D-4AE9-A730-5326232BC61B}"/>
    <cellStyle name="Input 66 3" xfId="8577" xr:uid="{00000000-0005-0000-0000-00007D210000}"/>
    <cellStyle name="Input 66 3 2" xfId="30860" xr:uid="{9B1E525A-1042-4531-92A9-AD5D4ECE649A}"/>
    <cellStyle name="Input 66 4" xfId="30858" xr:uid="{03C82ED2-2354-480B-AD37-3AC2723BA071}"/>
    <cellStyle name="Input 67" xfId="8578" xr:uid="{00000000-0005-0000-0000-00007E210000}"/>
    <cellStyle name="Input 67 2" xfId="8579" xr:uid="{00000000-0005-0000-0000-00007F210000}"/>
    <cellStyle name="Input 67 2 2" xfId="30862" xr:uid="{A32B8980-01EC-448F-9605-9FAAF7213FB2}"/>
    <cellStyle name="Input 67 3" xfId="8580" xr:uid="{00000000-0005-0000-0000-000080210000}"/>
    <cellStyle name="Input 67 3 2" xfId="30863" xr:uid="{C5CBA793-FCE5-4733-AAB6-4BDD23AFA27D}"/>
    <cellStyle name="Input 67 4" xfId="30861" xr:uid="{C1677888-1717-43B7-A46C-3D4E48DE3E8F}"/>
    <cellStyle name="Input 68" xfId="8581" xr:uid="{00000000-0005-0000-0000-000081210000}"/>
    <cellStyle name="Input 68 2" xfId="8582" xr:uid="{00000000-0005-0000-0000-000082210000}"/>
    <cellStyle name="Input 68 2 2" xfId="30865" xr:uid="{F92A8527-08E5-44F9-A3FC-AD45D90CCC45}"/>
    <cellStyle name="Input 68 3" xfId="8583" xr:uid="{00000000-0005-0000-0000-000083210000}"/>
    <cellStyle name="Input 68 3 2" xfId="30866" xr:uid="{20E27DD3-6151-4256-8671-2BFD62A22161}"/>
    <cellStyle name="Input 68 4" xfId="30864" xr:uid="{0BF11CC3-E5B3-4553-A34D-B4E95A26D7F9}"/>
    <cellStyle name="Input 69" xfId="8584" xr:uid="{00000000-0005-0000-0000-000084210000}"/>
    <cellStyle name="Input 69 2" xfId="8585" xr:uid="{00000000-0005-0000-0000-000085210000}"/>
    <cellStyle name="Input 69 2 2" xfId="30868" xr:uid="{DAC33C6A-9BA6-42B3-ADA3-034FED79D865}"/>
    <cellStyle name="Input 69 3" xfId="8586" xr:uid="{00000000-0005-0000-0000-000086210000}"/>
    <cellStyle name="Input 69 3 2" xfId="30869" xr:uid="{F2493D9D-92BC-4436-B111-8333DE9798B8}"/>
    <cellStyle name="Input 69 4" xfId="30867" xr:uid="{CBFBC90C-C3D5-4DCC-A782-97FDFCD48387}"/>
    <cellStyle name="Input 7" xfId="8587" xr:uid="{00000000-0005-0000-0000-000087210000}"/>
    <cellStyle name="Input 7 2" xfId="8588" xr:uid="{00000000-0005-0000-0000-000088210000}"/>
    <cellStyle name="Input 7 2 2" xfId="30871" xr:uid="{968CA190-8A89-4584-8ABC-4C30238C8FF7}"/>
    <cellStyle name="Input 7 3" xfId="8589" xr:uid="{00000000-0005-0000-0000-000089210000}"/>
    <cellStyle name="Input 7 3 2" xfId="30872" xr:uid="{2F797408-EDA4-448F-A9CE-6447D9B050D7}"/>
    <cellStyle name="Input 7 4" xfId="30870" xr:uid="{13C10C33-615E-4AA0-A817-27338F6CE1EF}"/>
    <cellStyle name="Input 70" xfId="8590" xr:uid="{00000000-0005-0000-0000-00008A210000}"/>
    <cellStyle name="Input 70 2" xfId="8591" xr:uid="{00000000-0005-0000-0000-00008B210000}"/>
    <cellStyle name="Input 70 2 2" xfId="30874" xr:uid="{16C88A53-84DE-4111-A14E-3790B02FD4A1}"/>
    <cellStyle name="Input 70 3" xfId="8592" xr:uid="{00000000-0005-0000-0000-00008C210000}"/>
    <cellStyle name="Input 70 3 2" xfId="30875" xr:uid="{DF8107B3-909A-4369-88EE-4C605FA3E771}"/>
    <cellStyle name="Input 70 4" xfId="30873" xr:uid="{8DD23B84-702E-48D1-BC35-32023295D675}"/>
    <cellStyle name="Input 71" xfId="8593" xr:uid="{00000000-0005-0000-0000-00008D210000}"/>
    <cellStyle name="Input 71 2" xfId="8594" xr:uid="{00000000-0005-0000-0000-00008E210000}"/>
    <cellStyle name="Input 71 2 2" xfId="30877" xr:uid="{39EBF761-2FBF-4DB2-94F1-A50894193BF9}"/>
    <cellStyle name="Input 71 3" xfId="8595" xr:uid="{00000000-0005-0000-0000-00008F210000}"/>
    <cellStyle name="Input 71 3 2" xfId="30878" xr:uid="{44F7756F-71FF-4195-8D32-186CB0612FC8}"/>
    <cellStyle name="Input 71 4" xfId="30876" xr:uid="{6DFF34C6-6628-4A04-849C-211F2B4849E8}"/>
    <cellStyle name="Input 72" xfId="8596" xr:uid="{00000000-0005-0000-0000-000090210000}"/>
    <cellStyle name="Input 72 2" xfId="8597" xr:uid="{00000000-0005-0000-0000-000091210000}"/>
    <cellStyle name="Input 72 2 2" xfId="30880" xr:uid="{0E395255-5440-403C-91B3-AB7A5B9161F9}"/>
    <cellStyle name="Input 72 3" xfId="8598" xr:uid="{00000000-0005-0000-0000-000092210000}"/>
    <cellStyle name="Input 72 3 2" xfId="30881" xr:uid="{6D9A3804-95A6-4A1F-891B-5E3660A73CCF}"/>
    <cellStyle name="Input 72 4" xfId="30879" xr:uid="{25B7B242-3FD8-4AA2-A4B1-307BE284A5E8}"/>
    <cellStyle name="Input 73" xfId="8599" xr:uid="{00000000-0005-0000-0000-000093210000}"/>
    <cellStyle name="Input 73 2" xfId="8600" xr:uid="{00000000-0005-0000-0000-000094210000}"/>
    <cellStyle name="Input 73 2 2" xfId="30883" xr:uid="{C84A1A58-388E-4F1A-9411-AD60201828E6}"/>
    <cellStyle name="Input 73 3" xfId="8601" xr:uid="{00000000-0005-0000-0000-000095210000}"/>
    <cellStyle name="Input 73 3 2" xfId="30884" xr:uid="{E5233645-8792-4C6F-99C4-F3D1A565D962}"/>
    <cellStyle name="Input 73 4" xfId="30882" xr:uid="{40B1F91B-CA44-4BC1-A43E-1BF3B4860A19}"/>
    <cellStyle name="Input 74" xfId="8602" xr:uid="{00000000-0005-0000-0000-000096210000}"/>
    <cellStyle name="Input 74 2" xfId="8603" xr:uid="{00000000-0005-0000-0000-000097210000}"/>
    <cellStyle name="Input 74 2 2" xfId="30886" xr:uid="{B2EEB1AB-0A77-4F03-8047-07FA7FBF7027}"/>
    <cellStyle name="Input 74 3" xfId="8604" xr:uid="{00000000-0005-0000-0000-000098210000}"/>
    <cellStyle name="Input 74 3 2" xfId="30887" xr:uid="{967DE923-3635-4E9A-B607-8B84E10E2409}"/>
    <cellStyle name="Input 74 4" xfId="30885" xr:uid="{8CB75EFC-FB38-49A8-9F59-62A95ED253F3}"/>
    <cellStyle name="Input 75" xfId="8605" xr:uid="{00000000-0005-0000-0000-000099210000}"/>
    <cellStyle name="Input 75 2" xfId="8606" xr:uid="{00000000-0005-0000-0000-00009A210000}"/>
    <cellStyle name="Input 75 2 2" xfId="30889" xr:uid="{688F4524-7A3F-4ACF-A70D-DCE78BB2F072}"/>
    <cellStyle name="Input 75 3" xfId="8607" xr:uid="{00000000-0005-0000-0000-00009B210000}"/>
    <cellStyle name="Input 75 3 2" xfId="30890" xr:uid="{E5CD9633-101F-4273-9066-F5B86AE5EA01}"/>
    <cellStyle name="Input 75 4" xfId="30888" xr:uid="{493B9039-5B27-4B01-A726-8695AB832E03}"/>
    <cellStyle name="Input 76" xfId="8608" xr:uid="{00000000-0005-0000-0000-00009C210000}"/>
    <cellStyle name="Input 76 2" xfId="8609" xr:uid="{00000000-0005-0000-0000-00009D210000}"/>
    <cellStyle name="Input 76 2 2" xfId="30892" xr:uid="{B70CB17E-04E2-42D2-BA08-4399C7764D7F}"/>
    <cellStyle name="Input 76 3" xfId="8610" xr:uid="{00000000-0005-0000-0000-00009E210000}"/>
    <cellStyle name="Input 76 3 2" xfId="30893" xr:uid="{10CB9D00-65A6-4082-A2FA-396D0102A6EB}"/>
    <cellStyle name="Input 76 4" xfId="30891" xr:uid="{1CE3068E-0C0F-491D-BE0B-7316C950B447}"/>
    <cellStyle name="Input 77" xfId="8611" xr:uid="{00000000-0005-0000-0000-00009F210000}"/>
    <cellStyle name="Input 77 2" xfId="8612" xr:uid="{00000000-0005-0000-0000-0000A0210000}"/>
    <cellStyle name="Input 77 2 2" xfId="30895" xr:uid="{EFB092FF-31E5-4F8A-AAD5-E187D2C6258D}"/>
    <cellStyle name="Input 77 3" xfId="8613" xr:uid="{00000000-0005-0000-0000-0000A1210000}"/>
    <cellStyle name="Input 77 3 2" xfId="30896" xr:uid="{AC45FF73-1E88-4BE3-98E5-AA81A3473E43}"/>
    <cellStyle name="Input 77 4" xfId="30894" xr:uid="{116AFA60-8586-435C-9570-24D810DE2DE9}"/>
    <cellStyle name="Input 78" xfId="8614" xr:uid="{00000000-0005-0000-0000-0000A2210000}"/>
    <cellStyle name="Input 78 2" xfId="8615" xr:uid="{00000000-0005-0000-0000-0000A3210000}"/>
    <cellStyle name="Input 78 2 2" xfId="30898" xr:uid="{E98CE809-11AC-409E-A165-A16048C9BEBB}"/>
    <cellStyle name="Input 78 3" xfId="8616" xr:uid="{00000000-0005-0000-0000-0000A4210000}"/>
    <cellStyle name="Input 78 3 2" xfId="30899" xr:uid="{ADC81BA7-4908-4C73-A204-0A3EA025BAF5}"/>
    <cellStyle name="Input 78 4" xfId="30897" xr:uid="{8F826917-BC59-4A90-8936-C39869370DEA}"/>
    <cellStyle name="Input 79" xfId="8617" xr:uid="{00000000-0005-0000-0000-0000A5210000}"/>
    <cellStyle name="Input 79 2" xfId="8618" xr:uid="{00000000-0005-0000-0000-0000A6210000}"/>
    <cellStyle name="Input 79 2 2" xfId="30901" xr:uid="{63CF9ED8-8AAF-407C-8097-6C8CEDD45B4F}"/>
    <cellStyle name="Input 79 3" xfId="8619" xr:uid="{00000000-0005-0000-0000-0000A7210000}"/>
    <cellStyle name="Input 79 3 2" xfId="30902" xr:uid="{0F628841-A132-448B-B003-5FA03D6756A7}"/>
    <cellStyle name="Input 79 4" xfId="30900" xr:uid="{E7DCDD30-6D93-4B6B-AB83-04DD1A9929D4}"/>
    <cellStyle name="Input 8" xfId="8620" xr:uid="{00000000-0005-0000-0000-0000A8210000}"/>
    <cellStyle name="Input 8 2" xfId="8621" xr:uid="{00000000-0005-0000-0000-0000A9210000}"/>
    <cellStyle name="Input 8 2 2" xfId="30904" xr:uid="{89255C26-41F6-485F-B4FD-FDD5F5108F6C}"/>
    <cellStyle name="Input 8 3" xfId="8622" xr:uid="{00000000-0005-0000-0000-0000AA210000}"/>
    <cellStyle name="Input 8 3 2" xfId="30905" xr:uid="{83BA7662-A18B-4DC6-80F6-21D87AEFC644}"/>
    <cellStyle name="Input 8 4" xfId="30903" xr:uid="{066187C6-9BA2-443E-952A-0AD6EB0DE20C}"/>
    <cellStyle name="Input 80" xfId="8623" xr:uid="{00000000-0005-0000-0000-0000AB210000}"/>
    <cellStyle name="Input 80 2" xfId="8624" xr:uid="{00000000-0005-0000-0000-0000AC210000}"/>
    <cellStyle name="Input 80 2 2" xfId="30907" xr:uid="{4EDB9C11-CB5A-42E3-9700-F89FB5929BAB}"/>
    <cellStyle name="Input 80 3" xfId="8625" xr:uid="{00000000-0005-0000-0000-0000AD210000}"/>
    <cellStyle name="Input 80 3 2" xfId="30908" xr:uid="{B62C5C18-AF7B-4E50-A9E5-240062BDB755}"/>
    <cellStyle name="Input 80 4" xfId="30906" xr:uid="{0B14EE7B-C46C-47AA-A473-64ED40434F9E}"/>
    <cellStyle name="Input 81" xfId="8626" xr:uid="{00000000-0005-0000-0000-0000AE210000}"/>
    <cellStyle name="Input 81 2" xfId="8627" xr:uid="{00000000-0005-0000-0000-0000AF210000}"/>
    <cellStyle name="Input 81 2 2" xfId="30910" xr:uid="{BF344D08-08D8-4C7D-B7CB-878C09FFDE75}"/>
    <cellStyle name="Input 81 3" xfId="8628" xr:uid="{00000000-0005-0000-0000-0000B0210000}"/>
    <cellStyle name="Input 81 3 2" xfId="30911" xr:uid="{18643AF3-D51E-4CC8-AD77-4297D153153E}"/>
    <cellStyle name="Input 81 4" xfId="30909" xr:uid="{F59776D8-236B-4A16-98D2-119BE4C805CB}"/>
    <cellStyle name="Input 82" xfId="8629" xr:uid="{00000000-0005-0000-0000-0000B1210000}"/>
    <cellStyle name="Input 82 2" xfId="8630" xr:uid="{00000000-0005-0000-0000-0000B2210000}"/>
    <cellStyle name="Input 82 2 2" xfId="30913" xr:uid="{918E9FC5-D5D2-4756-96FA-C0E29A23EF09}"/>
    <cellStyle name="Input 82 3" xfId="8631" xr:uid="{00000000-0005-0000-0000-0000B3210000}"/>
    <cellStyle name="Input 82 3 2" xfId="30914" xr:uid="{0F6C228D-FB81-47EA-A203-897BF7E4C606}"/>
    <cellStyle name="Input 82 4" xfId="30912" xr:uid="{3909CF5F-EF78-46B4-AD65-0B9AC35CBB0D}"/>
    <cellStyle name="Input 83" xfId="8632" xr:uid="{00000000-0005-0000-0000-0000B4210000}"/>
    <cellStyle name="Input 83 2" xfId="8633" xr:uid="{00000000-0005-0000-0000-0000B5210000}"/>
    <cellStyle name="Input 83 2 2" xfId="30916" xr:uid="{F5A8AF8F-B27F-4530-88C7-FBB419ABB09E}"/>
    <cellStyle name="Input 83 3" xfId="8634" xr:uid="{00000000-0005-0000-0000-0000B6210000}"/>
    <cellStyle name="Input 83 3 2" xfId="30917" xr:uid="{FC1C82D5-4765-44A3-B703-8746E07D1911}"/>
    <cellStyle name="Input 83 4" xfId="30915" xr:uid="{4C939045-75BF-42DF-83C7-2AD442F05488}"/>
    <cellStyle name="Input 84" xfId="8635" xr:uid="{00000000-0005-0000-0000-0000B7210000}"/>
    <cellStyle name="Input 84 2" xfId="8636" xr:uid="{00000000-0005-0000-0000-0000B8210000}"/>
    <cellStyle name="Input 84 2 2" xfId="30919" xr:uid="{753C6C12-4F65-4F61-AAA4-646E81E773B8}"/>
    <cellStyle name="Input 84 3" xfId="8637" xr:uid="{00000000-0005-0000-0000-0000B9210000}"/>
    <cellStyle name="Input 84 3 2" xfId="30920" xr:uid="{FAFDA28A-C146-4715-AAF5-E47FA727785D}"/>
    <cellStyle name="Input 84 4" xfId="30918" xr:uid="{E9D26EF3-07BB-4E82-9CC8-F0C366086C51}"/>
    <cellStyle name="Input 85" xfId="8638" xr:uid="{00000000-0005-0000-0000-0000BA210000}"/>
    <cellStyle name="Input 85 2" xfId="8639" xr:uid="{00000000-0005-0000-0000-0000BB210000}"/>
    <cellStyle name="Input 85 2 2" xfId="30922" xr:uid="{B74BE4BC-E5E5-4C6B-9796-6A2BDE1D66B9}"/>
    <cellStyle name="Input 85 3" xfId="8640" xr:uid="{00000000-0005-0000-0000-0000BC210000}"/>
    <cellStyle name="Input 85 3 2" xfId="30923" xr:uid="{8491AA3E-3030-4D5D-A68B-98177BB68326}"/>
    <cellStyle name="Input 85 4" xfId="30921" xr:uid="{550A64B8-A28A-4552-8033-5DEE677B108B}"/>
    <cellStyle name="Input 86" xfId="8641" xr:uid="{00000000-0005-0000-0000-0000BD210000}"/>
    <cellStyle name="Input 86 2" xfId="8642" xr:uid="{00000000-0005-0000-0000-0000BE210000}"/>
    <cellStyle name="Input 86 2 2" xfId="30925" xr:uid="{EA13D654-7AA3-40C6-92F5-05189DAAC12F}"/>
    <cellStyle name="Input 86 3" xfId="8643" xr:uid="{00000000-0005-0000-0000-0000BF210000}"/>
    <cellStyle name="Input 86 3 2" xfId="30926" xr:uid="{400C0F2F-D5DA-4607-A5B9-9425CBBD22BC}"/>
    <cellStyle name="Input 86 4" xfId="30924" xr:uid="{BEEE868F-8598-4724-B38A-99DF323683AB}"/>
    <cellStyle name="Input 87" xfId="8644" xr:uid="{00000000-0005-0000-0000-0000C0210000}"/>
    <cellStyle name="Input 87 2" xfId="8645" xr:uid="{00000000-0005-0000-0000-0000C1210000}"/>
    <cellStyle name="Input 87 2 2" xfId="30928" xr:uid="{2C7A5FA5-1170-40C3-B7E5-A0314E7501AB}"/>
    <cellStyle name="Input 87 3" xfId="8646" xr:uid="{00000000-0005-0000-0000-0000C2210000}"/>
    <cellStyle name="Input 87 3 2" xfId="30929" xr:uid="{1BD728A8-24BC-4FAE-891F-9CD932F3158E}"/>
    <cellStyle name="Input 87 4" xfId="30927" xr:uid="{9B222271-F1DB-4EBF-A6ED-F751412D0D8A}"/>
    <cellStyle name="Input 88" xfId="8647" xr:uid="{00000000-0005-0000-0000-0000C3210000}"/>
    <cellStyle name="Input 88 2" xfId="8648" xr:uid="{00000000-0005-0000-0000-0000C4210000}"/>
    <cellStyle name="Input 88 2 2" xfId="30931" xr:uid="{A9E335F8-5D1F-4FE7-BAFB-239294E0AD7D}"/>
    <cellStyle name="Input 88 3" xfId="8649" xr:uid="{00000000-0005-0000-0000-0000C5210000}"/>
    <cellStyle name="Input 88 3 2" xfId="30932" xr:uid="{DA60FD6E-2A15-4271-B0E1-2B58C667B9A9}"/>
    <cellStyle name="Input 88 4" xfId="30930" xr:uid="{5DEFCF06-B99B-4DAC-9A27-25047EA0953B}"/>
    <cellStyle name="Input 89" xfId="8650" xr:uid="{00000000-0005-0000-0000-0000C6210000}"/>
    <cellStyle name="Input 89 2" xfId="8651" xr:uid="{00000000-0005-0000-0000-0000C7210000}"/>
    <cellStyle name="Input 89 2 2" xfId="30934" xr:uid="{F0899D70-EDAE-47A9-9FFE-42D927943B48}"/>
    <cellStyle name="Input 89 3" xfId="8652" xr:uid="{00000000-0005-0000-0000-0000C8210000}"/>
    <cellStyle name="Input 89 3 2" xfId="30935" xr:uid="{EF11689B-C1B0-4822-9F6B-7B742BFECB75}"/>
    <cellStyle name="Input 89 4" xfId="30933" xr:uid="{27DF39EC-230B-427A-8E5A-FF2502B0147F}"/>
    <cellStyle name="Input 9" xfId="8653" xr:uid="{00000000-0005-0000-0000-0000C9210000}"/>
    <cellStyle name="Input 9 2" xfId="8654" xr:uid="{00000000-0005-0000-0000-0000CA210000}"/>
    <cellStyle name="Input 9 2 2" xfId="30937" xr:uid="{01D85153-CC75-4938-8E06-85E4CA8DD5BB}"/>
    <cellStyle name="Input 9 3" xfId="8655" xr:uid="{00000000-0005-0000-0000-0000CB210000}"/>
    <cellStyle name="Input 9 3 2" xfId="30938" xr:uid="{FCD3BB15-83C2-4A16-AF02-2B0F5D9FC2EB}"/>
    <cellStyle name="Input 9 4" xfId="30936" xr:uid="{B3CB68BB-5BA7-4490-A1D2-0A39E09B58D0}"/>
    <cellStyle name="Input 90" xfId="8656" xr:uid="{00000000-0005-0000-0000-0000CC210000}"/>
    <cellStyle name="Input 90 2" xfId="8657" xr:uid="{00000000-0005-0000-0000-0000CD210000}"/>
    <cellStyle name="Input 90 2 2" xfId="30940" xr:uid="{C5420FD9-EB6E-47A3-BAD5-58600D6F81A3}"/>
    <cellStyle name="Input 90 3" xfId="8658" xr:uid="{00000000-0005-0000-0000-0000CE210000}"/>
    <cellStyle name="Input 90 3 2" xfId="30941" xr:uid="{BF5F68CF-7F0F-456A-8A22-D7D0F0B9E7AD}"/>
    <cellStyle name="Input 90 4" xfId="30939" xr:uid="{7AC3C035-0F84-4BFD-BF81-F937D7E542DC}"/>
    <cellStyle name="Input 91" xfId="8659" xr:uid="{00000000-0005-0000-0000-0000CF210000}"/>
    <cellStyle name="Input 91 2" xfId="8660" xr:uid="{00000000-0005-0000-0000-0000D0210000}"/>
    <cellStyle name="Input 91 2 2" xfId="30943" xr:uid="{1FBF90AC-D674-47CF-9CA3-373D0FF88DD9}"/>
    <cellStyle name="Input 91 3" xfId="8661" xr:uid="{00000000-0005-0000-0000-0000D1210000}"/>
    <cellStyle name="Input 91 3 2" xfId="30944" xr:uid="{7E206999-C5ED-43BB-A37F-EE3E13E2A2EC}"/>
    <cellStyle name="Input 91 4" xfId="30942" xr:uid="{BE555A36-C3DB-485F-90DF-649792019C34}"/>
    <cellStyle name="Input 92" xfId="8662" xr:uid="{00000000-0005-0000-0000-0000D2210000}"/>
    <cellStyle name="Input 92 2" xfId="8663" xr:uid="{00000000-0005-0000-0000-0000D3210000}"/>
    <cellStyle name="Input 92 2 2" xfId="30946" xr:uid="{D273225B-FF2E-478F-BEF3-23992FDD16D0}"/>
    <cellStyle name="Input 92 3" xfId="8664" xr:uid="{00000000-0005-0000-0000-0000D4210000}"/>
    <cellStyle name="Input 92 3 2" xfId="30947" xr:uid="{44505F0B-69AB-4691-B1A7-FC3E0F864656}"/>
    <cellStyle name="Input 92 4" xfId="30945" xr:uid="{3F7B983C-70A4-48F3-A1E0-5DEC4C3AFDD0}"/>
    <cellStyle name="Input 93" xfId="8665" xr:uid="{00000000-0005-0000-0000-0000D5210000}"/>
    <cellStyle name="Input 93 2" xfId="8666" xr:uid="{00000000-0005-0000-0000-0000D6210000}"/>
    <cellStyle name="Input 93 2 2" xfId="30949" xr:uid="{F15E1901-B7C2-4860-8260-1065B4DD86D6}"/>
    <cellStyle name="Input 93 3" xfId="8667" xr:uid="{00000000-0005-0000-0000-0000D7210000}"/>
    <cellStyle name="Input 93 3 2" xfId="30950" xr:uid="{EA04559D-46F8-46BC-991B-30B63938740E}"/>
    <cellStyle name="Input 93 4" xfId="30948" xr:uid="{40B7B36F-712D-403A-A036-9E9AAAAA0E03}"/>
    <cellStyle name="Input 94" xfId="8668" xr:uid="{00000000-0005-0000-0000-0000D8210000}"/>
    <cellStyle name="Input 94 2" xfId="8669" xr:uid="{00000000-0005-0000-0000-0000D9210000}"/>
    <cellStyle name="Input 94 2 2" xfId="30952" xr:uid="{8261F677-457E-43F7-9F46-FE6371B70A74}"/>
    <cellStyle name="Input 94 3" xfId="8670" xr:uid="{00000000-0005-0000-0000-0000DA210000}"/>
    <cellStyle name="Input 94 3 2" xfId="30953" xr:uid="{33BFF8E3-F976-45CD-AAAF-4C8A160C0E8F}"/>
    <cellStyle name="Input 94 4" xfId="30951" xr:uid="{06A212A4-FC95-4C2E-9F3C-A4DFCAEB2A84}"/>
    <cellStyle name="Input 95" xfId="8671" xr:uid="{00000000-0005-0000-0000-0000DB210000}"/>
    <cellStyle name="Input 95 2" xfId="8672" xr:uid="{00000000-0005-0000-0000-0000DC210000}"/>
    <cellStyle name="Input 95 2 2" xfId="30955" xr:uid="{4F5DCFCC-24D4-4B4D-B46F-F00A63295982}"/>
    <cellStyle name="Input 95 3" xfId="8673" xr:uid="{00000000-0005-0000-0000-0000DD210000}"/>
    <cellStyle name="Input 95 3 2" xfId="30956" xr:uid="{6CEC68C7-C758-421E-BFE5-E38ADBC78ADF}"/>
    <cellStyle name="Input 95 4" xfId="30954" xr:uid="{B4D97716-E14E-49B9-8ABA-8201FFE75BCE}"/>
    <cellStyle name="Input 96" xfId="8674" xr:uid="{00000000-0005-0000-0000-0000DE210000}"/>
    <cellStyle name="Input 96 2" xfId="8675" xr:uid="{00000000-0005-0000-0000-0000DF210000}"/>
    <cellStyle name="Input 96 2 2" xfId="30958" xr:uid="{EAD4653D-6BFA-4432-BFB3-CC809BDB4A7F}"/>
    <cellStyle name="Input 96 3" xfId="8676" xr:uid="{00000000-0005-0000-0000-0000E0210000}"/>
    <cellStyle name="Input 96 3 2" xfId="30959" xr:uid="{0269A4F0-E740-4550-AA37-EF82B921C855}"/>
    <cellStyle name="Input 96 4" xfId="30957" xr:uid="{53BB5C92-91CB-4B77-8FE2-6D815B33C5F2}"/>
    <cellStyle name="Input 97" xfId="8677" xr:uid="{00000000-0005-0000-0000-0000E1210000}"/>
    <cellStyle name="Input 97 2" xfId="8678" xr:uid="{00000000-0005-0000-0000-0000E2210000}"/>
    <cellStyle name="Input 97 2 2" xfId="30961" xr:uid="{4F9A604D-1641-424D-A9F8-AD3F8F4CF9F4}"/>
    <cellStyle name="Input 97 3" xfId="8679" xr:uid="{00000000-0005-0000-0000-0000E3210000}"/>
    <cellStyle name="Input 97 3 2" xfId="30962" xr:uid="{60C0D273-B1AA-43B5-962F-C0C6F7BEA529}"/>
    <cellStyle name="Input 97 4" xfId="30960" xr:uid="{EA8EAB60-9E44-4BE7-9225-7E1364EBC723}"/>
    <cellStyle name="Input 98" xfId="8680" xr:uid="{00000000-0005-0000-0000-0000E4210000}"/>
    <cellStyle name="Input 98 2" xfId="8681" xr:uid="{00000000-0005-0000-0000-0000E5210000}"/>
    <cellStyle name="Input 98 2 2" xfId="30964" xr:uid="{FC464B85-A3DE-4ECA-9AF2-2409AACC87EB}"/>
    <cellStyle name="Input 98 3" xfId="8682" xr:uid="{00000000-0005-0000-0000-0000E6210000}"/>
    <cellStyle name="Input 98 3 2" xfId="30965" xr:uid="{8D9DBA2F-71DD-46AC-B8CC-5DDE9208C297}"/>
    <cellStyle name="Input 98 4" xfId="30963" xr:uid="{AFC9A376-2F80-4592-A967-7128B856AE92}"/>
    <cellStyle name="Input 99" xfId="8683" xr:uid="{00000000-0005-0000-0000-0000E7210000}"/>
    <cellStyle name="Input 99 2" xfId="8684" xr:uid="{00000000-0005-0000-0000-0000E8210000}"/>
    <cellStyle name="Input 99 2 2" xfId="30967" xr:uid="{C9007DC1-982E-4F1B-BAD8-F0E1D263A900}"/>
    <cellStyle name="Input 99 3" xfId="8685" xr:uid="{00000000-0005-0000-0000-0000E9210000}"/>
    <cellStyle name="Input 99 3 2" xfId="30968" xr:uid="{D7F27B71-D04C-4801-B71C-1184141BBF9E}"/>
    <cellStyle name="Input 99 4" xfId="30966" xr:uid="{31229686-8D25-4244-BF06-39C09172F3EB}"/>
    <cellStyle name="Input_%" xfId="8686" xr:uid="{00000000-0005-0000-0000-0000EA210000}"/>
    <cellStyle name="INPUTS" xfId="8687" xr:uid="{00000000-0005-0000-0000-0000EB210000}"/>
    <cellStyle name="INPUTS 10" xfId="30969" xr:uid="{3B6FA1D7-E44A-4C15-9FFF-D8C63B204713}"/>
    <cellStyle name="INPUTS 2" xfId="8688" xr:uid="{00000000-0005-0000-0000-0000EC210000}"/>
    <cellStyle name="INPUTS 2 2" xfId="8689" xr:uid="{00000000-0005-0000-0000-0000ED210000}"/>
    <cellStyle name="INPUTS 2 2 2" xfId="8690" xr:uid="{00000000-0005-0000-0000-0000EE210000}"/>
    <cellStyle name="INPUTS 2 2 2 2" xfId="30972" xr:uid="{D29FC732-318D-4FB5-A04B-494D5E7BFC5B}"/>
    <cellStyle name="INPUTS 2 2 3" xfId="8691" xr:uid="{00000000-0005-0000-0000-0000EF210000}"/>
    <cellStyle name="INPUTS 2 2 3 2" xfId="30973" xr:uid="{6370A943-D563-4F1F-B3FB-AB933C841ED9}"/>
    <cellStyle name="INPUTS 2 2 4" xfId="30971" xr:uid="{EB11FF23-82AA-460F-8B6D-F3ED1B4EFB89}"/>
    <cellStyle name="INPUTS 2 3" xfId="8692" xr:uid="{00000000-0005-0000-0000-0000F0210000}"/>
    <cellStyle name="INPUTS 2 3 2" xfId="8693" xr:uid="{00000000-0005-0000-0000-0000F1210000}"/>
    <cellStyle name="INPUTS 2 3 2 2" xfId="30975" xr:uid="{7319FDF8-942B-4ADD-957E-2F24BA52E398}"/>
    <cellStyle name="INPUTS 2 3 3" xfId="8694" xr:uid="{00000000-0005-0000-0000-0000F2210000}"/>
    <cellStyle name="INPUTS 2 3 3 2" xfId="30976" xr:uid="{D41546C0-66E9-49A3-9ADF-D666F38CA9AD}"/>
    <cellStyle name="INPUTS 2 3 4" xfId="30974" xr:uid="{92A4E16E-303B-4147-81A7-9051F0B2B8DD}"/>
    <cellStyle name="INPUTS 2 4" xfId="8695" xr:uid="{00000000-0005-0000-0000-0000F3210000}"/>
    <cellStyle name="INPUTS 2 4 2" xfId="8696" xr:uid="{00000000-0005-0000-0000-0000F4210000}"/>
    <cellStyle name="INPUTS 2 4 2 2" xfId="30978" xr:uid="{B3F6DCFD-19C2-40C3-91A7-5A4C50328D6F}"/>
    <cellStyle name="INPUTS 2 4 3" xfId="8697" xr:uid="{00000000-0005-0000-0000-0000F5210000}"/>
    <cellStyle name="INPUTS 2 4 3 2" xfId="30979" xr:uid="{602FAFA0-8241-4F1C-839E-8CC835333F6F}"/>
    <cellStyle name="INPUTS 2 4 4" xfId="30977" xr:uid="{5572EC65-5DD1-45E2-A9C9-7A1C6801EC7D}"/>
    <cellStyle name="INPUTS 2 5" xfId="8698" xr:uid="{00000000-0005-0000-0000-0000F6210000}"/>
    <cellStyle name="INPUTS 2 5 2" xfId="8699" xr:uid="{00000000-0005-0000-0000-0000F7210000}"/>
    <cellStyle name="INPUTS 2 5 2 2" xfId="30981" xr:uid="{275A6EAD-568B-4E74-B884-D2787BC32106}"/>
    <cellStyle name="INPUTS 2 5 3" xfId="8700" xr:uid="{00000000-0005-0000-0000-0000F8210000}"/>
    <cellStyle name="INPUTS 2 5 3 2" xfId="30982" xr:uid="{E4BB4AF8-32AA-47D8-B60C-9BD41453DC91}"/>
    <cellStyle name="INPUTS 2 5 4" xfId="30980" xr:uid="{9BAF21E2-B66C-4D31-84EE-BEC9D1B85E65}"/>
    <cellStyle name="INPUTS 2 6" xfId="8701" xr:uid="{00000000-0005-0000-0000-0000F9210000}"/>
    <cellStyle name="INPUTS 2 6 2" xfId="30983" xr:uid="{65B1FC7A-08F5-4ACB-B3FF-06DD5DDF5829}"/>
    <cellStyle name="INPUTS 2 7" xfId="8702" xr:uid="{00000000-0005-0000-0000-0000FA210000}"/>
    <cellStyle name="INPUTS 2 7 2" xfId="30984" xr:uid="{3C01A5BB-E298-4B4A-B084-23B36C71A7C7}"/>
    <cellStyle name="INPUTS 2 8" xfId="30970" xr:uid="{E97C38A1-82EC-4A2E-88FA-E2DBF8FAFB7C}"/>
    <cellStyle name="INPUTS 3" xfId="8703" xr:uid="{00000000-0005-0000-0000-0000FB210000}"/>
    <cellStyle name="INPUTS 3 2" xfId="8704" xr:uid="{00000000-0005-0000-0000-0000FC210000}"/>
    <cellStyle name="INPUTS 3 2 2" xfId="8705" xr:uid="{00000000-0005-0000-0000-0000FD210000}"/>
    <cellStyle name="INPUTS 3 2 2 2" xfId="30987" xr:uid="{445317B4-C2C8-43B5-B21F-945EC408CCAA}"/>
    <cellStyle name="INPUTS 3 2 3" xfId="8706" xr:uid="{00000000-0005-0000-0000-0000FE210000}"/>
    <cellStyle name="INPUTS 3 2 3 2" xfId="30988" xr:uid="{027DF03F-DEC1-4580-8E6E-28776AA76E8E}"/>
    <cellStyle name="INPUTS 3 2 4" xfId="30986" xr:uid="{D26B1E2E-EBDC-425F-9F03-1B7EC22AB0E2}"/>
    <cellStyle name="INPUTS 3 3" xfId="8707" xr:uid="{00000000-0005-0000-0000-0000FF210000}"/>
    <cellStyle name="INPUTS 3 3 2" xfId="8708" xr:uid="{00000000-0005-0000-0000-000000220000}"/>
    <cellStyle name="INPUTS 3 3 2 2" xfId="30990" xr:uid="{D790E458-9A73-484A-8AF3-82F3B47C8333}"/>
    <cellStyle name="INPUTS 3 3 3" xfId="8709" xr:uid="{00000000-0005-0000-0000-000001220000}"/>
    <cellStyle name="INPUTS 3 3 3 2" xfId="30991" xr:uid="{63F2BD6B-E1F3-4FFB-A950-1A2076486A22}"/>
    <cellStyle name="INPUTS 3 3 4" xfId="30989" xr:uid="{CB5C622F-48A5-4218-B686-723FA06B1BA7}"/>
    <cellStyle name="INPUTS 3 4" xfId="8710" xr:uid="{00000000-0005-0000-0000-000002220000}"/>
    <cellStyle name="INPUTS 3 4 2" xfId="8711" xr:uid="{00000000-0005-0000-0000-000003220000}"/>
    <cellStyle name="INPUTS 3 4 2 2" xfId="30993" xr:uid="{A47279C3-AE70-47F4-B148-4E5854A1A5F5}"/>
    <cellStyle name="INPUTS 3 4 3" xfId="8712" xr:uid="{00000000-0005-0000-0000-000004220000}"/>
    <cellStyle name="INPUTS 3 4 3 2" xfId="30994" xr:uid="{C7028ACC-89AA-4233-885A-54E0C3E91F3E}"/>
    <cellStyle name="INPUTS 3 4 4" xfId="30992" xr:uid="{4004BF8E-5A3A-4DD0-B286-D91C5B8EB3A3}"/>
    <cellStyle name="INPUTS 3 5" xfId="8713" xr:uid="{00000000-0005-0000-0000-000005220000}"/>
    <cellStyle name="INPUTS 3 5 2" xfId="8714" xr:uid="{00000000-0005-0000-0000-000006220000}"/>
    <cellStyle name="INPUTS 3 5 2 2" xfId="30996" xr:uid="{068BCB1C-9746-47AA-B1D8-1CE5FBFB80AE}"/>
    <cellStyle name="INPUTS 3 5 3" xfId="8715" xr:uid="{00000000-0005-0000-0000-000007220000}"/>
    <cellStyle name="INPUTS 3 5 3 2" xfId="30997" xr:uid="{F43230E8-6730-4A17-B4B8-0E9EB14B5203}"/>
    <cellStyle name="INPUTS 3 5 4" xfId="30995" xr:uid="{E6771065-2443-43B3-9A34-2862E6F740E9}"/>
    <cellStyle name="INPUTS 3 6" xfId="8716" xr:uid="{00000000-0005-0000-0000-000008220000}"/>
    <cellStyle name="INPUTS 3 6 2" xfId="30998" xr:uid="{11220348-6B89-4F92-B8DD-A4B7715DE1C7}"/>
    <cellStyle name="INPUTS 3 7" xfId="8717" xr:uid="{00000000-0005-0000-0000-000009220000}"/>
    <cellStyle name="INPUTS 3 7 2" xfId="30999" xr:uid="{0BE653C3-6B63-4949-AEC4-1557371C99A2}"/>
    <cellStyle name="INPUTS 3 8" xfId="30985" xr:uid="{1D1DFB0D-65A9-4349-9E3D-97CF2A389B02}"/>
    <cellStyle name="INPUTS 4" xfId="8718" xr:uid="{00000000-0005-0000-0000-00000A220000}"/>
    <cellStyle name="INPUTS 4 2" xfId="8719" xr:uid="{00000000-0005-0000-0000-00000B220000}"/>
    <cellStyle name="INPUTS 4 2 2" xfId="31001" xr:uid="{14DFF337-1D8E-4316-A89C-DAA9019590EC}"/>
    <cellStyle name="INPUTS 4 3" xfId="8720" xr:uid="{00000000-0005-0000-0000-00000C220000}"/>
    <cellStyle name="INPUTS 4 3 2" xfId="31002" xr:uid="{BD668699-286B-4893-9172-A074969B54B0}"/>
    <cellStyle name="INPUTS 4 4" xfId="31000" xr:uid="{E4F4B145-6CAB-4721-A86F-F7C6CFF5F646}"/>
    <cellStyle name="INPUTS 5" xfId="8721" xr:uid="{00000000-0005-0000-0000-00000D220000}"/>
    <cellStyle name="INPUTS 5 2" xfId="8722" xr:uid="{00000000-0005-0000-0000-00000E220000}"/>
    <cellStyle name="INPUTS 5 2 2" xfId="31004" xr:uid="{9AC03D6A-322F-4C0F-9211-2214569FFA91}"/>
    <cellStyle name="INPUTS 5 3" xfId="8723" xr:uid="{00000000-0005-0000-0000-00000F220000}"/>
    <cellStyle name="INPUTS 5 3 2" xfId="31005" xr:uid="{BE841813-A974-48CB-8AB5-F370ADD12A12}"/>
    <cellStyle name="INPUTS 5 4" xfId="31003" xr:uid="{43B41C77-4C7A-4145-84F4-C07FD835F7BF}"/>
    <cellStyle name="INPUTS 6" xfId="8724" xr:uid="{00000000-0005-0000-0000-000010220000}"/>
    <cellStyle name="INPUTS 6 2" xfId="8725" xr:uid="{00000000-0005-0000-0000-000011220000}"/>
    <cellStyle name="INPUTS 6 2 2" xfId="31007" xr:uid="{33EDFD6A-B482-43BA-BEE6-819A27E44CFE}"/>
    <cellStyle name="INPUTS 6 3" xfId="8726" xr:uid="{00000000-0005-0000-0000-000012220000}"/>
    <cellStyle name="INPUTS 6 3 2" xfId="31008" xr:uid="{89A2676F-7221-422F-B0CC-1320CE75073C}"/>
    <cellStyle name="INPUTS 6 4" xfId="31006" xr:uid="{9531726B-50D0-4010-A917-7CB259ADD4BD}"/>
    <cellStyle name="INPUTS 7" xfId="8727" xr:uid="{00000000-0005-0000-0000-000013220000}"/>
    <cellStyle name="INPUTS 7 2" xfId="8728" xr:uid="{00000000-0005-0000-0000-000014220000}"/>
    <cellStyle name="INPUTS 7 2 2" xfId="31010" xr:uid="{EAC4DC4B-0AFD-42B4-AFB3-5ABD8973A8A1}"/>
    <cellStyle name="INPUTS 7 3" xfId="8729" xr:uid="{00000000-0005-0000-0000-000015220000}"/>
    <cellStyle name="INPUTS 7 3 2" xfId="31011" xr:uid="{689DEFA9-E339-49C7-881E-1F50A5B40F18}"/>
    <cellStyle name="INPUTS 7 4" xfId="31009" xr:uid="{89A52BF0-2055-4C99-A1AD-F261F2199934}"/>
    <cellStyle name="INPUTS 8" xfId="8730" xr:uid="{00000000-0005-0000-0000-000016220000}"/>
    <cellStyle name="INPUTS 8 2" xfId="31012" xr:uid="{8C9F5DD2-3B5B-43FD-8DCA-C30DC044F215}"/>
    <cellStyle name="INPUTS 9" xfId="8731" xr:uid="{00000000-0005-0000-0000-000017220000}"/>
    <cellStyle name="INPUTS 9 2" xfId="31013" xr:uid="{A265568F-011F-4C20-BA5E-3289CA18F5EE}"/>
    <cellStyle name="INPUTS_Balance" xfId="8732" xr:uid="{00000000-0005-0000-0000-000018220000}"/>
    <cellStyle name="Linked Cell" xfId="8733" xr:uid="{00000000-0005-0000-0000-000019220000}"/>
    <cellStyle name="Millares [0,1]" xfId="8734" xr:uid="{00000000-0005-0000-0000-00001A220000}"/>
    <cellStyle name="Millares [0,1] 10" xfId="8735" xr:uid="{00000000-0005-0000-0000-00001B220000}"/>
    <cellStyle name="Millares [0,1] 10 2" xfId="8736" xr:uid="{00000000-0005-0000-0000-00001C220000}"/>
    <cellStyle name="Millares [0,1] 10 2 2" xfId="31016" xr:uid="{AD4BB644-BEAC-4CA9-A5BB-92C530380CB2}"/>
    <cellStyle name="Millares [0,1] 10 3" xfId="8737" xr:uid="{00000000-0005-0000-0000-00001D220000}"/>
    <cellStyle name="Millares [0,1] 10 3 2" xfId="31017" xr:uid="{9C6A3BCC-18CE-4334-86AA-8C43B55C82FB}"/>
    <cellStyle name="Millares [0,1] 10 4" xfId="31015" xr:uid="{315F5F77-E72A-407F-8663-EB0B944B1DB0}"/>
    <cellStyle name="Millares [0,1] 100" xfId="8738" xr:uid="{00000000-0005-0000-0000-00001E220000}"/>
    <cellStyle name="Millares [0,1] 100 2" xfId="8739" xr:uid="{00000000-0005-0000-0000-00001F220000}"/>
    <cellStyle name="Millares [0,1] 100 2 2" xfId="31019" xr:uid="{0CB8938E-C6D3-4DBA-BF71-F2A5B60A03DB}"/>
    <cellStyle name="Millares [0,1] 100 3" xfId="8740" xr:uid="{00000000-0005-0000-0000-000020220000}"/>
    <cellStyle name="Millares [0,1] 100 3 2" xfId="31020" xr:uid="{4494043D-F733-44E2-B09A-6A01ABFF783E}"/>
    <cellStyle name="Millares [0,1] 100 4" xfId="31018" xr:uid="{B0323236-E0E5-4EE2-A6F6-C1AADE2C4308}"/>
    <cellStyle name="Millares [0,1] 101" xfId="8741" xr:uid="{00000000-0005-0000-0000-000021220000}"/>
    <cellStyle name="Millares [0,1] 101 2" xfId="8742" xr:uid="{00000000-0005-0000-0000-000022220000}"/>
    <cellStyle name="Millares [0,1] 101 2 2" xfId="31022" xr:uid="{13683F54-1A62-4E10-AE48-55FB54900637}"/>
    <cellStyle name="Millares [0,1] 101 3" xfId="8743" xr:uid="{00000000-0005-0000-0000-000023220000}"/>
    <cellStyle name="Millares [0,1] 101 3 2" xfId="31023" xr:uid="{228628EB-580A-48BA-9130-9D4B293E33C2}"/>
    <cellStyle name="Millares [0,1] 101 4" xfId="31021" xr:uid="{61C04228-040F-48BC-9873-F40B7C3C5270}"/>
    <cellStyle name="Millares [0,1] 102" xfId="8744" xr:uid="{00000000-0005-0000-0000-000024220000}"/>
    <cellStyle name="Millares [0,1] 102 2" xfId="8745" xr:uid="{00000000-0005-0000-0000-000025220000}"/>
    <cellStyle name="Millares [0,1] 102 2 2" xfId="31025" xr:uid="{0AF49E45-AD23-46E3-8597-E05FC7C186F9}"/>
    <cellStyle name="Millares [0,1] 102 3" xfId="8746" xr:uid="{00000000-0005-0000-0000-000026220000}"/>
    <cellStyle name="Millares [0,1] 102 3 2" xfId="31026" xr:uid="{55AC80CE-7208-430E-BB19-4EF0D96CD71E}"/>
    <cellStyle name="Millares [0,1] 102 4" xfId="31024" xr:uid="{5426F673-5528-492E-9B64-53B691C44FBB}"/>
    <cellStyle name="Millares [0,1] 103" xfId="8747" xr:uid="{00000000-0005-0000-0000-000027220000}"/>
    <cellStyle name="Millares [0,1] 103 2" xfId="8748" xr:uid="{00000000-0005-0000-0000-000028220000}"/>
    <cellStyle name="Millares [0,1] 103 2 2" xfId="31028" xr:uid="{62D9CE98-FACE-4FDE-8E6F-C4331F32AFA3}"/>
    <cellStyle name="Millares [0,1] 103 3" xfId="8749" xr:uid="{00000000-0005-0000-0000-000029220000}"/>
    <cellStyle name="Millares [0,1] 103 3 2" xfId="31029" xr:uid="{93BD8A5F-7D3B-456B-8E2D-2AE452D4A9C5}"/>
    <cellStyle name="Millares [0,1] 103 4" xfId="31027" xr:uid="{18E8B92F-4B7C-4A6A-AB7D-B982C6660CD3}"/>
    <cellStyle name="Millares [0,1] 104" xfId="8750" xr:uid="{00000000-0005-0000-0000-00002A220000}"/>
    <cellStyle name="Millares [0,1] 104 2" xfId="8751" xr:uid="{00000000-0005-0000-0000-00002B220000}"/>
    <cellStyle name="Millares [0,1] 104 2 2" xfId="31031" xr:uid="{7D084C72-C651-4D32-A270-0DD5CFBFCA0F}"/>
    <cellStyle name="Millares [0,1] 104 3" xfId="8752" xr:uid="{00000000-0005-0000-0000-00002C220000}"/>
    <cellStyle name="Millares [0,1] 104 3 2" xfId="31032" xr:uid="{1E0FA377-1F9F-404B-99A3-01B8E303A374}"/>
    <cellStyle name="Millares [0,1] 104 4" xfId="31030" xr:uid="{8474316D-3CF9-40F8-9A60-98CEBE7AD70D}"/>
    <cellStyle name="Millares [0,1] 105" xfId="8753" xr:uid="{00000000-0005-0000-0000-00002D220000}"/>
    <cellStyle name="Millares [0,1] 105 2" xfId="8754" xr:uid="{00000000-0005-0000-0000-00002E220000}"/>
    <cellStyle name="Millares [0,1] 105 2 2" xfId="31034" xr:uid="{32DB9382-D204-4879-9C37-5EC66BB5DC74}"/>
    <cellStyle name="Millares [0,1] 105 3" xfId="8755" xr:uid="{00000000-0005-0000-0000-00002F220000}"/>
    <cellStyle name="Millares [0,1] 105 3 2" xfId="31035" xr:uid="{74BD1ECE-D7ED-44EA-BA72-10A4FFCAB884}"/>
    <cellStyle name="Millares [0,1] 105 4" xfId="31033" xr:uid="{7167B6B9-AD9E-46D9-99B3-77A29C1475D8}"/>
    <cellStyle name="Millares [0,1] 106" xfId="8756" xr:uid="{00000000-0005-0000-0000-000030220000}"/>
    <cellStyle name="Millares [0,1] 106 2" xfId="8757" xr:uid="{00000000-0005-0000-0000-000031220000}"/>
    <cellStyle name="Millares [0,1] 106 2 2" xfId="31037" xr:uid="{631768D6-50E9-480F-8415-0250C2B0786E}"/>
    <cellStyle name="Millares [0,1] 106 3" xfId="8758" xr:uid="{00000000-0005-0000-0000-000032220000}"/>
    <cellStyle name="Millares [0,1] 106 3 2" xfId="31038" xr:uid="{09DEC89D-C0B1-49E8-BF1E-48CFC708907A}"/>
    <cellStyle name="Millares [0,1] 106 4" xfId="31036" xr:uid="{3D23219B-1913-4B23-B992-B873454D4375}"/>
    <cellStyle name="Millares [0,1] 107" xfId="8759" xr:uid="{00000000-0005-0000-0000-000033220000}"/>
    <cellStyle name="Millares [0,1] 107 2" xfId="8760" xr:uid="{00000000-0005-0000-0000-000034220000}"/>
    <cellStyle name="Millares [0,1] 107 2 2" xfId="31040" xr:uid="{905C0128-8E5B-4731-97DF-646FC95F4922}"/>
    <cellStyle name="Millares [0,1] 107 3" xfId="8761" xr:uid="{00000000-0005-0000-0000-000035220000}"/>
    <cellStyle name="Millares [0,1] 107 3 2" xfId="31041" xr:uid="{39CC9496-BE6D-4F96-92B3-587BE142C601}"/>
    <cellStyle name="Millares [0,1] 107 4" xfId="31039" xr:uid="{3BF19B9B-CEBE-428F-A808-D873590463DC}"/>
    <cellStyle name="Millares [0,1] 108" xfId="8762" xr:uid="{00000000-0005-0000-0000-000036220000}"/>
    <cellStyle name="Millares [0,1] 108 2" xfId="8763" xr:uid="{00000000-0005-0000-0000-000037220000}"/>
    <cellStyle name="Millares [0,1] 108 2 2" xfId="31043" xr:uid="{A749E24C-FD76-4914-8FD5-403791863A81}"/>
    <cellStyle name="Millares [0,1] 108 3" xfId="8764" xr:uid="{00000000-0005-0000-0000-000038220000}"/>
    <cellStyle name="Millares [0,1] 108 3 2" xfId="31044" xr:uid="{50359AB2-C4E1-408B-8100-59FA58F874C6}"/>
    <cellStyle name="Millares [0,1] 108 4" xfId="31042" xr:uid="{B68CE286-A545-4B72-9E0A-C2FF61B1C735}"/>
    <cellStyle name="Millares [0,1] 109" xfId="8765" xr:uid="{00000000-0005-0000-0000-000039220000}"/>
    <cellStyle name="Millares [0,1] 109 2" xfId="31045" xr:uid="{4D890D51-04F7-40FD-B355-47F88B85C52E}"/>
    <cellStyle name="Millares [0,1] 11" xfId="8766" xr:uid="{00000000-0005-0000-0000-00003A220000}"/>
    <cellStyle name="Millares [0,1] 11 2" xfId="8767" xr:uid="{00000000-0005-0000-0000-00003B220000}"/>
    <cellStyle name="Millares [0,1] 11 2 2" xfId="31047" xr:uid="{4D57C3B4-27CF-4378-9DB3-361BCDC3A8C1}"/>
    <cellStyle name="Millares [0,1] 11 3" xfId="8768" xr:uid="{00000000-0005-0000-0000-00003C220000}"/>
    <cellStyle name="Millares [0,1] 11 3 2" xfId="31048" xr:uid="{84DBE55D-BAE3-42A2-8890-906AADBA60B2}"/>
    <cellStyle name="Millares [0,1] 11 4" xfId="31046" xr:uid="{57E0FEC1-AAA4-4654-9D9C-4B018293B57E}"/>
    <cellStyle name="Millares [0,1] 110" xfId="8769" xr:uid="{00000000-0005-0000-0000-00003D220000}"/>
    <cellStyle name="Millares [0,1] 110 2" xfId="31049" xr:uid="{3ED99209-8F42-4363-837B-B49136C656DC}"/>
    <cellStyle name="Millares [0,1] 111" xfId="31014" xr:uid="{4725D522-03E2-45B0-94A0-4B39A90F73C5}"/>
    <cellStyle name="Millares [0,1] 12" xfId="8770" xr:uid="{00000000-0005-0000-0000-00003E220000}"/>
    <cellStyle name="Millares [0,1] 12 2" xfId="8771" xr:uid="{00000000-0005-0000-0000-00003F220000}"/>
    <cellStyle name="Millares [0,1] 12 2 2" xfId="31051" xr:uid="{4D589F91-557A-40B0-BB02-B4F272517B6A}"/>
    <cellStyle name="Millares [0,1] 12 3" xfId="8772" xr:uid="{00000000-0005-0000-0000-000040220000}"/>
    <cellStyle name="Millares [0,1] 12 3 2" xfId="31052" xr:uid="{402F9817-064B-44E8-9FCB-3A428FB4D3FA}"/>
    <cellStyle name="Millares [0,1] 12 4" xfId="31050" xr:uid="{9FCEDA3D-B406-4960-BE1C-1F6CC9628F91}"/>
    <cellStyle name="Millares [0,1] 13" xfId="8773" xr:uid="{00000000-0005-0000-0000-000041220000}"/>
    <cellStyle name="Millares [0,1] 13 2" xfId="8774" xr:uid="{00000000-0005-0000-0000-000042220000}"/>
    <cellStyle name="Millares [0,1] 13 2 2" xfId="31054" xr:uid="{34EB7A47-B6EF-4D16-8626-3437F8A962C6}"/>
    <cellStyle name="Millares [0,1] 13 3" xfId="8775" xr:uid="{00000000-0005-0000-0000-000043220000}"/>
    <cellStyle name="Millares [0,1] 13 3 2" xfId="31055" xr:uid="{D7F4EBB1-3427-45AE-8795-0FDEBBA6C0C0}"/>
    <cellStyle name="Millares [0,1] 13 4" xfId="31053" xr:uid="{AD31A514-6765-4B93-B61B-B42E33FBADED}"/>
    <cellStyle name="Millares [0,1] 14" xfId="8776" xr:uid="{00000000-0005-0000-0000-000044220000}"/>
    <cellStyle name="Millares [0,1] 14 2" xfId="8777" xr:uid="{00000000-0005-0000-0000-000045220000}"/>
    <cellStyle name="Millares [0,1] 14 2 2" xfId="31057" xr:uid="{114F0091-C956-4F06-91A7-4D5854EAF3DB}"/>
    <cellStyle name="Millares [0,1] 14 3" xfId="8778" xr:uid="{00000000-0005-0000-0000-000046220000}"/>
    <cellStyle name="Millares [0,1] 14 3 2" xfId="31058" xr:uid="{9B8B5404-6DEF-45D8-A1B4-76A6196B3B64}"/>
    <cellStyle name="Millares [0,1] 14 4" xfId="31056" xr:uid="{4423A2EC-C0A7-4FE8-BB9D-E7F7CEF69645}"/>
    <cellStyle name="Millares [0,1] 15" xfId="8779" xr:uid="{00000000-0005-0000-0000-000047220000}"/>
    <cellStyle name="Millares [0,1] 15 2" xfId="8780" xr:uid="{00000000-0005-0000-0000-000048220000}"/>
    <cellStyle name="Millares [0,1] 15 2 2" xfId="31060" xr:uid="{54A25858-BBA6-4C79-8BD4-52B3E961E78C}"/>
    <cellStyle name="Millares [0,1] 15 3" xfId="8781" xr:uid="{00000000-0005-0000-0000-000049220000}"/>
    <cellStyle name="Millares [0,1] 15 3 2" xfId="31061" xr:uid="{B361B163-29B3-4EC0-B7E2-B81E81FA48B8}"/>
    <cellStyle name="Millares [0,1] 15 4" xfId="31059" xr:uid="{19616A65-EE1C-4B65-9FB0-DBE10278967C}"/>
    <cellStyle name="Millares [0,1] 16" xfId="8782" xr:uid="{00000000-0005-0000-0000-00004A220000}"/>
    <cellStyle name="Millares [0,1] 16 2" xfId="8783" xr:uid="{00000000-0005-0000-0000-00004B220000}"/>
    <cellStyle name="Millares [0,1] 16 2 2" xfId="31063" xr:uid="{B9A5A7A6-01F5-4279-A193-9AAE3CB11423}"/>
    <cellStyle name="Millares [0,1] 16 3" xfId="8784" xr:uid="{00000000-0005-0000-0000-00004C220000}"/>
    <cellStyle name="Millares [0,1] 16 3 2" xfId="31064" xr:uid="{A340B10B-6A94-48CC-8432-DD23F420CEDB}"/>
    <cellStyle name="Millares [0,1] 16 4" xfId="31062" xr:uid="{BF066AAB-6D38-45A3-AA1D-DD46158D5DEF}"/>
    <cellStyle name="Millares [0,1] 17" xfId="8785" xr:uid="{00000000-0005-0000-0000-00004D220000}"/>
    <cellStyle name="Millares [0,1] 17 2" xfId="8786" xr:uid="{00000000-0005-0000-0000-00004E220000}"/>
    <cellStyle name="Millares [0,1] 17 2 2" xfId="31066" xr:uid="{2D61F0D7-706B-44A6-98B2-EFF195BAF330}"/>
    <cellStyle name="Millares [0,1] 17 3" xfId="8787" xr:uid="{00000000-0005-0000-0000-00004F220000}"/>
    <cellStyle name="Millares [0,1] 17 3 2" xfId="31067" xr:uid="{09E0C825-B769-4C72-840C-DABC25FEFF19}"/>
    <cellStyle name="Millares [0,1] 17 4" xfId="31065" xr:uid="{CFA2C30A-B104-4C05-A61A-C8FD4EDEC5CA}"/>
    <cellStyle name="Millares [0,1] 18" xfId="8788" xr:uid="{00000000-0005-0000-0000-000050220000}"/>
    <cellStyle name="Millares [0,1] 18 2" xfId="8789" xr:uid="{00000000-0005-0000-0000-000051220000}"/>
    <cellStyle name="Millares [0,1] 18 2 2" xfId="31069" xr:uid="{31B3BA52-E21B-4495-89CC-F4DE883B1D9B}"/>
    <cellStyle name="Millares [0,1] 18 3" xfId="8790" xr:uid="{00000000-0005-0000-0000-000052220000}"/>
    <cellStyle name="Millares [0,1] 18 3 2" xfId="31070" xr:uid="{3F4F9530-D9CD-4302-A76F-6D72AC54B528}"/>
    <cellStyle name="Millares [0,1] 18 4" xfId="31068" xr:uid="{5B30D943-BBD1-40B3-AD1B-61D84C8DB860}"/>
    <cellStyle name="Millares [0,1] 19" xfId="8791" xr:uid="{00000000-0005-0000-0000-000053220000}"/>
    <cellStyle name="Millares [0,1] 19 2" xfId="8792" xr:uid="{00000000-0005-0000-0000-000054220000}"/>
    <cellStyle name="Millares [0,1] 19 2 2" xfId="31072" xr:uid="{0877E103-D38C-48FF-81A3-708870AE3734}"/>
    <cellStyle name="Millares [0,1] 19 3" xfId="8793" xr:uid="{00000000-0005-0000-0000-000055220000}"/>
    <cellStyle name="Millares [0,1] 19 3 2" xfId="31073" xr:uid="{C34B75FC-345B-4185-9CAF-13D95F3A7FFF}"/>
    <cellStyle name="Millares [0,1] 19 4" xfId="31071" xr:uid="{D38FA3AE-F7F6-4E30-BB25-EF003F3E16EB}"/>
    <cellStyle name="Millares [0,1] 2" xfId="8794" xr:uid="{00000000-0005-0000-0000-000056220000}"/>
    <cellStyle name="Millares [0,1] 2 2" xfId="8795" xr:uid="{00000000-0005-0000-0000-000057220000}"/>
    <cellStyle name="Millares [0,1] 2 2 2" xfId="8796" xr:uid="{00000000-0005-0000-0000-000058220000}"/>
    <cellStyle name="Millares [0,1] 2 2 2 2" xfId="31076" xr:uid="{8C4C828B-ACE9-4BC5-883C-217283A759D4}"/>
    <cellStyle name="Millares [0,1] 2 2 3" xfId="8797" xr:uid="{00000000-0005-0000-0000-000059220000}"/>
    <cellStyle name="Millares [0,1] 2 2 3 2" xfId="31077" xr:uid="{F3177D8B-FBC1-4653-98AF-02553B63C98A}"/>
    <cellStyle name="Millares [0,1] 2 2 4" xfId="31075" xr:uid="{7BA5ABEE-24F7-4042-BDB7-F93FC0546D16}"/>
    <cellStyle name="Millares [0,1] 2 3" xfId="8798" xr:uid="{00000000-0005-0000-0000-00005A220000}"/>
    <cellStyle name="Millares [0,1] 2 3 2" xfId="8799" xr:uid="{00000000-0005-0000-0000-00005B220000}"/>
    <cellStyle name="Millares [0,1] 2 3 2 2" xfId="31079" xr:uid="{C070EFF3-5998-47BA-B8E3-CCFF33F014C2}"/>
    <cellStyle name="Millares [0,1] 2 3 3" xfId="8800" xr:uid="{00000000-0005-0000-0000-00005C220000}"/>
    <cellStyle name="Millares [0,1] 2 3 3 2" xfId="31080" xr:uid="{A60549B4-9ABB-408E-BE5B-8328C844CCB8}"/>
    <cellStyle name="Millares [0,1] 2 3 4" xfId="31078" xr:uid="{17DE6445-503E-42AA-A634-AE6FBB987B3C}"/>
    <cellStyle name="Millares [0,1] 2 4" xfId="8801" xr:uid="{00000000-0005-0000-0000-00005D220000}"/>
    <cellStyle name="Millares [0,1] 2 4 2" xfId="8802" xr:uid="{00000000-0005-0000-0000-00005E220000}"/>
    <cellStyle name="Millares [0,1] 2 4 2 2" xfId="31082" xr:uid="{A306626E-7C0B-4F2D-B4A4-6F34E773E991}"/>
    <cellStyle name="Millares [0,1] 2 4 3" xfId="8803" xr:uid="{00000000-0005-0000-0000-00005F220000}"/>
    <cellStyle name="Millares [0,1] 2 4 3 2" xfId="31083" xr:uid="{C229CB35-36FE-41C0-8AF3-80B7110EE0A1}"/>
    <cellStyle name="Millares [0,1] 2 4 4" xfId="31081" xr:uid="{9756F6D0-CD37-49AC-BF6F-69A2AC0A8537}"/>
    <cellStyle name="Millares [0,1] 2 5" xfId="8804" xr:uid="{00000000-0005-0000-0000-000060220000}"/>
    <cellStyle name="Millares [0,1] 2 5 2" xfId="8805" xr:uid="{00000000-0005-0000-0000-000061220000}"/>
    <cellStyle name="Millares [0,1] 2 5 2 2" xfId="31085" xr:uid="{8825974C-8642-47A1-A140-254F1CDC1A34}"/>
    <cellStyle name="Millares [0,1] 2 5 3" xfId="8806" xr:uid="{00000000-0005-0000-0000-000062220000}"/>
    <cellStyle name="Millares [0,1] 2 5 3 2" xfId="31086" xr:uid="{F24132F2-B292-49C4-9044-143D0C6D30BC}"/>
    <cellStyle name="Millares [0,1] 2 5 4" xfId="31084" xr:uid="{68BA9A4F-0E7B-4D3F-910F-00BC27AF91BD}"/>
    <cellStyle name="Millares [0,1] 2 6" xfId="8807" xr:uid="{00000000-0005-0000-0000-000063220000}"/>
    <cellStyle name="Millares [0,1] 2 6 2" xfId="31087" xr:uid="{FF7DA719-003C-4F99-B3B1-C71E33E98EC3}"/>
    <cellStyle name="Millares [0,1] 2 7" xfId="8808" xr:uid="{00000000-0005-0000-0000-000064220000}"/>
    <cellStyle name="Millares [0,1] 2 7 2" xfId="31088" xr:uid="{F5BDD753-ADEF-465B-A25B-6634ECC78E2C}"/>
    <cellStyle name="Millares [0,1] 2 8" xfId="31074" xr:uid="{5A468FA5-8D7C-4ED7-A469-BA52939D1967}"/>
    <cellStyle name="Millares [0,1] 20" xfId="8809" xr:uid="{00000000-0005-0000-0000-000065220000}"/>
    <cellStyle name="Millares [0,1] 20 2" xfId="8810" xr:uid="{00000000-0005-0000-0000-000066220000}"/>
    <cellStyle name="Millares [0,1] 20 2 2" xfId="31090" xr:uid="{5AAE17F0-48BE-44DD-812A-62F2D902770B}"/>
    <cellStyle name="Millares [0,1] 20 3" xfId="8811" xr:uid="{00000000-0005-0000-0000-000067220000}"/>
    <cellStyle name="Millares [0,1] 20 3 2" xfId="31091" xr:uid="{413C5985-D725-47F6-A5E5-3D841411FC28}"/>
    <cellStyle name="Millares [0,1] 20 4" xfId="31089" xr:uid="{0AD6E21E-20EA-42E6-8845-B538266CF927}"/>
    <cellStyle name="Millares [0,1] 21" xfId="8812" xr:uid="{00000000-0005-0000-0000-000068220000}"/>
    <cellStyle name="Millares [0,1] 21 2" xfId="8813" xr:uid="{00000000-0005-0000-0000-000069220000}"/>
    <cellStyle name="Millares [0,1] 21 2 2" xfId="31093" xr:uid="{1219EE2E-44A6-4123-91D4-81E42F99B2FF}"/>
    <cellStyle name="Millares [0,1] 21 3" xfId="8814" xr:uid="{00000000-0005-0000-0000-00006A220000}"/>
    <cellStyle name="Millares [0,1] 21 3 2" xfId="31094" xr:uid="{D22B9F58-FF87-411B-ABDE-A0AABC925B05}"/>
    <cellStyle name="Millares [0,1] 21 4" xfId="31092" xr:uid="{C7C2DD80-6240-43D0-8E32-6734D1678544}"/>
    <cellStyle name="Millares [0,1] 22" xfId="8815" xr:uid="{00000000-0005-0000-0000-00006B220000}"/>
    <cellStyle name="Millares [0,1] 22 2" xfId="8816" xr:uid="{00000000-0005-0000-0000-00006C220000}"/>
    <cellStyle name="Millares [0,1] 22 2 2" xfId="31096" xr:uid="{465483E9-F2FE-4F36-95D3-73097A051340}"/>
    <cellStyle name="Millares [0,1] 22 3" xfId="8817" xr:uid="{00000000-0005-0000-0000-00006D220000}"/>
    <cellStyle name="Millares [0,1] 22 3 2" xfId="31097" xr:uid="{74059DB6-168E-4584-BB99-81964ADAF0AE}"/>
    <cellStyle name="Millares [0,1] 22 4" xfId="31095" xr:uid="{C00E6DF2-6B97-4EFD-91F4-E705545E1ECF}"/>
    <cellStyle name="Millares [0,1] 23" xfId="8818" xr:uid="{00000000-0005-0000-0000-00006E220000}"/>
    <cellStyle name="Millares [0,1] 23 2" xfId="8819" xr:uid="{00000000-0005-0000-0000-00006F220000}"/>
    <cellStyle name="Millares [0,1] 23 2 2" xfId="31099" xr:uid="{6E134D90-7368-4093-A538-83BD3D579AA7}"/>
    <cellStyle name="Millares [0,1] 23 3" xfId="8820" xr:uid="{00000000-0005-0000-0000-000070220000}"/>
    <cellStyle name="Millares [0,1] 23 3 2" xfId="31100" xr:uid="{D1B53868-F319-4A53-B77F-263866ABF8BA}"/>
    <cellStyle name="Millares [0,1] 23 4" xfId="31098" xr:uid="{8C060778-E386-4A67-B700-AA841D67ACA5}"/>
    <cellStyle name="Millares [0,1] 24" xfId="8821" xr:uid="{00000000-0005-0000-0000-000071220000}"/>
    <cellStyle name="Millares [0,1] 24 2" xfId="8822" xr:uid="{00000000-0005-0000-0000-000072220000}"/>
    <cellStyle name="Millares [0,1] 24 2 2" xfId="31111" xr:uid="{5D65BC22-30D6-440D-AFEC-051633189672}"/>
    <cellStyle name="Millares [0,1] 24 3" xfId="8823" xr:uid="{00000000-0005-0000-0000-000073220000}"/>
    <cellStyle name="Millares [0,1] 24 3 2" xfId="31112" xr:uid="{6649B947-3585-421B-BCAF-6EDE70D5E00D}"/>
    <cellStyle name="Millares [0,1] 24 4" xfId="31110" xr:uid="{1EBCA97D-7BAD-4C50-AABD-31062B887A92}"/>
    <cellStyle name="Millares [0,1] 25" xfId="8824" xr:uid="{00000000-0005-0000-0000-000074220000}"/>
    <cellStyle name="Millares [0,1] 25 2" xfId="8825" xr:uid="{00000000-0005-0000-0000-000075220000}"/>
    <cellStyle name="Millares [0,1] 25 2 2" xfId="31114" xr:uid="{67B6F4E2-6F43-4C73-B3BA-19B6FC908772}"/>
    <cellStyle name="Millares [0,1] 25 3" xfId="8826" xr:uid="{00000000-0005-0000-0000-000076220000}"/>
    <cellStyle name="Millares [0,1] 25 3 2" xfId="31115" xr:uid="{3C11B798-B942-4B89-BEA7-9155092896E5}"/>
    <cellStyle name="Millares [0,1] 25 4" xfId="31113" xr:uid="{54B9612E-BD05-42D8-AFC6-DBE6FD489D42}"/>
    <cellStyle name="Millares [0,1] 26" xfId="8827" xr:uid="{00000000-0005-0000-0000-000077220000}"/>
    <cellStyle name="Millares [0,1] 26 2" xfId="8828" xr:uid="{00000000-0005-0000-0000-000078220000}"/>
    <cellStyle name="Millares [0,1] 26 2 2" xfId="31117" xr:uid="{3AB52EC9-FEE3-49F1-8BCF-C78D55E7F7C1}"/>
    <cellStyle name="Millares [0,1] 26 3" xfId="8829" xr:uid="{00000000-0005-0000-0000-000079220000}"/>
    <cellStyle name="Millares [0,1] 26 3 2" xfId="31118" xr:uid="{C8FC7D44-AC55-4C74-AE7E-7FFCEF4BE0C3}"/>
    <cellStyle name="Millares [0,1] 26 4" xfId="31116" xr:uid="{9B138F91-B338-41C0-A827-4F99001D95E8}"/>
    <cellStyle name="Millares [0,1] 27" xfId="8830" xr:uid="{00000000-0005-0000-0000-00007A220000}"/>
    <cellStyle name="Millares [0,1] 27 2" xfId="8831" xr:uid="{00000000-0005-0000-0000-00007B220000}"/>
    <cellStyle name="Millares [0,1] 27 2 2" xfId="31120" xr:uid="{A9EF1FFA-3879-42BE-97E8-D8F07C64A7EC}"/>
    <cellStyle name="Millares [0,1] 27 3" xfId="8832" xr:uid="{00000000-0005-0000-0000-00007C220000}"/>
    <cellStyle name="Millares [0,1] 27 3 2" xfId="31121" xr:uid="{90A6A9F0-7CF0-44C8-9178-8C81C29F5E7D}"/>
    <cellStyle name="Millares [0,1] 27 4" xfId="31119" xr:uid="{D9A3D93E-0BAD-4E04-8A00-CFC948D027B2}"/>
    <cellStyle name="Millares [0,1] 28" xfId="8833" xr:uid="{00000000-0005-0000-0000-00007D220000}"/>
    <cellStyle name="Millares [0,1] 28 2" xfId="8834" xr:uid="{00000000-0005-0000-0000-00007E220000}"/>
    <cellStyle name="Millares [0,1] 28 2 2" xfId="31123" xr:uid="{CA468DC0-654A-4585-91BA-048124DAE247}"/>
    <cellStyle name="Millares [0,1] 28 3" xfId="8835" xr:uid="{00000000-0005-0000-0000-00007F220000}"/>
    <cellStyle name="Millares [0,1] 28 3 2" xfId="31124" xr:uid="{20D33203-1F4E-42F2-8A36-1B804819283E}"/>
    <cellStyle name="Millares [0,1] 28 4" xfId="31122" xr:uid="{D1C4EE87-CFCB-496B-817D-D1E696631D62}"/>
    <cellStyle name="Millares [0,1] 29" xfId="8836" xr:uid="{00000000-0005-0000-0000-000080220000}"/>
    <cellStyle name="Millares [0,1] 29 2" xfId="8837" xr:uid="{00000000-0005-0000-0000-000081220000}"/>
    <cellStyle name="Millares [0,1] 29 2 2" xfId="31126" xr:uid="{697608E1-03E0-446A-ABCF-5902A1A17555}"/>
    <cellStyle name="Millares [0,1] 29 3" xfId="8838" xr:uid="{00000000-0005-0000-0000-000082220000}"/>
    <cellStyle name="Millares [0,1] 29 3 2" xfId="31127" xr:uid="{FC86CC34-A2C3-4192-A312-15B2943DFA1B}"/>
    <cellStyle name="Millares [0,1] 29 4" xfId="31125" xr:uid="{21909895-B949-4234-949F-558F1668DF66}"/>
    <cellStyle name="Millares [0,1] 3" xfId="8839" xr:uid="{00000000-0005-0000-0000-000083220000}"/>
    <cellStyle name="Millares [0,1] 3 2" xfId="8840" xr:uid="{00000000-0005-0000-0000-000084220000}"/>
    <cellStyle name="Millares [0,1] 3 2 2" xfId="8841" xr:uid="{00000000-0005-0000-0000-000085220000}"/>
    <cellStyle name="Millares [0,1] 3 2 2 2" xfId="31130" xr:uid="{49900C75-AF0D-47AD-B9B4-8AFFF089754E}"/>
    <cellStyle name="Millares [0,1] 3 2 3" xfId="8842" xr:uid="{00000000-0005-0000-0000-000086220000}"/>
    <cellStyle name="Millares [0,1] 3 2 3 2" xfId="31131" xr:uid="{F0DA625D-8691-4BC3-AAC8-726438CE63F8}"/>
    <cellStyle name="Millares [0,1] 3 2 4" xfId="31129" xr:uid="{9A62EF39-5932-4CE5-BD12-6B1F0946051B}"/>
    <cellStyle name="Millares [0,1] 3 3" xfId="8843" xr:uid="{00000000-0005-0000-0000-000087220000}"/>
    <cellStyle name="Millares [0,1] 3 3 2" xfId="8844" xr:uid="{00000000-0005-0000-0000-000088220000}"/>
    <cellStyle name="Millares [0,1] 3 3 2 2" xfId="31133" xr:uid="{D06F0CB2-6E70-430C-82D7-1A001B6407D5}"/>
    <cellStyle name="Millares [0,1] 3 3 3" xfId="8845" xr:uid="{00000000-0005-0000-0000-000089220000}"/>
    <cellStyle name="Millares [0,1] 3 3 3 2" xfId="31134" xr:uid="{13F03745-0986-4EE7-A01B-B32FA932BB38}"/>
    <cellStyle name="Millares [0,1] 3 3 4" xfId="31132" xr:uid="{70532469-3AC5-4848-8124-CEE9DC6973B7}"/>
    <cellStyle name="Millares [0,1] 3 4" xfId="8846" xr:uid="{00000000-0005-0000-0000-00008A220000}"/>
    <cellStyle name="Millares [0,1] 3 4 2" xfId="8847" xr:uid="{00000000-0005-0000-0000-00008B220000}"/>
    <cellStyle name="Millares [0,1] 3 4 2 2" xfId="31136" xr:uid="{6A2BA6C2-8E77-46B5-9FCB-3314D017FB33}"/>
    <cellStyle name="Millares [0,1] 3 4 3" xfId="8848" xr:uid="{00000000-0005-0000-0000-00008C220000}"/>
    <cellStyle name="Millares [0,1] 3 4 3 2" xfId="31137" xr:uid="{C70423F6-D1C4-49C6-8BB5-3EFA8007BCB3}"/>
    <cellStyle name="Millares [0,1] 3 4 4" xfId="31135" xr:uid="{FCEDA0F8-513F-42AC-BCB1-C81A9098278A}"/>
    <cellStyle name="Millares [0,1] 3 5" xfId="8849" xr:uid="{00000000-0005-0000-0000-00008D220000}"/>
    <cellStyle name="Millares [0,1] 3 5 2" xfId="8850" xr:uid="{00000000-0005-0000-0000-00008E220000}"/>
    <cellStyle name="Millares [0,1] 3 5 2 2" xfId="31139" xr:uid="{26E3673A-A9D0-4490-92E7-B49B07825B3F}"/>
    <cellStyle name="Millares [0,1] 3 5 3" xfId="8851" xr:uid="{00000000-0005-0000-0000-00008F220000}"/>
    <cellStyle name="Millares [0,1] 3 5 3 2" xfId="31140" xr:uid="{DF52C093-6782-43EB-8701-F39647B0F343}"/>
    <cellStyle name="Millares [0,1] 3 5 4" xfId="31138" xr:uid="{2D8514BF-650B-4F9B-AC6F-760C182F725F}"/>
    <cellStyle name="Millares [0,1] 3 6" xfId="8852" xr:uid="{00000000-0005-0000-0000-000090220000}"/>
    <cellStyle name="Millares [0,1] 3 6 2" xfId="31141" xr:uid="{275928AC-3764-4FA8-AC87-16B81D0282C5}"/>
    <cellStyle name="Millares [0,1] 3 7" xfId="8853" xr:uid="{00000000-0005-0000-0000-000091220000}"/>
    <cellStyle name="Millares [0,1] 3 7 2" xfId="31142" xr:uid="{67E01858-F1AA-4D02-A455-5918874E7C63}"/>
    <cellStyle name="Millares [0,1] 3 8" xfId="31128" xr:uid="{53121022-755B-4F56-88FC-719006EB3FAC}"/>
    <cellStyle name="Millares [0,1] 30" xfId="8854" xr:uid="{00000000-0005-0000-0000-000092220000}"/>
    <cellStyle name="Millares [0,1] 30 2" xfId="8855" xr:uid="{00000000-0005-0000-0000-000093220000}"/>
    <cellStyle name="Millares [0,1] 30 2 2" xfId="31144" xr:uid="{CEDE5C50-DB37-46C5-9237-11C000BE4A75}"/>
    <cellStyle name="Millares [0,1] 30 3" xfId="8856" xr:uid="{00000000-0005-0000-0000-000094220000}"/>
    <cellStyle name="Millares [0,1] 30 3 2" xfId="31145" xr:uid="{811AF0C5-3598-4822-99BA-468CCDDF4C8A}"/>
    <cellStyle name="Millares [0,1] 30 4" xfId="31143" xr:uid="{6B3FEA58-C37A-415A-8B43-D8705DD9B88E}"/>
    <cellStyle name="Millares [0,1] 31" xfId="8857" xr:uid="{00000000-0005-0000-0000-000095220000}"/>
    <cellStyle name="Millares [0,1] 31 2" xfId="8858" xr:uid="{00000000-0005-0000-0000-000096220000}"/>
    <cellStyle name="Millares [0,1] 31 2 2" xfId="31147" xr:uid="{C2956632-E11F-48AD-87A0-4F70C7A76FA3}"/>
    <cellStyle name="Millares [0,1] 31 3" xfId="8859" xr:uid="{00000000-0005-0000-0000-000097220000}"/>
    <cellStyle name="Millares [0,1] 31 3 2" xfId="31148" xr:uid="{849239B8-80B9-40E9-B21B-7BAF7DB7D1FC}"/>
    <cellStyle name="Millares [0,1] 31 4" xfId="31146" xr:uid="{3E652B95-C7AF-4F64-9831-CBB7343DB22C}"/>
    <cellStyle name="Millares [0,1] 32" xfId="8860" xr:uid="{00000000-0005-0000-0000-000098220000}"/>
    <cellStyle name="Millares [0,1] 32 2" xfId="8861" xr:uid="{00000000-0005-0000-0000-000099220000}"/>
    <cellStyle name="Millares [0,1] 32 2 2" xfId="31150" xr:uid="{300D2C45-DA29-44F4-BDD9-E557E321A099}"/>
    <cellStyle name="Millares [0,1] 32 3" xfId="8862" xr:uid="{00000000-0005-0000-0000-00009A220000}"/>
    <cellStyle name="Millares [0,1] 32 3 2" xfId="31151" xr:uid="{38CF4E5B-DCE2-42F9-8AE6-C60421227C0B}"/>
    <cellStyle name="Millares [0,1] 32 4" xfId="31149" xr:uid="{0F4678D3-8F83-4B77-BFCB-F4947486A3F6}"/>
    <cellStyle name="Millares [0,1] 33" xfId="8863" xr:uid="{00000000-0005-0000-0000-00009B220000}"/>
    <cellStyle name="Millares [0,1] 33 2" xfId="8864" xr:uid="{00000000-0005-0000-0000-00009C220000}"/>
    <cellStyle name="Millares [0,1] 33 2 2" xfId="31153" xr:uid="{B511F059-9E27-4BEA-9422-0773778B5B45}"/>
    <cellStyle name="Millares [0,1] 33 3" xfId="8865" xr:uid="{00000000-0005-0000-0000-00009D220000}"/>
    <cellStyle name="Millares [0,1] 33 3 2" xfId="31154" xr:uid="{1E88428B-6509-4404-B7B1-B5B6D66BEA96}"/>
    <cellStyle name="Millares [0,1] 33 4" xfId="31152" xr:uid="{2A28C830-7012-4338-A574-2B787BEABF46}"/>
    <cellStyle name="Millares [0,1] 34" xfId="8866" xr:uid="{00000000-0005-0000-0000-00009E220000}"/>
    <cellStyle name="Millares [0,1] 34 2" xfId="8867" xr:uid="{00000000-0005-0000-0000-00009F220000}"/>
    <cellStyle name="Millares [0,1] 34 2 2" xfId="31156" xr:uid="{D83966B2-E18D-4F88-BC21-1B42AB1A8215}"/>
    <cellStyle name="Millares [0,1] 34 3" xfId="8868" xr:uid="{00000000-0005-0000-0000-0000A0220000}"/>
    <cellStyle name="Millares [0,1] 34 3 2" xfId="31157" xr:uid="{DD7651E8-FEDB-49E0-B566-1B6630DB2594}"/>
    <cellStyle name="Millares [0,1] 34 4" xfId="31155" xr:uid="{A720352C-7DA4-4D8C-83CD-80F3DFD38205}"/>
    <cellStyle name="Millares [0,1] 35" xfId="8869" xr:uid="{00000000-0005-0000-0000-0000A1220000}"/>
    <cellStyle name="Millares [0,1] 35 2" xfId="8870" xr:uid="{00000000-0005-0000-0000-0000A2220000}"/>
    <cellStyle name="Millares [0,1] 35 2 2" xfId="31159" xr:uid="{1AF762D4-2C57-40FC-A5EA-5A438D873C6A}"/>
    <cellStyle name="Millares [0,1] 35 3" xfId="8871" xr:uid="{00000000-0005-0000-0000-0000A3220000}"/>
    <cellStyle name="Millares [0,1] 35 3 2" xfId="31160" xr:uid="{02352D35-0DE0-4620-89AF-15664B858197}"/>
    <cellStyle name="Millares [0,1] 35 4" xfId="31158" xr:uid="{71E436AB-BE90-41C3-A0BE-97143780963B}"/>
    <cellStyle name="Millares [0,1] 36" xfId="8872" xr:uid="{00000000-0005-0000-0000-0000A4220000}"/>
    <cellStyle name="Millares [0,1] 36 2" xfId="8873" xr:uid="{00000000-0005-0000-0000-0000A5220000}"/>
    <cellStyle name="Millares [0,1] 36 2 2" xfId="31162" xr:uid="{3B0A6D28-FA12-49E6-B26C-59C9E0C0D32D}"/>
    <cellStyle name="Millares [0,1] 36 3" xfId="8874" xr:uid="{00000000-0005-0000-0000-0000A6220000}"/>
    <cellStyle name="Millares [0,1] 36 3 2" xfId="31163" xr:uid="{4BC6389D-9BAC-4B31-B435-05296DB5EF2F}"/>
    <cellStyle name="Millares [0,1] 36 4" xfId="31161" xr:uid="{48566AA9-908D-41E4-A023-5276E9F761EE}"/>
    <cellStyle name="Millares [0,1] 37" xfId="8875" xr:uid="{00000000-0005-0000-0000-0000A7220000}"/>
    <cellStyle name="Millares [0,1] 37 2" xfId="8876" xr:uid="{00000000-0005-0000-0000-0000A8220000}"/>
    <cellStyle name="Millares [0,1] 37 2 2" xfId="31165" xr:uid="{3DB815E9-17CF-47B8-A08B-4965BE7A31A0}"/>
    <cellStyle name="Millares [0,1] 37 3" xfId="8877" xr:uid="{00000000-0005-0000-0000-0000A9220000}"/>
    <cellStyle name="Millares [0,1] 37 3 2" xfId="31166" xr:uid="{487222C4-BE35-4339-88BA-C2534BD055A1}"/>
    <cellStyle name="Millares [0,1] 37 4" xfId="31164" xr:uid="{5271B104-AF71-4289-9C86-1B2670D1309A}"/>
    <cellStyle name="Millares [0,1] 38" xfId="8878" xr:uid="{00000000-0005-0000-0000-0000AA220000}"/>
    <cellStyle name="Millares [0,1] 38 2" xfId="8879" xr:uid="{00000000-0005-0000-0000-0000AB220000}"/>
    <cellStyle name="Millares [0,1] 38 2 2" xfId="31168" xr:uid="{472C7293-DE2D-4BDE-8A71-79A167510409}"/>
    <cellStyle name="Millares [0,1] 38 3" xfId="8880" xr:uid="{00000000-0005-0000-0000-0000AC220000}"/>
    <cellStyle name="Millares [0,1] 38 3 2" xfId="31169" xr:uid="{4E46F17E-7BDE-4C11-BC57-A1690585592B}"/>
    <cellStyle name="Millares [0,1] 38 4" xfId="31167" xr:uid="{C43741AB-49E4-4B73-989D-5A4E4AB39B8A}"/>
    <cellStyle name="Millares [0,1] 39" xfId="8881" xr:uid="{00000000-0005-0000-0000-0000AD220000}"/>
    <cellStyle name="Millares [0,1] 39 2" xfId="8882" xr:uid="{00000000-0005-0000-0000-0000AE220000}"/>
    <cellStyle name="Millares [0,1] 39 2 2" xfId="31171" xr:uid="{AF1A5D48-5EE9-4C10-B220-D569D8AA7EEB}"/>
    <cellStyle name="Millares [0,1] 39 3" xfId="8883" xr:uid="{00000000-0005-0000-0000-0000AF220000}"/>
    <cellStyle name="Millares [0,1] 39 3 2" xfId="31172" xr:uid="{E7F68910-AFD1-43B6-B375-92404FC2A812}"/>
    <cellStyle name="Millares [0,1] 39 4" xfId="31170" xr:uid="{6A4ED765-3788-4BF6-9B4A-99074194F9B4}"/>
    <cellStyle name="Millares [0,1] 4" xfId="8884" xr:uid="{00000000-0005-0000-0000-0000B0220000}"/>
    <cellStyle name="Millares [0,1] 4 2" xfId="8885" xr:uid="{00000000-0005-0000-0000-0000B1220000}"/>
    <cellStyle name="Millares [0,1] 4 2 2" xfId="8886" xr:uid="{00000000-0005-0000-0000-0000B2220000}"/>
    <cellStyle name="Millares [0,1] 4 2 2 2" xfId="31175" xr:uid="{A55B77A0-376F-4278-898D-1E38D104F399}"/>
    <cellStyle name="Millares [0,1] 4 2 3" xfId="8887" xr:uid="{00000000-0005-0000-0000-0000B3220000}"/>
    <cellStyle name="Millares [0,1] 4 2 3 2" xfId="31176" xr:uid="{C1600631-2016-4182-BF62-33174537461B}"/>
    <cellStyle name="Millares [0,1] 4 2 4" xfId="31174" xr:uid="{33E0379F-ABC4-4F16-B6CF-B3EC9472EC8F}"/>
    <cellStyle name="Millares [0,1] 4 3" xfId="8888" xr:uid="{00000000-0005-0000-0000-0000B4220000}"/>
    <cellStyle name="Millares [0,1] 4 3 2" xfId="8889" xr:uid="{00000000-0005-0000-0000-0000B5220000}"/>
    <cellStyle name="Millares [0,1] 4 3 2 2" xfId="31178" xr:uid="{04559A9E-66AA-4998-B8DD-579243479F89}"/>
    <cellStyle name="Millares [0,1] 4 3 3" xfId="8890" xr:uid="{00000000-0005-0000-0000-0000B6220000}"/>
    <cellStyle name="Millares [0,1] 4 3 3 2" xfId="31179" xr:uid="{35977211-56E2-483A-801D-5505EE0DF621}"/>
    <cellStyle name="Millares [0,1] 4 3 4" xfId="31177" xr:uid="{27BF9424-789E-4A49-9FBC-98F99F2DD332}"/>
    <cellStyle name="Millares [0,1] 4 4" xfId="8891" xr:uid="{00000000-0005-0000-0000-0000B7220000}"/>
    <cellStyle name="Millares [0,1] 4 4 2" xfId="8892" xr:uid="{00000000-0005-0000-0000-0000B8220000}"/>
    <cellStyle name="Millares [0,1] 4 4 2 2" xfId="31181" xr:uid="{4BB88412-0C63-43D3-B52D-AC3EF51AB7FB}"/>
    <cellStyle name="Millares [0,1] 4 4 3" xfId="8893" xr:uid="{00000000-0005-0000-0000-0000B9220000}"/>
    <cellStyle name="Millares [0,1] 4 4 3 2" xfId="31182" xr:uid="{5070E17A-24BA-4AAE-AB50-431341F28FD0}"/>
    <cellStyle name="Millares [0,1] 4 4 4" xfId="31180" xr:uid="{A5C08927-A7D3-4867-9A1B-9BAA2D0C4FCF}"/>
    <cellStyle name="Millares [0,1] 4 5" xfId="8894" xr:uid="{00000000-0005-0000-0000-0000BA220000}"/>
    <cellStyle name="Millares [0,1] 4 5 2" xfId="8895" xr:uid="{00000000-0005-0000-0000-0000BB220000}"/>
    <cellStyle name="Millares [0,1] 4 5 2 2" xfId="31184" xr:uid="{FB0692B7-F818-4FEE-945C-FB82056C9C56}"/>
    <cellStyle name="Millares [0,1] 4 5 3" xfId="8896" xr:uid="{00000000-0005-0000-0000-0000BC220000}"/>
    <cellStyle name="Millares [0,1] 4 5 3 2" xfId="31185" xr:uid="{2F9E7E51-1BB8-4728-AED5-9D29B9009C71}"/>
    <cellStyle name="Millares [0,1] 4 5 4" xfId="31183" xr:uid="{0F060396-B4E5-495F-A098-4C9FAF7F03DA}"/>
    <cellStyle name="Millares [0,1] 4 6" xfId="8897" xr:uid="{00000000-0005-0000-0000-0000BD220000}"/>
    <cellStyle name="Millares [0,1] 4 6 2" xfId="31186" xr:uid="{BE1F808A-A88E-478E-95E7-1E05D58D6732}"/>
    <cellStyle name="Millares [0,1] 4 7" xfId="8898" xr:uid="{00000000-0005-0000-0000-0000BE220000}"/>
    <cellStyle name="Millares [0,1] 4 7 2" xfId="31187" xr:uid="{E4D7E7BD-9383-4888-B451-8291C558ECBA}"/>
    <cellStyle name="Millares [0,1] 4 8" xfId="31173" xr:uid="{AA3EB645-3D0C-4A75-905C-8B930184751E}"/>
    <cellStyle name="Millares [0,1] 40" xfId="8899" xr:uid="{00000000-0005-0000-0000-0000BF220000}"/>
    <cellStyle name="Millares [0,1] 40 2" xfId="8900" xr:uid="{00000000-0005-0000-0000-0000C0220000}"/>
    <cellStyle name="Millares [0,1] 40 2 2" xfId="31189" xr:uid="{06293A8D-48F2-4536-89A0-DD035B21F19B}"/>
    <cellStyle name="Millares [0,1] 40 3" xfId="8901" xr:uid="{00000000-0005-0000-0000-0000C1220000}"/>
    <cellStyle name="Millares [0,1] 40 3 2" xfId="31190" xr:uid="{6E884307-914D-41EC-8734-E88A0CB4A0B6}"/>
    <cellStyle name="Millares [0,1] 40 4" xfId="31188" xr:uid="{7A747DCD-DCD8-4590-81A0-FCEA62203AAE}"/>
    <cellStyle name="Millares [0,1] 41" xfId="8902" xr:uid="{00000000-0005-0000-0000-0000C2220000}"/>
    <cellStyle name="Millares [0,1] 41 2" xfId="8903" xr:uid="{00000000-0005-0000-0000-0000C3220000}"/>
    <cellStyle name="Millares [0,1] 41 2 2" xfId="31192" xr:uid="{E90EB82A-F387-4CD6-A13A-3F2CCC9A457A}"/>
    <cellStyle name="Millares [0,1] 41 3" xfId="8904" xr:uid="{00000000-0005-0000-0000-0000C4220000}"/>
    <cellStyle name="Millares [0,1] 41 3 2" xfId="31193" xr:uid="{918513F0-3E67-4D0D-995F-A72CF5374514}"/>
    <cellStyle name="Millares [0,1] 41 4" xfId="31191" xr:uid="{413E7C9E-DD8D-400D-A1C8-16B172958DC9}"/>
    <cellStyle name="Millares [0,1] 42" xfId="8905" xr:uid="{00000000-0005-0000-0000-0000C5220000}"/>
    <cellStyle name="Millares [0,1] 42 2" xfId="8906" xr:uid="{00000000-0005-0000-0000-0000C6220000}"/>
    <cellStyle name="Millares [0,1] 42 2 2" xfId="31195" xr:uid="{B1D4E18A-D233-4D83-8B2E-BBCE513B2584}"/>
    <cellStyle name="Millares [0,1] 42 3" xfId="8907" xr:uid="{00000000-0005-0000-0000-0000C7220000}"/>
    <cellStyle name="Millares [0,1] 42 3 2" xfId="31196" xr:uid="{22B1CC75-4542-4DAE-92AC-57DA5CBB7C78}"/>
    <cellStyle name="Millares [0,1] 42 4" xfId="31194" xr:uid="{9D52368A-6E4C-4533-957B-AB57EDE7E60B}"/>
    <cellStyle name="Millares [0,1] 43" xfId="8908" xr:uid="{00000000-0005-0000-0000-0000C8220000}"/>
    <cellStyle name="Millares [0,1] 43 2" xfId="8909" xr:uid="{00000000-0005-0000-0000-0000C9220000}"/>
    <cellStyle name="Millares [0,1] 43 2 2" xfId="31198" xr:uid="{B706DAD6-1458-4154-841D-7DF20D959527}"/>
    <cellStyle name="Millares [0,1] 43 3" xfId="8910" xr:uid="{00000000-0005-0000-0000-0000CA220000}"/>
    <cellStyle name="Millares [0,1] 43 3 2" xfId="31199" xr:uid="{0829B01F-3C4A-4981-9D61-CBF7D63BD4A4}"/>
    <cellStyle name="Millares [0,1] 43 4" xfId="31197" xr:uid="{988A9F2F-F5D2-4C34-99FD-CE1B3FC114E4}"/>
    <cellStyle name="Millares [0,1] 44" xfId="8911" xr:uid="{00000000-0005-0000-0000-0000CB220000}"/>
    <cellStyle name="Millares [0,1] 44 2" xfId="8912" xr:uid="{00000000-0005-0000-0000-0000CC220000}"/>
    <cellStyle name="Millares [0,1] 44 2 2" xfId="31201" xr:uid="{45BBF7C8-59FF-4E8B-AAED-36EA0FCEED8B}"/>
    <cellStyle name="Millares [0,1] 44 3" xfId="8913" xr:uid="{00000000-0005-0000-0000-0000CD220000}"/>
    <cellStyle name="Millares [0,1] 44 3 2" xfId="31202" xr:uid="{0D34D9FA-D4E8-485E-853B-EB154A40A9A1}"/>
    <cellStyle name="Millares [0,1] 44 4" xfId="31200" xr:uid="{5DE628D2-143F-43F9-B665-3F0FD7FC3BBF}"/>
    <cellStyle name="Millares [0,1] 45" xfId="8914" xr:uid="{00000000-0005-0000-0000-0000CE220000}"/>
    <cellStyle name="Millares [0,1] 45 2" xfId="8915" xr:uid="{00000000-0005-0000-0000-0000CF220000}"/>
    <cellStyle name="Millares [0,1] 45 2 2" xfId="31204" xr:uid="{A18B9381-0E23-4095-AC4C-4EFBEB3AF60F}"/>
    <cellStyle name="Millares [0,1] 45 3" xfId="8916" xr:uid="{00000000-0005-0000-0000-0000D0220000}"/>
    <cellStyle name="Millares [0,1] 45 3 2" xfId="31205" xr:uid="{942B6E48-3C5D-49D0-80B4-7FC892F5A168}"/>
    <cellStyle name="Millares [0,1] 45 4" xfId="31203" xr:uid="{1C56F4FD-9438-478B-9235-A1D402A24BAC}"/>
    <cellStyle name="Millares [0,1] 46" xfId="8917" xr:uid="{00000000-0005-0000-0000-0000D1220000}"/>
    <cellStyle name="Millares [0,1] 46 2" xfId="8918" xr:uid="{00000000-0005-0000-0000-0000D2220000}"/>
    <cellStyle name="Millares [0,1] 46 2 2" xfId="31207" xr:uid="{CD4E367E-7AA6-43C3-885E-264379706F6C}"/>
    <cellStyle name="Millares [0,1] 46 3" xfId="8919" xr:uid="{00000000-0005-0000-0000-0000D3220000}"/>
    <cellStyle name="Millares [0,1] 46 3 2" xfId="31208" xr:uid="{09576A79-AA41-433C-A088-7246DD5CF813}"/>
    <cellStyle name="Millares [0,1] 46 4" xfId="31206" xr:uid="{E87DD883-B5CB-41AD-A996-489BD92B69A6}"/>
    <cellStyle name="Millares [0,1] 47" xfId="8920" xr:uid="{00000000-0005-0000-0000-0000D4220000}"/>
    <cellStyle name="Millares [0,1] 47 2" xfId="8921" xr:uid="{00000000-0005-0000-0000-0000D5220000}"/>
    <cellStyle name="Millares [0,1] 47 2 2" xfId="31210" xr:uid="{E5B3C9C0-8496-415D-B509-44BD0F08327A}"/>
    <cellStyle name="Millares [0,1] 47 3" xfId="8922" xr:uid="{00000000-0005-0000-0000-0000D6220000}"/>
    <cellStyle name="Millares [0,1] 47 3 2" xfId="31211" xr:uid="{E44DC671-EEB4-40F2-BF39-8EDFB5582EF2}"/>
    <cellStyle name="Millares [0,1] 47 4" xfId="31209" xr:uid="{4CC32666-D3C0-4F8D-9D9E-AA815BFCB3C3}"/>
    <cellStyle name="Millares [0,1] 48" xfId="8923" xr:uid="{00000000-0005-0000-0000-0000D7220000}"/>
    <cellStyle name="Millares [0,1] 48 2" xfId="8924" xr:uid="{00000000-0005-0000-0000-0000D8220000}"/>
    <cellStyle name="Millares [0,1] 48 2 2" xfId="31213" xr:uid="{CC48CD74-9F1C-4961-B872-886AEF112A0E}"/>
    <cellStyle name="Millares [0,1] 48 3" xfId="8925" xr:uid="{00000000-0005-0000-0000-0000D9220000}"/>
    <cellStyle name="Millares [0,1] 48 3 2" xfId="31214" xr:uid="{FA8E45AE-D36A-494B-9849-A842E75FFF23}"/>
    <cellStyle name="Millares [0,1] 48 4" xfId="31212" xr:uid="{41552A6D-36B0-4AD0-87C9-CD57BAF39FD2}"/>
    <cellStyle name="Millares [0,1] 49" xfId="8926" xr:uid="{00000000-0005-0000-0000-0000DA220000}"/>
    <cellStyle name="Millares [0,1] 49 2" xfId="8927" xr:uid="{00000000-0005-0000-0000-0000DB220000}"/>
    <cellStyle name="Millares [0,1] 49 2 2" xfId="31216" xr:uid="{A51EF63F-90D3-4E37-9653-5A0536C3E188}"/>
    <cellStyle name="Millares [0,1] 49 3" xfId="8928" xr:uid="{00000000-0005-0000-0000-0000DC220000}"/>
    <cellStyle name="Millares [0,1] 49 3 2" xfId="31217" xr:uid="{707ACD2D-A329-42DD-962C-F907020D8A9C}"/>
    <cellStyle name="Millares [0,1] 49 4" xfId="31215" xr:uid="{346F3437-5D23-4C48-8777-E7F92198C13F}"/>
    <cellStyle name="Millares [0,1] 5" xfId="8929" xr:uid="{00000000-0005-0000-0000-0000DD220000}"/>
    <cellStyle name="Millares [0,1] 5 2" xfId="8930" xr:uid="{00000000-0005-0000-0000-0000DE220000}"/>
    <cellStyle name="Millares [0,1] 5 2 2" xfId="31219" xr:uid="{498D3432-0CA6-4200-8A5F-E3E8E56EB006}"/>
    <cellStyle name="Millares [0,1] 5 3" xfId="8931" xr:uid="{00000000-0005-0000-0000-0000DF220000}"/>
    <cellStyle name="Millares [0,1] 5 3 2" xfId="31220" xr:uid="{4044C951-0C1F-4311-8CEF-67D0836CBB14}"/>
    <cellStyle name="Millares [0,1] 5 4" xfId="31218" xr:uid="{517E86FA-1446-4D2C-96C3-8D0767579694}"/>
    <cellStyle name="Millares [0,1] 50" xfId="8932" xr:uid="{00000000-0005-0000-0000-0000E0220000}"/>
    <cellStyle name="Millares [0,1] 50 2" xfId="8933" xr:uid="{00000000-0005-0000-0000-0000E1220000}"/>
    <cellStyle name="Millares [0,1] 50 2 2" xfId="31222" xr:uid="{7F904086-4BBD-4CFE-919E-14BD851B78AE}"/>
    <cellStyle name="Millares [0,1] 50 3" xfId="8934" xr:uid="{00000000-0005-0000-0000-0000E2220000}"/>
    <cellStyle name="Millares [0,1] 50 3 2" xfId="31223" xr:uid="{215576F3-A802-4ED0-8A7C-9FAC3B68476B}"/>
    <cellStyle name="Millares [0,1] 50 4" xfId="31221" xr:uid="{F67D6EB9-8431-4FA1-800E-62042A181A67}"/>
    <cellStyle name="Millares [0,1] 51" xfId="8935" xr:uid="{00000000-0005-0000-0000-0000E3220000}"/>
    <cellStyle name="Millares [0,1] 51 2" xfId="8936" xr:uid="{00000000-0005-0000-0000-0000E4220000}"/>
    <cellStyle name="Millares [0,1] 51 2 2" xfId="31225" xr:uid="{D7370DA4-A42D-4B21-B659-08FAB9B4114C}"/>
    <cellStyle name="Millares [0,1] 51 3" xfId="8937" xr:uid="{00000000-0005-0000-0000-0000E5220000}"/>
    <cellStyle name="Millares [0,1] 51 3 2" xfId="31226" xr:uid="{052FB245-5C41-4E4C-A2E4-E46434E101F4}"/>
    <cellStyle name="Millares [0,1] 51 4" xfId="31224" xr:uid="{37706918-AC74-4020-897C-C13E9EAF0FA7}"/>
    <cellStyle name="Millares [0,1] 52" xfId="8938" xr:uid="{00000000-0005-0000-0000-0000E6220000}"/>
    <cellStyle name="Millares [0,1] 52 2" xfId="8939" xr:uid="{00000000-0005-0000-0000-0000E7220000}"/>
    <cellStyle name="Millares [0,1] 52 2 2" xfId="31228" xr:uid="{D30502D0-A063-4A14-B035-06DA1C69D429}"/>
    <cellStyle name="Millares [0,1] 52 3" xfId="8940" xr:uid="{00000000-0005-0000-0000-0000E8220000}"/>
    <cellStyle name="Millares [0,1] 52 3 2" xfId="31229" xr:uid="{68611A46-0B32-4B97-86C1-E5EB56ED065E}"/>
    <cellStyle name="Millares [0,1] 52 4" xfId="31227" xr:uid="{9FFBC8FA-8075-4347-B91A-DEA27BF534C0}"/>
    <cellStyle name="Millares [0,1] 53" xfId="8941" xr:uid="{00000000-0005-0000-0000-0000E9220000}"/>
    <cellStyle name="Millares [0,1] 53 2" xfId="8942" xr:uid="{00000000-0005-0000-0000-0000EA220000}"/>
    <cellStyle name="Millares [0,1] 53 2 2" xfId="31231" xr:uid="{0C4B1D41-05EC-44A9-A72C-DE85E11C84CE}"/>
    <cellStyle name="Millares [0,1] 53 3" xfId="8943" xr:uid="{00000000-0005-0000-0000-0000EB220000}"/>
    <cellStyle name="Millares [0,1] 53 3 2" xfId="31232" xr:uid="{67EB95BD-E18F-496A-98B2-3C022EA38F01}"/>
    <cellStyle name="Millares [0,1] 53 4" xfId="31230" xr:uid="{0B0FCE20-7999-49AD-B05F-F16C266AD1A1}"/>
    <cellStyle name="Millares [0,1] 54" xfId="8944" xr:uid="{00000000-0005-0000-0000-0000EC220000}"/>
    <cellStyle name="Millares [0,1] 54 2" xfId="8945" xr:uid="{00000000-0005-0000-0000-0000ED220000}"/>
    <cellStyle name="Millares [0,1] 54 2 2" xfId="31234" xr:uid="{263941C5-9DCC-43A3-90AB-52C1EE4E25DB}"/>
    <cellStyle name="Millares [0,1] 54 3" xfId="8946" xr:uid="{00000000-0005-0000-0000-0000EE220000}"/>
    <cellStyle name="Millares [0,1] 54 3 2" xfId="31235" xr:uid="{6C10395D-DCFC-449A-885B-170F7FB1C66F}"/>
    <cellStyle name="Millares [0,1] 54 4" xfId="31233" xr:uid="{EEABB520-0DDC-46D3-885A-F88534B1CD0F}"/>
    <cellStyle name="Millares [0,1] 55" xfId="8947" xr:uid="{00000000-0005-0000-0000-0000EF220000}"/>
    <cellStyle name="Millares [0,1] 55 2" xfId="8948" xr:uid="{00000000-0005-0000-0000-0000F0220000}"/>
    <cellStyle name="Millares [0,1] 55 2 2" xfId="31237" xr:uid="{D2BE7F6C-FF3C-4777-8B11-EF09E08CAA5C}"/>
    <cellStyle name="Millares [0,1] 55 3" xfId="8949" xr:uid="{00000000-0005-0000-0000-0000F1220000}"/>
    <cellStyle name="Millares [0,1] 55 3 2" xfId="31238" xr:uid="{D7157F56-791C-4C85-8742-556DE620EEA9}"/>
    <cellStyle name="Millares [0,1] 55 4" xfId="31236" xr:uid="{4B27D381-4774-4F6A-8D88-C87908F974E3}"/>
    <cellStyle name="Millares [0,1] 56" xfId="8950" xr:uid="{00000000-0005-0000-0000-0000F2220000}"/>
    <cellStyle name="Millares [0,1] 56 2" xfId="8951" xr:uid="{00000000-0005-0000-0000-0000F3220000}"/>
    <cellStyle name="Millares [0,1] 56 2 2" xfId="31240" xr:uid="{18D4E8CA-3289-4882-A91B-3F14BA26CFAE}"/>
    <cellStyle name="Millares [0,1] 56 3" xfId="8952" xr:uid="{00000000-0005-0000-0000-0000F4220000}"/>
    <cellStyle name="Millares [0,1] 56 3 2" xfId="31241" xr:uid="{AFAA3CCC-146F-4CF7-880B-0491C73C9F31}"/>
    <cellStyle name="Millares [0,1] 56 4" xfId="31239" xr:uid="{9C577062-3374-4537-8A94-0AB078F42DF6}"/>
    <cellStyle name="Millares [0,1] 57" xfId="8953" xr:uid="{00000000-0005-0000-0000-0000F5220000}"/>
    <cellStyle name="Millares [0,1] 57 2" xfId="8954" xr:uid="{00000000-0005-0000-0000-0000F6220000}"/>
    <cellStyle name="Millares [0,1] 57 2 2" xfId="31243" xr:uid="{EAA9A4CB-99AD-43B2-9EE0-CDEE6A0A0823}"/>
    <cellStyle name="Millares [0,1] 57 3" xfId="8955" xr:uid="{00000000-0005-0000-0000-0000F7220000}"/>
    <cellStyle name="Millares [0,1] 57 3 2" xfId="31244" xr:uid="{6493BADE-28BC-4BF7-AB87-6C9747FEADE3}"/>
    <cellStyle name="Millares [0,1] 57 4" xfId="31242" xr:uid="{02E12037-E735-4277-9089-C75750BFB449}"/>
    <cellStyle name="Millares [0,1] 58" xfId="8956" xr:uid="{00000000-0005-0000-0000-0000F8220000}"/>
    <cellStyle name="Millares [0,1] 58 2" xfId="8957" xr:uid="{00000000-0005-0000-0000-0000F9220000}"/>
    <cellStyle name="Millares [0,1] 58 2 2" xfId="31246" xr:uid="{016F0083-B8DC-4945-BB58-14281FA269CC}"/>
    <cellStyle name="Millares [0,1] 58 3" xfId="8958" xr:uid="{00000000-0005-0000-0000-0000FA220000}"/>
    <cellStyle name="Millares [0,1] 58 3 2" xfId="31247" xr:uid="{1E3ADC4E-31C5-48BF-8196-F09C8376335C}"/>
    <cellStyle name="Millares [0,1] 58 4" xfId="31245" xr:uid="{3A6F67A7-92FD-4617-8AAA-F03FC142F669}"/>
    <cellStyle name="Millares [0,1] 59" xfId="8959" xr:uid="{00000000-0005-0000-0000-0000FB220000}"/>
    <cellStyle name="Millares [0,1] 59 2" xfId="8960" xr:uid="{00000000-0005-0000-0000-0000FC220000}"/>
    <cellStyle name="Millares [0,1] 59 2 2" xfId="31249" xr:uid="{0CD8C6E1-4BFA-4524-B624-C19891973DD7}"/>
    <cellStyle name="Millares [0,1] 59 3" xfId="8961" xr:uid="{00000000-0005-0000-0000-0000FD220000}"/>
    <cellStyle name="Millares [0,1] 59 3 2" xfId="31250" xr:uid="{66F1A0EC-F7E7-4DF1-9D49-F8D227A10D9F}"/>
    <cellStyle name="Millares [0,1] 59 4" xfId="31248" xr:uid="{E9EEE77A-F42B-4BB4-9C78-E6F4412E01CA}"/>
    <cellStyle name="Millares [0,1] 6" xfId="8962" xr:uid="{00000000-0005-0000-0000-0000FE220000}"/>
    <cellStyle name="Millares [0,1] 6 2" xfId="8963" xr:uid="{00000000-0005-0000-0000-0000FF220000}"/>
    <cellStyle name="Millares [0,1] 6 2 2" xfId="31252" xr:uid="{8C863A78-DFEC-46EC-9A9F-0BAFBFC395AC}"/>
    <cellStyle name="Millares [0,1] 6 3" xfId="8964" xr:uid="{00000000-0005-0000-0000-000000230000}"/>
    <cellStyle name="Millares [0,1] 6 3 2" xfId="31253" xr:uid="{7014E108-9E36-42EC-9B56-25B77ADD3D90}"/>
    <cellStyle name="Millares [0,1] 6 4" xfId="31251" xr:uid="{C6D0BA29-7D5A-471D-B67F-182FDE8F99D9}"/>
    <cellStyle name="Millares [0,1] 60" xfId="8965" xr:uid="{00000000-0005-0000-0000-000001230000}"/>
    <cellStyle name="Millares [0,1] 60 2" xfId="8966" xr:uid="{00000000-0005-0000-0000-000002230000}"/>
    <cellStyle name="Millares [0,1] 60 2 2" xfId="31255" xr:uid="{C6550D7D-CB76-4F13-8B36-01F8A60B78DB}"/>
    <cellStyle name="Millares [0,1] 60 3" xfId="8967" xr:uid="{00000000-0005-0000-0000-000003230000}"/>
    <cellStyle name="Millares [0,1] 60 3 2" xfId="31256" xr:uid="{BE6841C5-1639-4985-9687-6FF732E49CA1}"/>
    <cellStyle name="Millares [0,1] 60 4" xfId="31254" xr:uid="{65C79815-BE78-4D96-9DCA-124688CAFED9}"/>
    <cellStyle name="Millares [0,1] 61" xfId="8968" xr:uid="{00000000-0005-0000-0000-000004230000}"/>
    <cellStyle name="Millares [0,1] 61 2" xfId="8969" xr:uid="{00000000-0005-0000-0000-000005230000}"/>
    <cellStyle name="Millares [0,1] 61 2 2" xfId="31258" xr:uid="{B0ABE12C-EEF4-41FC-B905-EC68DE59B28E}"/>
    <cellStyle name="Millares [0,1] 61 3" xfId="8970" xr:uid="{00000000-0005-0000-0000-000006230000}"/>
    <cellStyle name="Millares [0,1] 61 3 2" xfId="31259" xr:uid="{160154C5-DB4F-493F-89C6-3710DEC24C12}"/>
    <cellStyle name="Millares [0,1] 61 4" xfId="31257" xr:uid="{E4E281A9-7001-4D86-83DC-049D1A3D5E6D}"/>
    <cellStyle name="Millares [0,1] 62" xfId="8971" xr:uid="{00000000-0005-0000-0000-000007230000}"/>
    <cellStyle name="Millares [0,1] 62 2" xfId="8972" xr:uid="{00000000-0005-0000-0000-000008230000}"/>
    <cellStyle name="Millares [0,1] 62 2 2" xfId="31261" xr:uid="{9ECBA4BF-52FE-4A38-95FF-4E8801C5EFC2}"/>
    <cellStyle name="Millares [0,1] 62 3" xfId="8973" xr:uid="{00000000-0005-0000-0000-000009230000}"/>
    <cellStyle name="Millares [0,1] 62 3 2" xfId="31262" xr:uid="{F55A7F36-A47C-4D09-9A24-81139EC1B753}"/>
    <cellStyle name="Millares [0,1] 62 4" xfId="31260" xr:uid="{E824DE71-AC59-44DB-9DCF-89B34DCBF015}"/>
    <cellStyle name="Millares [0,1] 63" xfId="8974" xr:uid="{00000000-0005-0000-0000-00000A230000}"/>
    <cellStyle name="Millares [0,1] 63 2" xfId="8975" xr:uid="{00000000-0005-0000-0000-00000B230000}"/>
    <cellStyle name="Millares [0,1] 63 2 2" xfId="31264" xr:uid="{1D20F4EB-9E10-46AE-A967-10B0C55894D4}"/>
    <cellStyle name="Millares [0,1] 63 3" xfId="8976" xr:uid="{00000000-0005-0000-0000-00000C230000}"/>
    <cellStyle name="Millares [0,1] 63 3 2" xfId="31265" xr:uid="{E0C433A4-BD7A-423A-A941-68317166EB1C}"/>
    <cellStyle name="Millares [0,1] 63 4" xfId="31263" xr:uid="{DF88C823-ED59-40D1-BF0A-20F6E1E6B662}"/>
    <cellStyle name="Millares [0,1] 64" xfId="8977" xr:uid="{00000000-0005-0000-0000-00000D230000}"/>
    <cellStyle name="Millares [0,1] 64 2" xfId="8978" xr:uid="{00000000-0005-0000-0000-00000E230000}"/>
    <cellStyle name="Millares [0,1] 64 2 2" xfId="31267" xr:uid="{24067BFF-35EF-469B-8494-FA2AECBDF772}"/>
    <cellStyle name="Millares [0,1] 64 3" xfId="8979" xr:uid="{00000000-0005-0000-0000-00000F230000}"/>
    <cellStyle name="Millares [0,1] 64 3 2" xfId="31268" xr:uid="{A2BD218B-A415-4522-A39B-E999C996609F}"/>
    <cellStyle name="Millares [0,1] 64 4" xfId="31266" xr:uid="{4DDC464B-FBF2-48B6-906A-C73CD1A5A6EA}"/>
    <cellStyle name="Millares [0,1] 65" xfId="8980" xr:uid="{00000000-0005-0000-0000-000010230000}"/>
    <cellStyle name="Millares [0,1] 65 2" xfId="8981" xr:uid="{00000000-0005-0000-0000-000011230000}"/>
    <cellStyle name="Millares [0,1] 65 2 2" xfId="31270" xr:uid="{9BC5F5CD-2868-43E1-827E-231E2E079CEF}"/>
    <cellStyle name="Millares [0,1] 65 3" xfId="8982" xr:uid="{00000000-0005-0000-0000-000012230000}"/>
    <cellStyle name="Millares [0,1] 65 3 2" xfId="31271" xr:uid="{617C3F53-10EC-4CDF-AF3B-7471B256A2DF}"/>
    <cellStyle name="Millares [0,1] 65 4" xfId="31269" xr:uid="{C5689848-1954-41F0-B3D7-0B745B5D23DC}"/>
    <cellStyle name="Millares [0,1] 66" xfId="8983" xr:uid="{00000000-0005-0000-0000-000013230000}"/>
    <cellStyle name="Millares [0,1] 66 2" xfId="8984" xr:uid="{00000000-0005-0000-0000-000014230000}"/>
    <cellStyle name="Millares [0,1] 66 2 2" xfId="31273" xr:uid="{9C94F401-2B5C-4037-BBEB-94EB31B46CAA}"/>
    <cellStyle name="Millares [0,1] 66 3" xfId="8985" xr:uid="{00000000-0005-0000-0000-000015230000}"/>
    <cellStyle name="Millares [0,1] 66 3 2" xfId="31274" xr:uid="{A5194275-5A3F-408C-8887-149C31446725}"/>
    <cellStyle name="Millares [0,1] 66 4" xfId="31272" xr:uid="{9459EC85-03E5-489C-8124-D07ED1553C19}"/>
    <cellStyle name="Millares [0,1] 67" xfId="8986" xr:uid="{00000000-0005-0000-0000-000016230000}"/>
    <cellStyle name="Millares [0,1] 67 2" xfId="8987" xr:uid="{00000000-0005-0000-0000-000017230000}"/>
    <cellStyle name="Millares [0,1] 67 2 2" xfId="31276" xr:uid="{24C1C5BC-14AD-4079-B147-1FA92757A413}"/>
    <cellStyle name="Millares [0,1] 67 3" xfId="8988" xr:uid="{00000000-0005-0000-0000-000018230000}"/>
    <cellStyle name="Millares [0,1] 67 3 2" xfId="31277" xr:uid="{39973A6A-E798-4198-ACF8-B25A7CF4F845}"/>
    <cellStyle name="Millares [0,1] 67 4" xfId="31275" xr:uid="{E9AB28E0-B7A1-4332-860C-869E09C2FC36}"/>
    <cellStyle name="Millares [0,1] 68" xfId="8989" xr:uid="{00000000-0005-0000-0000-000019230000}"/>
    <cellStyle name="Millares [0,1] 68 2" xfId="8990" xr:uid="{00000000-0005-0000-0000-00001A230000}"/>
    <cellStyle name="Millares [0,1] 68 2 2" xfId="31279" xr:uid="{FF79A853-5215-4E5E-82B5-F17B7C9C74A7}"/>
    <cellStyle name="Millares [0,1] 68 3" xfId="8991" xr:uid="{00000000-0005-0000-0000-00001B230000}"/>
    <cellStyle name="Millares [0,1] 68 3 2" xfId="31280" xr:uid="{8A746B0A-2F2B-4FEB-81CF-14B3DB6CAE0A}"/>
    <cellStyle name="Millares [0,1] 68 4" xfId="31278" xr:uid="{8F52FDEF-0DC4-4915-81D5-8852C62CFAF4}"/>
    <cellStyle name="Millares [0,1] 69" xfId="8992" xr:uid="{00000000-0005-0000-0000-00001C230000}"/>
    <cellStyle name="Millares [0,1] 69 2" xfId="8993" xr:uid="{00000000-0005-0000-0000-00001D230000}"/>
    <cellStyle name="Millares [0,1] 69 2 2" xfId="31282" xr:uid="{6FB29A97-865D-484A-83D3-6BDA1E712EDB}"/>
    <cellStyle name="Millares [0,1] 69 3" xfId="8994" xr:uid="{00000000-0005-0000-0000-00001E230000}"/>
    <cellStyle name="Millares [0,1] 69 3 2" xfId="31283" xr:uid="{AB1F73E0-6E07-474F-8740-84A183BD04CC}"/>
    <cellStyle name="Millares [0,1] 69 4" xfId="31281" xr:uid="{64D0B7DC-AC5E-4727-9D25-DB0722E0EB57}"/>
    <cellStyle name="Millares [0,1] 7" xfId="8995" xr:uid="{00000000-0005-0000-0000-00001F230000}"/>
    <cellStyle name="Millares [0,1] 7 2" xfId="8996" xr:uid="{00000000-0005-0000-0000-000020230000}"/>
    <cellStyle name="Millares [0,1] 7 2 2" xfId="31285" xr:uid="{7581D6C0-FB2C-4EDF-A149-7AD2A0C5DBB0}"/>
    <cellStyle name="Millares [0,1] 7 3" xfId="8997" xr:uid="{00000000-0005-0000-0000-000021230000}"/>
    <cellStyle name="Millares [0,1] 7 3 2" xfId="31286" xr:uid="{EE4D0AD4-DE70-4126-94E4-3A0E2E2F055C}"/>
    <cellStyle name="Millares [0,1] 7 4" xfId="31284" xr:uid="{A9446660-C131-478B-B170-AE81BA2989B0}"/>
    <cellStyle name="Millares [0,1] 70" xfId="8998" xr:uid="{00000000-0005-0000-0000-000022230000}"/>
    <cellStyle name="Millares [0,1] 70 2" xfId="8999" xr:uid="{00000000-0005-0000-0000-000023230000}"/>
    <cellStyle name="Millares [0,1] 70 2 2" xfId="31288" xr:uid="{4FD72CB6-551F-49F3-8F48-AE971C282FD8}"/>
    <cellStyle name="Millares [0,1] 70 3" xfId="9000" xr:uid="{00000000-0005-0000-0000-000024230000}"/>
    <cellStyle name="Millares [0,1] 70 3 2" xfId="31289" xr:uid="{1CBAB542-3B21-4F50-B3CA-3D049BD57CB6}"/>
    <cellStyle name="Millares [0,1] 70 4" xfId="31287" xr:uid="{0437A77D-312F-40E8-9059-8FC9C548317D}"/>
    <cellStyle name="Millares [0,1] 71" xfId="9001" xr:uid="{00000000-0005-0000-0000-000025230000}"/>
    <cellStyle name="Millares [0,1] 71 2" xfId="9002" xr:uid="{00000000-0005-0000-0000-000026230000}"/>
    <cellStyle name="Millares [0,1] 71 2 2" xfId="31291" xr:uid="{C9C095A8-B391-4028-8D23-70654060924C}"/>
    <cellStyle name="Millares [0,1] 71 3" xfId="9003" xr:uid="{00000000-0005-0000-0000-000027230000}"/>
    <cellStyle name="Millares [0,1] 71 3 2" xfId="31292" xr:uid="{DFF4315E-97BD-4BF4-9572-668B6B961DE5}"/>
    <cellStyle name="Millares [0,1] 71 4" xfId="31290" xr:uid="{4E921E2E-C591-4382-8D57-A56899C5AAC6}"/>
    <cellStyle name="Millares [0,1] 72" xfId="9004" xr:uid="{00000000-0005-0000-0000-000028230000}"/>
    <cellStyle name="Millares [0,1] 72 2" xfId="9005" xr:uid="{00000000-0005-0000-0000-000029230000}"/>
    <cellStyle name="Millares [0,1] 72 2 2" xfId="31294" xr:uid="{BF32589F-EA64-4EC3-94EE-BA1FD617534D}"/>
    <cellStyle name="Millares [0,1] 72 3" xfId="9006" xr:uid="{00000000-0005-0000-0000-00002A230000}"/>
    <cellStyle name="Millares [0,1] 72 3 2" xfId="31295" xr:uid="{168C7F62-C173-4EC4-8DAF-CA6EC2D6B745}"/>
    <cellStyle name="Millares [0,1] 72 4" xfId="31293" xr:uid="{D38231CE-B2B0-432B-8E7D-16D5D166DB9C}"/>
    <cellStyle name="Millares [0,1] 73" xfId="9007" xr:uid="{00000000-0005-0000-0000-00002B230000}"/>
    <cellStyle name="Millares [0,1] 73 2" xfId="9008" xr:uid="{00000000-0005-0000-0000-00002C230000}"/>
    <cellStyle name="Millares [0,1] 73 2 2" xfId="31297" xr:uid="{C1BD933C-368A-439F-A29F-7DB8204DF0CC}"/>
    <cellStyle name="Millares [0,1] 73 3" xfId="9009" xr:uid="{00000000-0005-0000-0000-00002D230000}"/>
    <cellStyle name="Millares [0,1] 73 3 2" xfId="31298" xr:uid="{4600C9B2-973E-4370-B03E-35D6292FF1A2}"/>
    <cellStyle name="Millares [0,1] 73 4" xfId="31296" xr:uid="{A1A0954D-19ED-4A83-A5D3-A8BFCEBC3C6C}"/>
    <cellStyle name="Millares [0,1] 74" xfId="9010" xr:uid="{00000000-0005-0000-0000-00002E230000}"/>
    <cellStyle name="Millares [0,1] 74 2" xfId="9011" xr:uid="{00000000-0005-0000-0000-00002F230000}"/>
    <cellStyle name="Millares [0,1] 74 2 2" xfId="31300" xr:uid="{2B580F31-18CA-4353-9596-3440C5D79B9F}"/>
    <cellStyle name="Millares [0,1] 74 3" xfId="9012" xr:uid="{00000000-0005-0000-0000-000030230000}"/>
    <cellStyle name="Millares [0,1] 74 3 2" xfId="31301" xr:uid="{C0A02A5B-4500-4F1B-87C3-A47B942183A4}"/>
    <cellStyle name="Millares [0,1] 74 4" xfId="31299" xr:uid="{4627FDA2-526C-466D-8D66-F0847038D012}"/>
    <cellStyle name="Millares [0,1] 75" xfId="9013" xr:uid="{00000000-0005-0000-0000-000031230000}"/>
    <cellStyle name="Millares [0,1] 75 2" xfId="9014" xr:uid="{00000000-0005-0000-0000-000032230000}"/>
    <cellStyle name="Millares [0,1] 75 2 2" xfId="31303" xr:uid="{03FF4390-F342-41B7-8135-8521EF908473}"/>
    <cellStyle name="Millares [0,1] 75 3" xfId="9015" xr:uid="{00000000-0005-0000-0000-000033230000}"/>
    <cellStyle name="Millares [0,1] 75 3 2" xfId="31304" xr:uid="{D63EB1B3-6C84-45F3-859A-02C8A137656F}"/>
    <cellStyle name="Millares [0,1] 75 4" xfId="31302" xr:uid="{B7E2737A-EB44-404F-A99D-4D38C614FFCD}"/>
    <cellStyle name="Millares [0,1] 76" xfId="9016" xr:uid="{00000000-0005-0000-0000-000034230000}"/>
    <cellStyle name="Millares [0,1] 76 2" xfId="9017" xr:uid="{00000000-0005-0000-0000-000035230000}"/>
    <cellStyle name="Millares [0,1] 76 2 2" xfId="31306" xr:uid="{5085727C-59C4-44E2-AA2E-A43484E688A4}"/>
    <cellStyle name="Millares [0,1] 76 3" xfId="9018" xr:uid="{00000000-0005-0000-0000-000036230000}"/>
    <cellStyle name="Millares [0,1] 76 3 2" xfId="31307" xr:uid="{6BDC3815-3259-41BA-874A-B02CEDE21125}"/>
    <cellStyle name="Millares [0,1] 76 4" xfId="31305" xr:uid="{5042E48B-C01C-4094-A841-8020FC8A317F}"/>
    <cellStyle name="Millares [0,1] 77" xfId="9019" xr:uid="{00000000-0005-0000-0000-000037230000}"/>
    <cellStyle name="Millares [0,1] 77 2" xfId="9020" xr:uid="{00000000-0005-0000-0000-000038230000}"/>
    <cellStyle name="Millares [0,1] 77 2 2" xfId="31309" xr:uid="{36FCCB51-14BA-4D73-970A-DE43AD132D12}"/>
    <cellStyle name="Millares [0,1] 77 3" xfId="9021" xr:uid="{00000000-0005-0000-0000-000039230000}"/>
    <cellStyle name="Millares [0,1] 77 3 2" xfId="31310" xr:uid="{6CC812BA-C8E0-4E23-BCAD-94A5AEBCD573}"/>
    <cellStyle name="Millares [0,1] 77 4" xfId="31308" xr:uid="{CB291DA4-CDEC-4297-82D3-C185D49E7512}"/>
    <cellStyle name="Millares [0,1] 78" xfId="9022" xr:uid="{00000000-0005-0000-0000-00003A230000}"/>
    <cellStyle name="Millares [0,1] 78 2" xfId="9023" xr:uid="{00000000-0005-0000-0000-00003B230000}"/>
    <cellStyle name="Millares [0,1] 78 2 2" xfId="31312" xr:uid="{47625DE5-F6E6-44A4-88E5-8F786B72E65C}"/>
    <cellStyle name="Millares [0,1] 78 3" xfId="9024" xr:uid="{00000000-0005-0000-0000-00003C230000}"/>
    <cellStyle name="Millares [0,1] 78 3 2" xfId="31313" xr:uid="{43DCBC3D-E02D-4F7F-AC84-016D41551B7C}"/>
    <cellStyle name="Millares [0,1] 78 4" xfId="31311" xr:uid="{3368BF71-CF2B-4DC9-BA9E-8BB3D5583EF6}"/>
    <cellStyle name="Millares [0,1] 79" xfId="9025" xr:uid="{00000000-0005-0000-0000-00003D230000}"/>
    <cellStyle name="Millares [0,1] 79 2" xfId="9026" xr:uid="{00000000-0005-0000-0000-00003E230000}"/>
    <cellStyle name="Millares [0,1] 79 2 2" xfId="31315" xr:uid="{5CFF4729-8184-462A-A1B2-65EDD586B80E}"/>
    <cellStyle name="Millares [0,1] 79 3" xfId="9027" xr:uid="{00000000-0005-0000-0000-00003F230000}"/>
    <cellStyle name="Millares [0,1] 79 3 2" xfId="31316" xr:uid="{1AD497BE-9FA4-4A25-B091-182BB0BFAC9A}"/>
    <cellStyle name="Millares [0,1] 79 4" xfId="31314" xr:uid="{2CB43034-88A1-4283-9D4A-E6E4CC536A9D}"/>
    <cellStyle name="Millares [0,1] 8" xfId="9028" xr:uid="{00000000-0005-0000-0000-000040230000}"/>
    <cellStyle name="Millares [0,1] 8 2" xfId="9029" xr:uid="{00000000-0005-0000-0000-000041230000}"/>
    <cellStyle name="Millares [0,1] 8 2 2" xfId="31318" xr:uid="{46260DC0-CF02-4304-8B15-50B5AA436859}"/>
    <cellStyle name="Millares [0,1] 8 3" xfId="9030" xr:uid="{00000000-0005-0000-0000-000042230000}"/>
    <cellStyle name="Millares [0,1] 8 3 2" xfId="31319" xr:uid="{4BA5D5A6-E2AA-4FCE-8DB5-6E81810BD772}"/>
    <cellStyle name="Millares [0,1] 8 4" xfId="31317" xr:uid="{3C95FA51-1BD5-4989-838D-24503C881786}"/>
    <cellStyle name="Millares [0,1] 80" xfId="9031" xr:uid="{00000000-0005-0000-0000-000043230000}"/>
    <cellStyle name="Millares [0,1] 80 2" xfId="9032" xr:uid="{00000000-0005-0000-0000-000044230000}"/>
    <cellStyle name="Millares [0,1] 80 2 2" xfId="31321" xr:uid="{1A4305F3-C70B-4248-ACB3-E930BE91A555}"/>
    <cellStyle name="Millares [0,1] 80 3" xfId="9033" xr:uid="{00000000-0005-0000-0000-000045230000}"/>
    <cellStyle name="Millares [0,1] 80 3 2" xfId="31322" xr:uid="{C4FB6902-EDF2-45CF-9416-96F5AFB1D36B}"/>
    <cellStyle name="Millares [0,1] 80 4" xfId="31320" xr:uid="{A0FF8B31-4EC6-41FE-985C-C2440D38E19F}"/>
    <cellStyle name="Millares [0,1] 81" xfId="9034" xr:uid="{00000000-0005-0000-0000-000046230000}"/>
    <cellStyle name="Millares [0,1] 81 2" xfId="9035" xr:uid="{00000000-0005-0000-0000-000047230000}"/>
    <cellStyle name="Millares [0,1] 81 2 2" xfId="31324" xr:uid="{5F12B8F8-3D58-4B4B-82BA-BB1F3767A269}"/>
    <cellStyle name="Millares [0,1] 81 3" xfId="9036" xr:uid="{00000000-0005-0000-0000-000048230000}"/>
    <cellStyle name="Millares [0,1] 81 3 2" xfId="31325" xr:uid="{78806034-0F05-464D-87ED-3E94C4ECD4EF}"/>
    <cellStyle name="Millares [0,1] 81 4" xfId="31323" xr:uid="{9CCD21B0-53BA-40DC-B3EA-63A07664BDEE}"/>
    <cellStyle name="Millares [0,1] 82" xfId="9037" xr:uid="{00000000-0005-0000-0000-000049230000}"/>
    <cellStyle name="Millares [0,1] 82 2" xfId="9038" xr:uid="{00000000-0005-0000-0000-00004A230000}"/>
    <cellStyle name="Millares [0,1] 82 2 2" xfId="31327" xr:uid="{3EBF692F-5202-48DE-8899-A88945775134}"/>
    <cellStyle name="Millares [0,1] 82 3" xfId="9039" xr:uid="{00000000-0005-0000-0000-00004B230000}"/>
    <cellStyle name="Millares [0,1] 82 3 2" xfId="31328" xr:uid="{F35A104B-99D3-41FC-B48A-D83CA9F33C83}"/>
    <cellStyle name="Millares [0,1] 82 4" xfId="31326" xr:uid="{8CA6A634-12CC-4FA2-A373-4DD184AA7E3E}"/>
    <cellStyle name="Millares [0,1] 83" xfId="9040" xr:uid="{00000000-0005-0000-0000-00004C230000}"/>
    <cellStyle name="Millares [0,1] 83 2" xfId="9041" xr:uid="{00000000-0005-0000-0000-00004D230000}"/>
    <cellStyle name="Millares [0,1] 83 2 2" xfId="31330" xr:uid="{27542D3D-B4D3-443C-88B2-ADC07488A3DB}"/>
    <cellStyle name="Millares [0,1] 83 3" xfId="9042" xr:uid="{00000000-0005-0000-0000-00004E230000}"/>
    <cellStyle name="Millares [0,1] 83 3 2" xfId="31331" xr:uid="{AB2B3021-F34F-4651-8704-367DCBD08365}"/>
    <cellStyle name="Millares [0,1] 83 4" xfId="31329" xr:uid="{CEBE2785-FE1C-499D-BBB5-A52EEEB7C0F4}"/>
    <cellStyle name="Millares [0,1] 84" xfId="9043" xr:uid="{00000000-0005-0000-0000-00004F230000}"/>
    <cellStyle name="Millares [0,1] 84 2" xfId="9044" xr:uid="{00000000-0005-0000-0000-000050230000}"/>
    <cellStyle name="Millares [0,1] 84 2 2" xfId="31333" xr:uid="{A115F98E-AEF1-4949-98BC-3A63CF4F3904}"/>
    <cellStyle name="Millares [0,1] 84 3" xfId="9045" xr:uid="{00000000-0005-0000-0000-000051230000}"/>
    <cellStyle name="Millares [0,1] 84 3 2" xfId="31334" xr:uid="{98CA8E08-AF55-4F35-AE9A-5A0B864EB319}"/>
    <cellStyle name="Millares [0,1] 84 4" xfId="31332" xr:uid="{D7808ACD-A56D-4DAB-B8A9-054680FF0E50}"/>
    <cellStyle name="Millares [0,1] 85" xfId="9046" xr:uid="{00000000-0005-0000-0000-000052230000}"/>
    <cellStyle name="Millares [0,1] 85 2" xfId="9047" xr:uid="{00000000-0005-0000-0000-000053230000}"/>
    <cellStyle name="Millares [0,1] 85 2 2" xfId="31336" xr:uid="{1F457E52-10BE-4C6D-91E8-ADEDD8412754}"/>
    <cellStyle name="Millares [0,1] 85 3" xfId="9048" xr:uid="{00000000-0005-0000-0000-000054230000}"/>
    <cellStyle name="Millares [0,1] 85 3 2" xfId="31337" xr:uid="{FE1C0DD4-1CB6-4239-B246-1B790A480D96}"/>
    <cellStyle name="Millares [0,1] 85 4" xfId="31335" xr:uid="{5C6F4705-1E98-48C8-BF5E-7276F0D5A965}"/>
    <cellStyle name="Millares [0,1] 86" xfId="9049" xr:uid="{00000000-0005-0000-0000-000055230000}"/>
    <cellStyle name="Millares [0,1] 86 2" xfId="9050" xr:uid="{00000000-0005-0000-0000-000056230000}"/>
    <cellStyle name="Millares [0,1] 86 2 2" xfId="31339" xr:uid="{634E83A2-AFF6-4EE2-A17B-6672A27D1F19}"/>
    <cellStyle name="Millares [0,1] 86 3" xfId="9051" xr:uid="{00000000-0005-0000-0000-000057230000}"/>
    <cellStyle name="Millares [0,1] 86 3 2" xfId="31340" xr:uid="{874DA35E-B63D-42AF-BB2D-14135B98D070}"/>
    <cellStyle name="Millares [0,1] 86 4" xfId="31338" xr:uid="{B4BF0AB5-B84D-4916-B8F4-F66DC6F29F77}"/>
    <cellStyle name="Millares [0,1] 87" xfId="9052" xr:uid="{00000000-0005-0000-0000-000058230000}"/>
    <cellStyle name="Millares [0,1] 87 2" xfId="9053" xr:uid="{00000000-0005-0000-0000-000059230000}"/>
    <cellStyle name="Millares [0,1] 87 2 2" xfId="31342" xr:uid="{C480E560-3D8C-4E21-98F1-B3CB2EF0E05A}"/>
    <cellStyle name="Millares [0,1] 87 3" xfId="9054" xr:uid="{00000000-0005-0000-0000-00005A230000}"/>
    <cellStyle name="Millares [0,1] 87 3 2" xfId="31343" xr:uid="{EF8D5590-EEE2-4069-AC6A-FEDA1E340253}"/>
    <cellStyle name="Millares [0,1] 87 4" xfId="31341" xr:uid="{7A97931C-D2A9-4C6F-8783-76DF311EB035}"/>
    <cellStyle name="Millares [0,1] 88" xfId="9055" xr:uid="{00000000-0005-0000-0000-00005B230000}"/>
    <cellStyle name="Millares [0,1] 88 2" xfId="9056" xr:uid="{00000000-0005-0000-0000-00005C230000}"/>
    <cellStyle name="Millares [0,1] 88 2 2" xfId="31345" xr:uid="{CF0AE251-F9B9-475A-9A66-7B4BFF8FC46E}"/>
    <cellStyle name="Millares [0,1] 88 3" xfId="9057" xr:uid="{00000000-0005-0000-0000-00005D230000}"/>
    <cellStyle name="Millares [0,1] 88 3 2" xfId="31346" xr:uid="{61C97F1E-B02F-48B4-8828-3CDE5F102B76}"/>
    <cellStyle name="Millares [0,1] 88 4" xfId="31344" xr:uid="{4DFBAC9C-A677-4B2C-AC42-B861355D2B2E}"/>
    <cellStyle name="Millares [0,1] 89" xfId="9058" xr:uid="{00000000-0005-0000-0000-00005E230000}"/>
    <cellStyle name="Millares [0,1] 89 2" xfId="9059" xr:uid="{00000000-0005-0000-0000-00005F230000}"/>
    <cellStyle name="Millares [0,1] 89 2 2" xfId="31348" xr:uid="{B82EAF42-D822-42EB-87CA-99E8590D2263}"/>
    <cellStyle name="Millares [0,1] 89 3" xfId="9060" xr:uid="{00000000-0005-0000-0000-000060230000}"/>
    <cellStyle name="Millares [0,1] 89 3 2" xfId="31349" xr:uid="{242CA501-3D0C-48D7-B141-ACDE34B21F4C}"/>
    <cellStyle name="Millares [0,1] 89 4" xfId="31347" xr:uid="{9238C706-852F-4218-A436-A01800B373FD}"/>
    <cellStyle name="Millares [0,1] 9" xfId="9061" xr:uid="{00000000-0005-0000-0000-000061230000}"/>
    <cellStyle name="Millares [0,1] 9 2" xfId="9062" xr:uid="{00000000-0005-0000-0000-000062230000}"/>
    <cellStyle name="Millares [0,1] 9 2 2" xfId="31351" xr:uid="{76EA66BD-F60E-4752-B170-52AAB01BA41A}"/>
    <cellStyle name="Millares [0,1] 9 3" xfId="9063" xr:uid="{00000000-0005-0000-0000-000063230000}"/>
    <cellStyle name="Millares [0,1] 9 3 2" xfId="31352" xr:uid="{33C647BF-E150-488A-BA9D-F8927043638C}"/>
    <cellStyle name="Millares [0,1] 9 4" xfId="31350" xr:uid="{B152B75D-1BEE-4AEA-A3FA-BE46B25D9C09}"/>
    <cellStyle name="Millares [0,1] 90" xfId="9064" xr:uid="{00000000-0005-0000-0000-000064230000}"/>
    <cellStyle name="Millares [0,1] 90 2" xfId="9065" xr:uid="{00000000-0005-0000-0000-000065230000}"/>
    <cellStyle name="Millares [0,1] 90 2 2" xfId="31354" xr:uid="{23BFC239-BA9B-4961-B626-866BCAB5696E}"/>
    <cellStyle name="Millares [0,1] 90 3" xfId="9066" xr:uid="{00000000-0005-0000-0000-000066230000}"/>
    <cellStyle name="Millares [0,1] 90 3 2" xfId="31355" xr:uid="{25FB2AF6-124E-4895-84D7-9834CE0A1231}"/>
    <cellStyle name="Millares [0,1] 90 4" xfId="31353" xr:uid="{D8FE9D9D-8D25-4815-880A-40E9239EA2A2}"/>
    <cellStyle name="Millares [0,1] 91" xfId="9067" xr:uid="{00000000-0005-0000-0000-000067230000}"/>
    <cellStyle name="Millares [0,1] 91 2" xfId="9068" xr:uid="{00000000-0005-0000-0000-000068230000}"/>
    <cellStyle name="Millares [0,1] 91 2 2" xfId="31357" xr:uid="{FFE8B47B-3B70-4B63-A5CF-346678650E9B}"/>
    <cellStyle name="Millares [0,1] 91 3" xfId="9069" xr:uid="{00000000-0005-0000-0000-000069230000}"/>
    <cellStyle name="Millares [0,1] 91 3 2" xfId="31358" xr:uid="{4BC50B33-7700-4AC4-81B7-6370922C34C0}"/>
    <cellStyle name="Millares [0,1] 91 4" xfId="31356" xr:uid="{1EF4AF3B-897D-4822-8C2C-D3C560CFDB78}"/>
    <cellStyle name="Millares [0,1] 92" xfId="9070" xr:uid="{00000000-0005-0000-0000-00006A230000}"/>
    <cellStyle name="Millares [0,1] 92 2" xfId="9071" xr:uid="{00000000-0005-0000-0000-00006B230000}"/>
    <cellStyle name="Millares [0,1] 92 2 2" xfId="31360" xr:uid="{859B76F6-0BDD-49FA-829F-C6C64483A3BF}"/>
    <cellStyle name="Millares [0,1] 92 3" xfId="9072" xr:uid="{00000000-0005-0000-0000-00006C230000}"/>
    <cellStyle name="Millares [0,1] 92 3 2" xfId="31361" xr:uid="{2912DAB6-9566-41D5-A8CE-A79220678D36}"/>
    <cellStyle name="Millares [0,1] 92 4" xfId="31359" xr:uid="{F70B7F86-AC4A-49BE-8B40-5028A0C4DAA8}"/>
    <cellStyle name="Millares [0,1] 93" xfId="9073" xr:uid="{00000000-0005-0000-0000-00006D230000}"/>
    <cellStyle name="Millares [0,1] 93 2" xfId="9074" xr:uid="{00000000-0005-0000-0000-00006E230000}"/>
    <cellStyle name="Millares [0,1] 93 2 2" xfId="31363" xr:uid="{A1C31420-669D-4694-8B52-D4FEFB78DF5C}"/>
    <cellStyle name="Millares [0,1] 93 3" xfId="9075" xr:uid="{00000000-0005-0000-0000-00006F230000}"/>
    <cellStyle name="Millares [0,1] 93 3 2" xfId="31364" xr:uid="{1557E03E-9043-472F-88C8-4FC4FB6E4D72}"/>
    <cellStyle name="Millares [0,1] 93 4" xfId="31362" xr:uid="{5FBD92FA-ABE0-4463-95A6-0E181F988970}"/>
    <cellStyle name="Millares [0,1] 94" xfId="9076" xr:uid="{00000000-0005-0000-0000-000070230000}"/>
    <cellStyle name="Millares [0,1] 94 2" xfId="9077" xr:uid="{00000000-0005-0000-0000-000071230000}"/>
    <cellStyle name="Millares [0,1] 94 2 2" xfId="31366" xr:uid="{936527E3-ABCB-4EBB-8A58-61BE8535D507}"/>
    <cellStyle name="Millares [0,1] 94 3" xfId="9078" xr:uid="{00000000-0005-0000-0000-000072230000}"/>
    <cellStyle name="Millares [0,1] 94 3 2" xfId="31367" xr:uid="{2AC8A5C8-3F10-4FB0-8086-EFCFE2CB288A}"/>
    <cellStyle name="Millares [0,1] 94 4" xfId="31365" xr:uid="{C9746271-F20A-4139-BDB9-1A8D50955A9F}"/>
    <cellStyle name="Millares [0,1] 95" xfId="9079" xr:uid="{00000000-0005-0000-0000-000073230000}"/>
    <cellStyle name="Millares [0,1] 95 2" xfId="9080" xr:uid="{00000000-0005-0000-0000-000074230000}"/>
    <cellStyle name="Millares [0,1] 95 2 2" xfId="31369" xr:uid="{03081454-EFBA-4CB8-9355-EC768CCD53CE}"/>
    <cellStyle name="Millares [0,1] 95 3" xfId="9081" xr:uid="{00000000-0005-0000-0000-000075230000}"/>
    <cellStyle name="Millares [0,1] 95 3 2" xfId="31370" xr:uid="{1584C4D4-A1CB-4081-8A25-4C08CD66C687}"/>
    <cellStyle name="Millares [0,1] 95 4" xfId="31368" xr:uid="{A6A63870-7DC7-483F-9D40-191CE6E61C74}"/>
    <cellStyle name="Millares [0,1] 96" xfId="9082" xr:uid="{00000000-0005-0000-0000-000076230000}"/>
    <cellStyle name="Millares [0,1] 96 2" xfId="9083" xr:uid="{00000000-0005-0000-0000-000077230000}"/>
    <cellStyle name="Millares [0,1] 96 2 2" xfId="31372" xr:uid="{886FA605-47F1-4385-9603-B1BF696D04DA}"/>
    <cellStyle name="Millares [0,1] 96 3" xfId="9084" xr:uid="{00000000-0005-0000-0000-000078230000}"/>
    <cellStyle name="Millares [0,1] 96 3 2" xfId="31373" xr:uid="{092F1232-6310-4270-8042-603048DBFDE6}"/>
    <cellStyle name="Millares [0,1] 96 4" xfId="31371" xr:uid="{DA450D95-0B44-4620-99E3-B87C467C396A}"/>
    <cellStyle name="Millares [0,1] 97" xfId="9085" xr:uid="{00000000-0005-0000-0000-000079230000}"/>
    <cellStyle name="Millares [0,1] 97 2" xfId="9086" xr:uid="{00000000-0005-0000-0000-00007A230000}"/>
    <cellStyle name="Millares [0,1] 97 2 2" xfId="31375" xr:uid="{5C1C9291-3915-470E-9640-576C70596A53}"/>
    <cellStyle name="Millares [0,1] 97 3" xfId="9087" xr:uid="{00000000-0005-0000-0000-00007B230000}"/>
    <cellStyle name="Millares [0,1] 97 3 2" xfId="31376" xr:uid="{EE9D85AD-3727-4C01-9F40-70A2C9797F5E}"/>
    <cellStyle name="Millares [0,1] 97 4" xfId="31374" xr:uid="{144987A2-B702-41F1-B64C-3026D4494976}"/>
    <cellStyle name="Millares [0,1] 98" xfId="9088" xr:uid="{00000000-0005-0000-0000-00007C230000}"/>
    <cellStyle name="Millares [0,1] 98 2" xfId="9089" xr:uid="{00000000-0005-0000-0000-00007D230000}"/>
    <cellStyle name="Millares [0,1] 98 2 2" xfId="31378" xr:uid="{6D7BDA14-83E4-44C1-980C-71C8B6DAACB2}"/>
    <cellStyle name="Millares [0,1] 98 3" xfId="9090" xr:uid="{00000000-0005-0000-0000-00007E230000}"/>
    <cellStyle name="Millares [0,1] 98 3 2" xfId="31379" xr:uid="{13306451-0DA7-4D1B-9B33-D794BE23C83E}"/>
    <cellStyle name="Millares [0,1] 98 4" xfId="31377" xr:uid="{82FDB4B1-474C-4516-ADBE-653270B1CF85}"/>
    <cellStyle name="Millares [0,1] 99" xfId="9091" xr:uid="{00000000-0005-0000-0000-00007F230000}"/>
    <cellStyle name="Millares [0,1] 99 2" xfId="9092" xr:uid="{00000000-0005-0000-0000-000080230000}"/>
    <cellStyle name="Millares [0,1] 99 2 2" xfId="31381" xr:uid="{64381729-46E4-495B-83CE-5DB65508A2EC}"/>
    <cellStyle name="Millares [0,1] 99 3" xfId="9093" xr:uid="{00000000-0005-0000-0000-000081230000}"/>
    <cellStyle name="Millares [0,1] 99 3 2" xfId="31382" xr:uid="{ED18711B-EF8E-4950-8517-B33DDFB51DD5}"/>
    <cellStyle name="Millares [0,1] 99 4" xfId="31380" xr:uid="{257EA382-462D-4955-8814-13938FDCF800}"/>
    <cellStyle name="Millares [0,1]_Balance" xfId="9094" xr:uid="{00000000-0005-0000-0000-000082230000}"/>
    <cellStyle name="Millares [0.0]" xfId="9095" xr:uid="{00000000-0005-0000-0000-000083230000}"/>
    <cellStyle name="Millares [0.0] 10" xfId="9096" xr:uid="{00000000-0005-0000-0000-000084230000}"/>
    <cellStyle name="Millares [0.0] 10 2" xfId="9097" xr:uid="{00000000-0005-0000-0000-000085230000}"/>
    <cellStyle name="Millares [0.0] 10 2 2" xfId="31385" xr:uid="{03560EB9-F4BA-4373-A843-44AB21ED0506}"/>
    <cellStyle name="Millares [0.0] 10 3" xfId="9098" xr:uid="{00000000-0005-0000-0000-000086230000}"/>
    <cellStyle name="Millares [0.0] 10 3 2" xfId="31386" xr:uid="{76866EFD-A482-41C5-BCEE-7DCD2CAA4D3C}"/>
    <cellStyle name="Millares [0.0] 10 4" xfId="31384" xr:uid="{20C793C4-1206-456A-A948-CD4140C57FB2}"/>
    <cellStyle name="Millares [0.0] 100" xfId="9099" xr:uid="{00000000-0005-0000-0000-000087230000}"/>
    <cellStyle name="Millares [0.0] 100 2" xfId="9100" xr:uid="{00000000-0005-0000-0000-000088230000}"/>
    <cellStyle name="Millares [0.0] 100 2 2" xfId="31388" xr:uid="{25F46093-EDC4-4672-83E1-E6C74585E394}"/>
    <cellStyle name="Millares [0.0] 100 3" xfId="9101" xr:uid="{00000000-0005-0000-0000-000089230000}"/>
    <cellStyle name="Millares [0.0] 100 3 2" xfId="31389" xr:uid="{DB003DE8-94A1-4D57-A66E-656FA71842D8}"/>
    <cellStyle name="Millares [0.0] 100 4" xfId="31387" xr:uid="{6F931930-BC7A-4CEC-B0D4-ABE634E2573F}"/>
    <cellStyle name="Millares [0.0] 101" xfId="9102" xr:uid="{00000000-0005-0000-0000-00008A230000}"/>
    <cellStyle name="Millares [0.0] 101 2" xfId="9103" xr:uid="{00000000-0005-0000-0000-00008B230000}"/>
    <cellStyle name="Millares [0.0] 101 2 2" xfId="31391" xr:uid="{38E87C4B-995C-48B3-810D-5465D5DF4AF9}"/>
    <cellStyle name="Millares [0.0] 101 3" xfId="9104" xr:uid="{00000000-0005-0000-0000-00008C230000}"/>
    <cellStyle name="Millares [0.0] 101 3 2" xfId="31392" xr:uid="{1AECECF8-770E-4772-92FF-C1A0C266919C}"/>
    <cellStyle name="Millares [0.0] 101 4" xfId="31390" xr:uid="{F878D299-A3EC-49DF-B337-93B9B9231243}"/>
    <cellStyle name="Millares [0.0] 102" xfId="9105" xr:uid="{00000000-0005-0000-0000-00008D230000}"/>
    <cellStyle name="Millares [0.0] 102 2" xfId="9106" xr:uid="{00000000-0005-0000-0000-00008E230000}"/>
    <cellStyle name="Millares [0.0] 102 2 2" xfId="31394" xr:uid="{14A44BEC-AFAB-402C-AB44-BC6EC3ADD5A0}"/>
    <cellStyle name="Millares [0.0] 102 3" xfId="9107" xr:uid="{00000000-0005-0000-0000-00008F230000}"/>
    <cellStyle name="Millares [0.0] 102 3 2" xfId="31395" xr:uid="{7B820ACA-2748-4CA6-93ED-E1A2364AAA8A}"/>
    <cellStyle name="Millares [0.0] 102 4" xfId="31393" xr:uid="{02FD203C-DF27-4014-A10F-DC18A28252E3}"/>
    <cellStyle name="Millares [0.0] 103" xfId="9108" xr:uid="{00000000-0005-0000-0000-000090230000}"/>
    <cellStyle name="Millares [0.0] 103 2" xfId="9109" xr:uid="{00000000-0005-0000-0000-000091230000}"/>
    <cellStyle name="Millares [0.0] 103 2 2" xfId="31397" xr:uid="{A3862FF1-2071-4F46-A079-1AE5CC6EFCB2}"/>
    <cellStyle name="Millares [0.0] 103 3" xfId="9110" xr:uid="{00000000-0005-0000-0000-000092230000}"/>
    <cellStyle name="Millares [0.0] 103 3 2" xfId="31398" xr:uid="{D678BB70-736E-4D8E-855B-F70F0E86F148}"/>
    <cellStyle name="Millares [0.0] 103 4" xfId="31396" xr:uid="{3C006CD8-3D7A-44D6-82E6-066FE5AD1B0A}"/>
    <cellStyle name="Millares [0.0] 104" xfId="9111" xr:uid="{00000000-0005-0000-0000-000093230000}"/>
    <cellStyle name="Millares [0.0] 104 2" xfId="9112" xr:uid="{00000000-0005-0000-0000-000094230000}"/>
    <cellStyle name="Millares [0.0] 104 2 2" xfId="31400" xr:uid="{D7E724EF-33D7-4E6F-B87E-E2A8DBCB39EC}"/>
    <cellStyle name="Millares [0.0] 104 3" xfId="9113" xr:uid="{00000000-0005-0000-0000-000095230000}"/>
    <cellStyle name="Millares [0.0] 104 3 2" xfId="31401" xr:uid="{E906F6F9-C293-4717-957A-2108B3EAF325}"/>
    <cellStyle name="Millares [0.0] 104 4" xfId="31399" xr:uid="{708C285D-0834-4FBD-8D41-23CF814F1904}"/>
    <cellStyle name="Millares [0.0] 105" xfId="9114" xr:uid="{00000000-0005-0000-0000-000096230000}"/>
    <cellStyle name="Millares [0.0] 105 2" xfId="9115" xr:uid="{00000000-0005-0000-0000-000097230000}"/>
    <cellStyle name="Millares [0.0] 105 2 2" xfId="31403" xr:uid="{4B3ECEAF-0453-4E95-80FF-84768A651280}"/>
    <cellStyle name="Millares [0.0] 105 3" xfId="9116" xr:uid="{00000000-0005-0000-0000-000098230000}"/>
    <cellStyle name="Millares [0.0] 105 3 2" xfId="31404" xr:uid="{D63F7BF2-FD43-48AF-BEB7-626ABA61D6DD}"/>
    <cellStyle name="Millares [0.0] 105 4" xfId="31402" xr:uid="{E4B471E8-4A5C-42E4-A521-9A5206EF5252}"/>
    <cellStyle name="Millares [0.0] 106" xfId="9117" xr:uid="{00000000-0005-0000-0000-000099230000}"/>
    <cellStyle name="Millares [0.0] 106 2" xfId="9118" xr:uid="{00000000-0005-0000-0000-00009A230000}"/>
    <cellStyle name="Millares [0.0] 106 2 2" xfId="31406" xr:uid="{C66E4B44-341E-4B5E-8834-2B0482AFD93E}"/>
    <cellStyle name="Millares [0.0] 106 3" xfId="9119" xr:uid="{00000000-0005-0000-0000-00009B230000}"/>
    <cellStyle name="Millares [0.0] 106 3 2" xfId="31407" xr:uid="{3355EA29-AAC6-418B-AC5B-6B9A5DD8CFEE}"/>
    <cellStyle name="Millares [0.0] 106 4" xfId="31405" xr:uid="{8859B387-F080-4B67-934B-89BD7B8F7E63}"/>
    <cellStyle name="Millares [0.0] 107" xfId="9120" xr:uid="{00000000-0005-0000-0000-00009C230000}"/>
    <cellStyle name="Millares [0.0] 107 2" xfId="9121" xr:uid="{00000000-0005-0000-0000-00009D230000}"/>
    <cellStyle name="Millares [0.0] 107 2 2" xfId="31409" xr:uid="{DE0ACE6A-5CF4-4DAC-8B95-CEBFEE3B0A6D}"/>
    <cellStyle name="Millares [0.0] 107 3" xfId="9122" xr:uid="{00000000-0005-0000-0000-00009E230000}"/>
    <cellStyle name="Millares [0.0] 107 3 2" xfId="31410" xr:uid="{AFA750F9-58AA-46DD-9631-3DCCBD89C8A7}"/>
    <cellStyle name="Millares [0.0] 107 4" xfId="31408" xr:uid="{D707EE79-BA32-4740-893F-66BA3B96D258}"/>
    <cellStyle name="Millares [0.0] 108" xfId="9123" xr:uid="{00000000-0005-0000-0000-00009F230000}"/>
    <cellStyle name="Millares [0.0] 108 2" xfId="9124" xr:uid="{00000000-0005-0000-0000-0000A0230000}"/>
    <cellStyle name="Millares [0.0] 108 2 2" xfId="31412" xr:uid="{1ECEA240-D4AE-4061-BC10-24425AE63DE3}"/>
    <cellStyle name="Millares [0.0] 108 3" xfId="9125" xr:uid="{00000000-0005-0000-0000-0000A1230000}"/>
    <cellStyle name="Millares [0.0] 108 3 2" xfId="31413" xr:uid="{E1EF6DD1-F863-479D-8BA3-2AE7B8F1FB94}"/>
    <cellStyle name="Millares [0.0] 108 4" xfId="31411" xr:uid="{F4359B5F-F1AF-41A0-8537-7320AE3117E6}"/>
    <cellStyle name="Millares [0.0] 109" xfId="9126" xr:uid="{00000000-0005-0000-0000-0000A2230000}"/>
    <cellStyle name="Millares [0.0] 109 2" xfId="31414" xr:uid="{D518E9E1-2205-4522-809D-6071D0F5BCFA}"/>
    <cellStyle name="Millares [0.0] 11" xfId="9127" xr:uid="{00000000-0005-0000-0000-0000A3230000}"/>
    <cellStyle name="Millares [0.0] 11 2" xfId="9128" xr:uid="{00000000-0005-0000-0000-0000A4230000}"/>
    <cellStyle name="Millares [0.0] 11 2 2" xfId="31416" xr:uid="{A202264E-1DDE-4D40-8CA8-B4CF4F4DE4FD}"/>
    <cellStyle name="Millares [0.0] 11 3" xfId="9129" xr:uid="{00000000-0005-0000-0000-0000A5230000}"/>
    <cellStyle name="Millares [0.0] 11 3 2" xfId="31417" xr:uid="{E51F9991-EE97-4A99-B632-D12521F30B88}"/>
    <cellStyle name="Millares [0.0] 11 4" xfId="31415" xr:uid="{0417F464-FDFD-4E5C-813E-8ECC1CE455B6}"/>
    <cellStyle name="Millares [0.0] 110" xfId="9130" xr:uid="{00000000-0005-0000-0000-0000A6230000}"/>
    <cellStyle name="Millares [0.0] 110 2" xfId="31418" xr:uid="{BA745F9F-F4D7-403E-B372-1956641B5C4A}"/>
    <cellStyle name="Millares [0.0] 111" xfId="31383" xr:uid="{4E6EBF78-28CB-4C7E-9B07-DAFCC9BCEB6F}"/>
    <cellStyle name="Millares [0.0] 12" xfId="9131" xr:uid="{00000000-0005-0000-0000-0000A7230000}"/>
    <cellStyle name="Millares [0.0] 12 2" xfId="9132" xr:uid="{00000000-0005-0000-0000-0000A8230000}"/>
    <cellStyle name="Millares [0.0] 12 2 2" xfId="31420" xr:uid="{51579E18-6FA9-4A37-9F34-63DD43872615}"/>
    <cellStyle name="Millares [0.0] 12 3" xfId="9133" xr:uid="{00000000-0005-0000-0000-0000A9230000}"/>
    <cellStyle name="Millares [0.0] 12 3 2" xfId="31421" xr:uid="{63131CD2-0028-48ED-971F-1F0516FE0A29}"/>
    <cellStyle name="Millares [0.0] 12 4" xfId="31419" xr:uid="{797064F9-945B-48B9-8953-93F3C283D487}"/>
    <cellStyle name="Millares [0.0] 13" xfId="9134" xr:uid="{00000000-0005-0000-0000-0000AA230000}"/>
    <cellStyle name="Millares [0.0] 13 2" xfId="9135" xr:uid="{00000000-0005-0000-0000-0000AB230000}"/>
    <cellStyle name="Millares [0.0] 13 2 2" xfId="31423" xr:uid="{6CF0D0B0-3A30-41BE-87CB-EEA84695ED17}"/>
    <cellStyle name="Millares [0.0] 13 3" xfId="9136" xr:uid="{00000000-0005-0000-0000-0000AC230000}"/>
    <cellStyle name="Millares [0.0] 13 3 2" xfId="31424" xr:uid="{0FA8B4F7-13C7-45AD-A7A7-BA8B12439E9A}"/>
    <cellStyle name="Millares [0.0] 13 4" xfId="31422" xr:uid="{2EF4486B-B8AB-437D-A823-DAF96E142117}"/>
    <cellStyle name="Millares [0.0] 14" xfId="9137" xr:uid="{00000000-0005-0000-0000-0000AD230000}"/>
    <cellStyle name="Millares [0.0] 14 2" xfId="9138" xr:uid="{00000000-0005-0000-0000-0000AE230000}"/>
    <cellStyle name="Millares [0.0] 14 2 2" xfId="31426" xr:uid="{5C8881D6-7D55-4C4D-9AA8-D5528A9A8F22}"/>
    <cellStyle name="Millares [0.0] 14 3" xfId="9139" xr:uid="{00000000-0005-0000-0000-0000AF230000}"/>
    <cellStyle name="Millares [0.0] 14 3 2" xfId="31427" xr:uid="{0A9A1CBD-56E7-46E8-B5D0-88C646281A0E}"/>
    <cellStyle name="Millares [0.0] 14 4" xfId="31425" xr:uid="{AC49D83A-1477-44C8-83E7-78EA7672E846}"/>
    <cellStyle name="Millares [0.0] 15" xfId="9140" xr:uid="{00000000-0005-0000-0000-0000B0230000}"/>
    <cellStyle name="Millares [0.0] 15 2" xfId="9141" xr:uid="{00000000-0005-0000-0000-0000B1230000}"/>
    <cellStyle name="Millares [0.0] 15 2 2" xfId="31429" xr:uid="{3F368D54-6D80-4E71-9F78-730B8A491A33}"/>
    <cellStyle name="Millares [0.0] 15 3" xfId="9142" xr:uid="{00000000-0005-0000-0000-0000B2230000}"/>
    <cellStyle name="Millares [0.0] 15 3 2" xfId="31430" xr:uid="{C777F3DB-CA0A-4C74-974B-D38BDF388746}"/>
    <cellStyle name="Millares [0.0] 15 4" xfId="31428" xr:uid="{EF53793E-999A-41D6-B201-8E11AC64DB3F}"/>
    <cellStyle name="Millares [0.0] 16" xfId="9143" xr:uid="{00000000-0005-0000-0000-0000B3230000}"/>
    <cellStyle name="Millares [0.0] 16 2" xfId="9144" xr:uid="{00000000-0005-0000-0000-0000B4230000}"/>
    <cellStyle name="Millares [0.0] 16 2 2" xfId="31432" xr:uid="{9FEF4418-8B47-4491-8214-2C0A38E10D01}"/>
    <cellStyle name="Millares [0.0] 16 3" xfId="9145" xr:uid="{00000000-0005-0000-0000-0000B5230000}"/>
    <cellStyle name="Millares [0.0] 16 3 2" xfId="31433" xr:uid="{58070C2D-F98B-4280-B360-C9D26C687838}"/>
    <cellStyle name="Millares [0.0] 16 4" xfId="31431" xr:uid="{BEA163F0-0AC1-4132-9004-970F9A953758}"/>
    <cellStyle name="Millares [0.0] 17" xfId="9146" xr:uid="{00000000-0005-0000-0000-0000B6230000}"/>
    <cellStyle name="Millares [0.0] 17 2" xfId="9147" xr:uid="{00000000-0005-0000-0000-0000B7230000}"/>
    <cellStyle name="Millares [0.0] 17 2 2" xfId="31435" xr:uid="{7AE1DB95-1356-446E-8215-23EA4D50C57E}"/>
    <cellStyle name="Millares [0.0] 17 3" xfId="9148" xr:uid="{00000000-0005-0000-0000-0000B8230000}"/>
    <cellStyle name="Millares [0.0] 17 3 2" xfId="31436" xr:uid="{1CC0FEDA-39BC-4B0B-B5B8-F681F06F9C24}"/>
    <cellStyle name="Millares [0.0] 17 4" xfId="31434" xr:uid="{7CC1EA6C-0493-47D2-932C-74A5D50F0621}"/>
    <cellStyle name="Millares [0.0] 18" xfId="9149" xr:uid="{00000000-0005-0000-0000-0000B9230000}"/>
    <cellStyle name="Millares [0.0] 18 2" xfId="9150" xr:uid="{00000000-0005-0000-0000-0000BA230000}"/>
    <cellStyle name="Millares [0.0] 18 2 2" xfId="31438" xr:uid="{2395E520-0F9E-442B-8FF9-836C9E56B9A7}"/>
    <cellStyle name="Millares [0.0] 18 3" xfId="9151" xr:uid="{00000000-0005-0000-0000-0000BB230000}"/>
    <cellStyle name="Millares [0.0] 18 3 2" xfId="31439" xr:uid="{2A81D30C-4B78-423E-A545-6FD9EF284DAA}"/>
    <cellStyle name="Millares [0.0] 18 4" xfId="31437" xr:uid="{3E39112B-A0D0-4FD0-AB98-8A55F43D386A}"/>
    <cellStyle name="Millares [0.0] 19" xfId="9152" xr:uid="{00000000-0005-0000-0000-0000BC230000}"/>
    <cellStyle name="Millares [0.0] 19 2" xfId="9153" xr:uid="{00000000-0005-0000-0000-0000BD230000}"/>
    <cellStyle name="Millares [0.0] 19 2 2" xfId="31441" xr:uid="{58B6C362-7CED-40E8-AD31-911414721F25}"/>
    <cellStyle name="Millares [0.0] 19 3" xfId="9154" xr:uid="{00000000-0005-0000-0000-0000BE230000}"/>
    <cellStyle name="Millares [0.0] 19 3 2" xfId="31442" xr:uid="{0CBEC673-6220-4B63-8B1F-414F4E817A61}"/>
    <cellStyle name="Millares [0.0] 19 4" xfId="31440" xr:uid="{E353211B-CFD6-4B9B-8143-76DA910F6E10}"/>
    <cellStyle name="Millares [0.0] 2" xfId="9155" xr:uid="{00000000-0005-0000-0000-0000BF230000}"/>
    <cellStyle name="Millares [0.0] 2 2" xfId="9156" xr:uid="{00000000-0005-0000-0000-0000C0230000}"/>
    <cellStyle name="Millares [0.0] 2 2 2" xfId="9157" xr:uid="{00000000-0005-0000-0000-0000C1230000}"/>
    <cellStyle name="Millares [0.0] 2 2 2 2" xfId="31445" xr:uid="{07EF1B28-CBA3-4F0A-990F-44334AD1D39F}"/>
    <cellStyle name="Millares [0.0] 2 2 3" xfId="9158" xr:uid="{00000000-0005-0000-0000-0000C2230000}"/>
    <cellStyle name="Millares [0.0] 2 2 3 2" xfId="31446" xr:uid="{3936E456-B374-4458-B17C-8121F347FCC2}"/>
    <cellStyle name="Millares [0.0] 2 2 4" xfId="31444" xr:uid="{A954BF24-09F8-462C-ADE3-0481A88F1CD8}"/>
    <cellStyle name="Millares [0.0] 2 3" xfId="9159" xr:uid="{00000000-0005-0000-0000-0000C3230000}"/>
    <cellStyle name="Millares [0.0] 2 3 2" xfId="9160" xr:uid="{00000000-0005-0000-0000-0000C4230000}"/>
    <cellStyle name="Millares [0.0] 2 3 2 2" xfId="31448" xr:uid="{16C90F64-E793-41DA-B3DC-1408B342B2B9}"/>
    <cellStyle name="Millares [0.0] 2 3 3" xfId="9161" xr:uid="{00000000-0005-0000-0000-0000C5230000}"/>
    <cellStyle name="Millares [0.0] 2 3 3 2" xfId="31449" xr:uid="{D607C2FE-E2AA-4349-B73A-121AAE439532}"/>
    <cellStyle name="Millares [0.0] 2 3 4" xfId="31447" xr:uid="{B9A8A3EC-FB80-4E87-AC12-F6461C4248A6}"/>
    <cellStyle name="Millares [0.0] 2 4" xfId="9162" xr:uid="{00000000-0005-0000-0000-0000C6230000}"/>
    <cellStyle name="Millares [0.0] 2 4 2" xfId="9163" xr:uid="{00000000-0005-0000-0000-0000C7230000}"/>
    <cellStyle name="Millares [0.0] 2 4 2 2" xfId="31451" xr:uid="{A36CEA7E-24C1-414A-A563-8365398715A6}"/>
    <cellStyle name="Millares [0.0] 2 4 3" xfId="9164" xr:uid="{00000000-0005-0000-0000-0000C8230000}"/>
    <cellStyle name="Millares [0.0] 2 4 3 2" xfId="31452" xr:uid="{816F3E8F-D733-4C4F-A84D-ABB56A73B406}"/>
    <cellStyle name="Millares [0.0] 2 4 4" xfId="31450" xr:uid="{E68BB5C7-C99D-4DD8-BB62-3111148411AC}"/>
    <cellStyle name="Millares [0.0] 2 5" xfId="9165" xr:uid="{00000000-0005-0000-0000-0000C9230000}"/>
    <cellStyle name="Millares [0.0] 2 5 2" xfId="9166" xr:uid="{00000000-0005-0000-0000-0000CA230000}"/>
    <cellStyle name="Millares [0.0] 2 5 2 2" xfId="31454" xr:uid="{1AA2136A-BE8E-4E9D-9E70-B6C5BA6BED0B}"/>
    <cellStyle name="Millares [0.0] 2 5 3" xfId="9167" xr:uid="{00000000-0005-0000-0000-0000CB230000}"/>
    <cellStyle name="Millares [0.0] 2 5 3 2" xfId="31455" xr:uid="{9D291240-FAC7-4ACE-871C-3F5F8B0A7D35}"/>
    <cellStyle name="Millares [0.0] 2 5 4" xfId="31453" xr:uid="{B04FBE88-93C9-4015-B294-4D384E7116C3}"/>
    <cellStyle name="Millares [0.0] 2 6" xfId="9168" xr:uid="{00000000-0005-0000-0000-0000CC230000}"/>
    <cellStyle name="Millares [0.0] 2 6 2" xfId="31456" xr:uid="{187748F0-2BC8-4B8D-88EB-48AF25EA0CEE}"/>
    <cellStyle name="Millares [0.0] 2 7" xfId="9169" xr:uid="{00000000-0005-0000-0000-0000CD230000}"/>
    <cellStyle name="Millares [0.0] 2 7 2" xfId="31457" xr:uid="{9D77DE6E-9DE8-4FCE-808E-77D4984E5904}"/>
    <cellStyle name="Millares [0.0] 2 8" xfId="31443" xr:uid="{7F1AA185-129F-48AC-A804-6A6DE23FB07E}"/>
    <cellStyle name="Millares [0.0] 20" xfId="9170" xr:uid="{00000000-0005-0000-0000-0000CE230000}"/>
    <cellStyle name="Millares [0.0] 20 2" xfId="9171" xr:uid="{00000000-0005-0000-0000-0000CF230000}"/>
    <cellStyle name="Millares [0.0] 20 2 2" xfId="31459" xr:uid="{56E8D8CE-5B77-4D02-8902-296E7FECE282}"/>
    <cellStyle name="Millares [0.0] 20 3" xfId="9172" xr:uid="{00000000-0005-0000-0000-0000D0230000}"/>
    <cellStyle name="Millares [0.0] 20 3 2" xfId="31460" xr:uid="{E4071535-86CD-4AF9-8FA6-4229A6D77CFE}"/>
    <cellStyle name="Millares [0.0] 20 4" xfId="31458" xr:uid="{9E23177C-946F-471A-9C2E-AA170300997D}"/>
    <cellStyle name="Millares [0.0] 21" xfId="9173" xr:uid="{00000000-0005-0000-0000-0000D1230000}"/>
    <cellStyle name="Millares [0.0] 21 2" xfId="9174" xr:uid="{00000000-0005-0000-0000-0000D2230000}"/>
    <cellStyle name="Millares [0.0] 21 2 2" xfId="31462" xr:uid="{9A059ADE-A4ED-4AAA-9E23-FF99A1247D45}"/>
    <cellStyle name="Millares [0.0] 21 3" xfId="9175" xr:uid="{00000000-0005-0000-0000-0000D3230000}"/>
    <cellStyle name="Millares [0.0] 21 3 2" xfId="31463" xr:uid="{3BF9DF8A-C49F-4AC8-ACEB-8B43EBE46243}"/>
    <cellStyle name="Millares [0.0] 21 4" xfId="31461" xr:uid="{B4B2502C-A9FF-4D07-A8BC-D7AFAA563CCC}"/>
    <cellStyle name="Millares [0.0] 22" xfId="9176" xr:uid="{00000000-0005-0000-0000-0000D4230000}"/>
    <cellStyle name="Millares [0.0] 22 2" xfId="9177" xr:uid="{00000000-0005-0000-0000-0000D5230000}"/>
    <cellStyle name="Millares [0.0] 22 2 2" xfId="31465" xr:uid="{38D873DB-230D-4968-AC74-5319E529C093}"/>
    <cellStyle name="Millares [0.0] 22 3" xfId="9178" xr:uid="{00000000-0005-0000-0000-0000D6230000}"/>
    <cellStyle name="Millares [0.0] 22 3 2" xfId="31466" xr:uid="{7B261627-3FAA-42DC-832B-09C28176F54D}"/>
    <cellStyle name="Millares [0.0] 22 4" xfId="31464" xr:uid="{4DE4E5A3-4B5F-4C83-A0D0-51A6C8E94F5B}"/>
    <cellStyle name="Millares [0.0] 23" xfId="9179" xr:uid="{00000000-0005-0000-0000-0000D7230000}"/>
    <cellStyle name="Millares [0.0] 23 2" xfId="9180" xr:uid="{00000000-0005-0000-0000-0000D8230000}"/>
    <cellStyle name="Millares [0.0] 23 2 2" xfId="31468" xr:uid="{019B9B33-F925-4D42-9645-1EE339BE343D}"/>
    <cellStyle name="Millares [0.0] 23 3" xfId="9181" xr:uid="{00000000-0005-0000-0000-0000D9230000}"/>
    <cellStyle name="Millares [0.0] 23 3 2" xfId="31469" xr:uid="{F9359C86-67FF-47A2-8926-7A5A612A644C}"/>
    <cellStyle name="Millares [0.0] 23 4" xfId="31467" xr:uid="{3085E2DD-1045-4275-9D2D-E65116720469}"/>
    <cellStyle name="Millares [0.0] 24" xfId="9182" xr:uid="{00000000-0005-0000-0000-0000DA230000}"/>
    <cellStyle name="Millares [0.0] 24 2" xfId="9183" xr:uid="{00000000-0005-0000-0000-0000DB230000}"/>
    <cellStyle name="Millares [0.0] 24 2 2" xfId="31471" xr:uid="{B9FC7BAA-70DB-42B9-9F2C-41ADFA3A8585}"/>
    <cellStyle name="Millares [0.0] 24 3" xfId="9184" xr:uid="{00000000-0005-0000-0000-0000DC230000}"/>
    <cellStyle name="Millares [0.0] 24 3 2" xfId="31472" xr:uid="{10AA3AB1-E2D0-4E0A-A426-F38D2C00060C}"/>
    <cellStyle name="Millares [0.0] 24 4" xfId="31470" xr:uid="{A6D2BD35-4FE1-4623-A563-F43E3E8DD662}"/>
    <cellStyle name="Millares [0.0] 25" xfId="9185" xr:uid="{00000000-0005-0000-0000-0000DD230000}"/>
    <cellStyle name="Millares [0.0] 25 2" xfId="9186" xr:uid="{00000000-0005-0000-0000-0000DE230000}"/>
    <cellStyle name="Millares [0.0] 25 2 2" xfId="31474" xr:uid="{C97EB883-9B1C-4357-A18D-D267DC98C885}"/>
    <cellStyle name="Millares [0.0] 25 3" xfId="9187" xr:uid="{00000000-0005-0000-0000-0000DF230000}"/>
    <cellStyle name="Millares [0.0] 25 3 2" xfId="31475" xr:uid="{35E025CB-A960-45E6-8C04-D0DCBEC65D8F}"/>
    <cellStyle name="Millares [0.0] 25 4" xfId="31473" xr:uid="{052BEDDF-82C3-4827-B97B-85C6312FA724}"/>
    <cellStyle name="Millares [0.0] 26" xfId="9188" xr:uid="{00000000-0005-0000-0000-0000E0230000}"/>
    <cellStyle name="Millares [0.0] 26 2" xfId="9189" xr:uid="{00000000-0005-0000-0000-0000E1230000}"/>
    <cellStyle name="Millares [0.0] 26 2 2" xfId="31477" xr:uid="{637FBCA2-7680-46E7-B195-4B69E26E8183}"/>
    <cellStyle name="Millares [0.0] 26 3" xfId="9190" xr:uid="{00000000-0005-0000-0000-0000E2230000}"/>
    <cellStyle name="Millares [0.0] 26 3 2" xfId="31478" xr:uid="{A4CFDD54-D42F-44E3-962F-CA26D60BB5F2}"/>
    <cellStyle name="Millares [0.0] 26 4" xfId="31476" xr:uid="{D87B1B88-7DA5-47BA-86DD-35B8B07AF136}"/>
    <cellStyle name="Millares [0.0] 27" xfId="9191" xr:uid="{00000000-0005-0000-0000-0000E3230000}"/>
    <cellStyle name="Millares [0.0] 27 2" xfId="9192" xr:uid="{00000000-0005-0000-0000-0000E4230000}"/>
    <cellStyle name="Millares [0.0] 27 2 2" xfId="31480" xr:uid="{1C69C26D-4D7B-4CF3-96A0-0BB367EC8FAC}"/>
    <cellStyle name="Millares [0.0] 27 3" xfId="9193" xr:uid="{00000000-0005-0000-0000-0000E5230000}"/>
    <cellStyle name="Millares [0.0] 27 3 2" xfId="31481" xr:uid="{41A6F88E-C54E-4470-B70E-4E1D48AC1B3B}"/>
    <cellStyle name="Millares [0.0] 27 4" xfId="31479" xr:uid="{EA8ECC9B-E3C2-43DB-8CA2-81D306E6BD04}"/>
    <cellStyle name="Millares [0.0] 28" xfId="9194" xr:uid="{00000000-0005-0000-0000-0000E6230000}"/>
    <cellStyle name="Millares [0.0] 28 2" xfId="9195" xr:uid="{00000000-0005-0000-0000-0000E7230000}"/>
    <cellStyle name="Millares [0.0] 28 2 2" xfId="31483" xr:uid="{134A8D28-581E-4738-8C51-951EB4CEE7C5}"/>
    <cellStyle name="Millares [0.0] 28 3" xfId="9196" xr:uid="{00000000-0005-0000-0000-0000E8230000}"/>
    <cellStyle name="Millares [0.0] 28 3 2" xfId="31484" xr:uid="{E98902DE-A84B-43B7-9D6A-47A6C7901252}"/>
    <cellStyle name="Millares [0.0] 28 4" xfId="31482" xr:uid="{C5B282DC-7049-4657-869F-ED3BFBD38344}"/>
    <cellStyle name="Millares [0.0] 29" xfId="9197" xr:uid="{00000000-0005-0000-0000-0000E9230000}"/>
    <cellStyle name="Millares [0.0] 29 2" xfId="9198" xr:uid="{00000000-0005-0000-0000-0000EA230000}"/>
    <cellStyle name="Millares [0.0] 29 2 2" xfId="31486" xr:uid="{1D7417D6-59D5-4EB7-A855-BED1680EFAC1}"/>
    <cellStyle name="Millares [0.0] 29 3" xfId="9199" xr:uid="{00000000-0005-0000-0000-0000EB230000}"/>
    <cellStyle name="Millares [0.0] 29 3 2" xfId="31487" xr:uid="{C6DE31E0-F6A0-48EF-BEEC-653B8450D250}"/>
    <cellStyle name="Millares [0.0] 29 4" xfId="31485" xr:uid="{AB613DCE-0972-4E00-BEF0-95603D30DAE2}"/>
    <cellStyle name="Millares [0.0] 3" xfId="9200" xr:uid="{00000000-0005-0000-0000-0000EC230000}"/>
    <cellStyle name="Millares [0.0] 3 2" xfId="9201" xr:uid="{00000000-0005-0000-0000-0000ED230000}"/>
    <cellStyle name="Millares [0.0] 3 2 2" xfId="9202" xr:uid="{00000000-0005-0000-0000-0000EE230000}"/>
    <cellStyle name="Millares [0.0] 3 2 2 2" xfId="31490" xr:uid="{00BBF7EB-46D7-4BA2-BF25-D5D5826600F7}"/>
    <cellStyle name="Millares [0.0] 3 2 3" xfId="9203" xr:uid="{00000000-0005-0000-0000-0000EF230000}"/>
    <cellStyle name="Millares [0.0] 3 2 3 2" xfId="31491" xr:uid="{0F9FCCF5-4F4E-4659-BC90-BBCF3F3EBCE2}"/>
    <cellStyle name="Millares [0.0] 3 2 4" xfId="31489" xr:uid="{611ECFE5-BDD6-4C9D-BE4B-AA8A27FB4C51}"/>
    <cellStyle name="Millares [0.0] 3 3" xfId="9204" xr:uid="{00000000-0005-0000-0000-0000F0230000}"/>
    <cellStyle name="Millares [0.0] 3 3 2" xfId="9205" xr:uid="{00000000-0005-0000-0000-0000F1230000}"/>
    <cellStyle name="Millares [0.0] 3 3 2 2" xfId="31493" xr:uid="{B0BB7020-099B-4E80-8B6C-BF8E09E40F51}"/>
    <cellStyle name="Millares [0.0] 3 3 3" xfId="9206" xr:uid="{00000000-0005-0000-0000-0000F2230000}"/>
    <cellStyle name="Millares [0.0] 3 3 3 2" xfId="31494" xr:uid="{B7F139D6-7024-4E7B-A846-C3E4465CF8AB}"/>
    <cellStyle name="Millares [0.0] 3 3 4" xfId="31492" xr:uid="{E1CB419F-88DA-4210-9570-7B6F647EE2F8}"/>
    <cellStyle name="Millares [0.0] 3 4" xfId="9207" xr:uid="{00000000-0005-0000-0000-0000F3230000}"/>
    <cellStyle name="Millares [0.0] 3 4 2" xfId="9208" xr:uid="{00000000-0005-0000-0000-0000F4230000}"/>
    <cellStyle name="Millares [0.0] 3 4 2 2" xfId="31496" xr:uid="{DA79A8E7-6F95-47FD-842F-FD713685DFFD}"/>
    <cellStyle name="Millares [0.0] 3 4 3" xfId="9209" xr:uid="{00000000-0005-0000-0000-0000F5230000}"/>
    <cellStyle name="Millares [0.0] 3 4 3 2" xfId="31497" xr:uid="{92524E2B-47C3-4D07-B379-7E38DAEBE7EA}"/>
    <cellStyle name="Millares [0.0] 3 4 4" xfId="31495" xr:uid="{C6904618-1B36-4717-B349-1E33E3ED9A55}"/>
    <cellStyle name="Millares [0.0] 3 5" xfId="9210" xr:uid="{00000000-0005-0000-0000-0000F6230000}"/>
    <cellStyle name="Millares [0.0] 3 5 2" xfId="9211" xr:uid="{00000000-0005-0000-0000-0000F7230000}"/>
    <cellStyle name="Millares [0.0] 3 5 2 2" xfId="31499" xr:uid="{D47F8885-6A25-4FC1-86A2-32B09B71011D}"/>
    <cellStyle name="Millares [0.0] 3 5 3" xfId="9212" xr:uid="{00000000-0005-0000-0000-0000F8230000}"/>
    <cellStyle name="Millares [0.0] 3 5 3 2" xfId="31500" xr:uid="{16E9EF98-F7B1-4892-8B10-C51A38FE49E2}"/>
    <cellStyle name="Millares [0.0] 3 5 4" xfId="31498" xr:uid="{38CD92EE-E968-42FC-AEDB-CB71534A5189}"/>
    <cellStyle name="Millares [0.0] 3 6" xfId="9213" xr:uid="{00000000-0005-0000-0000-0000F9230000}"/>
    <cellStyle name="Millares [0.0] 3 6 2" xfId="31501" xr:uid="{E4F73B2B-3875-4887-9C86-5F60926EA1B0}"/>
    <cellStyle name="Millares [0.0] 3 7" xfId="9214" xr:uid="{00000000-0005-0000-0000-0000FA230000}"/>
    <cellStyle name="Millares [0.0] 3 7 2" xfId="31502" xr:uid="{F4624221-AF3F-4E78-BF17-539D7326DFA1}"/>
    <cellStyle name="Millares [0.0] 3 8" xfId="31488" xr:uid="{00843831-1A3C-45EF-B129-7B9CEF34EB8E}"/>
    <cellStyle name="Millares [0.0] 30" xfId="9215" xr:uid="{00000000-0005-0000-0000-0000FB230000}"/>
    <cellStyle name="Millares [0.0] 30 2" xfId="9216" xr:uid="{00000000-0005-0000-0000-0000FC230000}"/>
    <cellStyle name="Millares [0.0] 30 2 2" xfId="31504" xr:uid="{9F889CAB-77F0-4A28-8845-47689DE76728}"/>
    <cellStyle name="Millares [0.0] 30 3" xfId="9217" xr:uid="{00000000-0005-0000-0000-0000FD230000}"/>
    <cellStyle name="Millares [0.0] 30 3 2" xfId="31505" xr:uid="{0720C6D4-E622-4F30-9794-F7E21F6D9FE1}"/>
    <cellStyle name="Millares [0.0] 30 4" xfId="31503" xr:uid="{1B178473-FF35-4285-B43A-E3CCC7FA9A4E}"/>
    <cellStyle name="Millares [0.0] 31" xfId="9218" xr:uid="{00000000-0005-0000-0000-0000FE230000}"/>
    <cellStyle name="Millares [0.0] 31 2" xfId="9219" xr:uid="{00000000-0005-0000-0000-0000FF230000}"/>
    <cellStyle name="Millares [0.0] 31 2 2" xfId="31507" xr:uid="{A28B6336-30E3-4A55-B731-3AC011C818B3}"/>
    <cellStyle name="Millares [0.0] 31 3" xfId="9220" xr:uid="{00000000-0005-0000-0000-000000240000}"/>
    <cellStyle name="Millares [0.0] 31 3 2" xfId="31508" xr:uid="{F68F7616-4326-4BC4-926C-5FA5F0D20695}"/>
    <cellStyle name="Millares [0.0] 31 4" xfId="31506" xr:uid="{B8D5BD5F-F9B9-4392-A897-33D3191D8D1C}"/>
    <cellStyle name="Millares [0.0] 32" xfId="9221" xr:uid="{00000000-0005-0000-0000-000001240000}"/>
    <cellStyle name="Millares [0.0] 32 2" xfId="9222" xr:uid="{00000000-0005-0000-0000-000002240000}"/>
    <cellStyle name="Millares [0.0] 32 2 2" xfId="31510" xr:uid="{14C60B4C-D0A8-4FEB-8D2E-8E8C3DEF4FC5}"/>
    <cellStyle name="Millares [0.0] 32 3" xfId="9223" xr:uid="{00000000-0005-0000-0000-000003240000}"/>
    <cellStyle name="Millares [0.0] 32 3 2" xfId="31511" xr:uid="{A7D0D927-C56C-4B37-B76F-31A3CF7676B3}"/>
    <cellStyle name="Millares [0.0] 32 4" xfId="31509" xr:uid="{AAC91AD6-19DB-49C0-81F3-14DECE512607}"/>
    <cellStyle name="Millares [0.0] 33" xfId="9224" xr:uid="{00000000-0005-0000-0000-000004240000}"/>
    <cellStyle name="Millares [0.0] 33 2" xfId="9225" xr:uid="{00000000-0005-0000-0000-000005240000}"/>
    <cellStyle name="Millares [0.0] 33 2 2" xfId="31513" xr:uid="{BC097C29-FFCA-4D7D-ACBA-DD737073DF9F}"/>
    <cellStyle name="Millares [0.0] 33 3" xfId="9226" xr:uid="{00000000-0005-0000-0000-000006240000}"/>
    <cellStyle name="Millares [0.0] 33 3 2" xfId="31514" xr:uid="{8A5F09D6-074A-4740-A9E3-D45573ECB713}"/>
    <cellStyle name="Millares [0.0] 33 4" xfId="31512" xr:uid="{C9532C14-E84D-44FD-BA1D-F7E76957D2AC}"/>
    <cellStyle name="Millares [0.0] 34" xfId="9227" xr:uid="{00000000-0005-0000-0000-000007240000}"/>
    <cellStyle name="Millares [0.0] 34 2" xfId="9228" xr:uid="{00000000-0005-0000-0000-000008240000}"/>
    <cellStyle name="Millares [0.0] 34 2 2" xfId="31516" xr:uid="{34331E9B-1E94-47A8-9395-50408027574B}"/>
    <cellStyle name="Millares [0.0] 34 3" xfId="9229" xr:uid="{00000000-0005-0000-0000-000009240000}"/>
    <cellStyle name="Millares [0.0] 34 3 2" xfId="31517" xr:uid="{B9552125-9942-46AC-9CAE-F00B30A7FBCE}"/>
    <cellStyle name="Millares [0.0] 34 4" xfId="31515" xr:uid="{303053AC-D3BB-4827-B2FA-4E276A87D5C5}"/>
    <cellStyle name="Millares [0.0] 35" xfId="9230" xr:uid="{00000000-0005-0000-0000-00000A240000}"/>
    <cellStyle name="Millares [0.0] 35 2" xfId="9231" xr:uid="{00000000-0005-0000-0000-00000B240000}"/>
    <cellStyle name="Millares [0.0] 35 2 2" xfId="31519" xr:uid="{29079BB4-61A3-47A1-A901-1D60DD1C1181}"/>
    <cellStyle name="Millares [0.0] 35 3" xfId="9232" xr:uid="{00000000-0005-0000-0000-00000C240000}"/>
    <cellStyle name="Millares [0.0] 35 3 2" xfId="31520" xr:uid="{8701C5B0-541D-474C-B799-4D5C60472A30}"/>
    <cellStyle name="Millares [0.0] 35 4" xfId="31518" xr:uid="{AFB40FCF-F62B-45EC-83CA-504E3D727A67}"/>
    <cellStyle name="Millares [0.0] 36" xfId="9233" xr:uid="{00000000-0005-0000-0000-00000D240000}"/>
    <cellStyle name="Millares [0.0] 36 2" xfId="9234" xr:uid="{00000000-0005-0000-0000-00000E240000}"/>
    <cellStyle name="Millares [0.0] 36 2 2" xfId="31522" xr:uid="{BB957D03-E52C-4662-A32C-D8209C4B4BF4}"/>
    <cellStyle name="Millares [0.0] 36 3" xfId="9235" xr:uid="{00000000-0005-0000-0000-00000F240000}"/>
    <cellStyle name="Millares [0.0] 36 3 2" xfId="31523" xr:uid="{2D754A98-B4E5-4B13-89C1-0F9F1FE1AFFF}"/>
    <cellStyle name="Millares [0.0] 36 4" xfId="31521" xr:uid="{F0B53954-C4B5-413A-BDB6-37C0A9BD6E60}"/>
    <cellStyle name="Millares [0.0] 37" xfId="9236" xr:uid="{00000000-0005-0000-0000-000010240000}"/>
    <cellStyle name="Millares [0.0] 37 2" xfId="9237" xr:uid="{00000000-0005-0000-0000-000011240000}"/>
    <cellStyle name="Millares [0.0] 37 2 2" xfId="31525" xr:uid="{744A59E8-89C4-4B73-8F55-A959EE9132CB}"/>
    <cellStyle name="Millares [0.0] 37 3" xfId="9238" xr:uid="{00000000-0005-0000-0000-000012240000}"/>
    <cellStyle name="Millares [0.0] 37 3 2" xfId="31526" xr:uid="{AFD8696D-C6D4-46A8-B11F-FACF97C703DC}"/>
    <cellStyle name="Millares [0.0] 37 4" xfId="31524" xr:uid="{4A4B3335-0D3F-4861-9EEA-09EBBD23F8B8}"/>
    <cellStyle name="Millares [0.0] 38" xfId="9239" xr:uid="{00000000-0005-0000-0000-000013240000}"/>
    <cellStyle name="Millares [0.0] 38 2" xfId="9240" xr:uid="{00000000-0005-0000-0000-000014240000}"/>
    <cellStyle name="Millares [0.0] 38 2 2" xfId="31528" xr:uid="{A4461839-4623-40FB-9629-53A1C57C1DDD}"/>
    <cellStyle name="Millares [0.0] 38 3" xfId="9241" xr:uid="{00000000-0005-0000-0000-000015240000}"/>
    <cellStyle name="Millares [0.0] 38 3 2" xfId="31529" xr:uid="{8479E5EC-3194-4DAD-9A8B-FB08D33D385F}"/>
    <cellStyle name="Millares [0.0] 38 4" xfId="31527" xr:uid="{BAC73862-7F76-4D9E-809E-CED826A1714F}"/>
    <cellStyle name="Millares [0.0] 39" xfId="9242" xr:uid="{00000000-0005-0000-0000-000016240000}"/>
    <cellStyle name="Millares [0.0] 39 2" xfId="9243" xr:uid="{00000000-0005-0000-0000-000017240000}"/>
    <cellStyle name="Millares [0.0] 39 2 2" xfId="31531" xr:uid="{E100E801-5C70-4961-9D92-DFBEB7905BCA}"/>
    <cellStyle name="Millares [0.0] 39 3" xfId="9244" xr:uid="{00000000-0005-0000-0000-000018240000}"/>
    <cellStyle name="Millares [0.0] 39 3 2" xfId="31532" xr:uid="{38EEA3B4-9FE1-43FB-8004-869499215EB1}"/>
    <cellStyle name="Millares [0.0] 39 4" xfId="31530" xr:uid="{5EF5FA7A-3AFC-485E-A1B3-7B6C77F683F5}"/>
    <cellStyle name="Millares [0.0] 4" xfId="9245" xr:uid="{00000000-0005-0000-0000-000019240000}"/>
    <cellStyle name="Millares [0.0] 4 2" xfId="9246" xr:uid="{00000000-0005-0000-0000-00001A240000}"/>
    <cellStyle name="Millares [0.0] 4 2 2" xfId="9247" xr:uid="{00000000-0005-0000-0000-00001B240000}"/>
    <cellStyle name="Millares [0.0] 4 2 2 2" xfId="31535" xr:uid="{244EAB4B-ECBD-403C-9673-7E08F05B47B3}"/>
    <cellStyle name="Millares [0.0] 4 2 3" xfId="9248" xr:uid="{00000000-0005-0000-0000-00001C240000}"/>
    <cellStyle name="Millares [0.0] 4 2 3 2" xfId="31536" xr:uid="{7F7A9C77-1799-46C4-90AC-FBFCCD8EDE10}"/>
    <cellStyle name="Millares [0.0] 4 2 4" xfId="31534" xr:uid="{E2113ADC-F3B1-4127-8070-655E040AD8BC}"/>
    <cellStyle name="Millares [0.0] 4 3" xfId="9249" xr:uid="{00000000-0005-0000-0000-00001D240000}"/>
    <cellStyle name="Millares [0.0] 4 3 2" xfId="9250" xr:uid="{00000000-0005-0000-0000-00001E240000}"/>
    <cellStyle name="Millares [0.0] 4 3 2 2" xfId="31538" xr:uid="{A34B68A8-4D5B-4042-A9C2-584FF3AAA19F}"/>
    <cellStyle name="Millares [0.0] 4 3 3" xfId="9251" xr:uid="{00000000-0005-0000-0000-00001F240000}"/>
    <cellStyle name="Millares [0.0] 4 3 3 2" xfId="31539" xr:uid="{EAE3DDAE-6E81-40D9-95B0-C8A2ADBE2DC4}"/>
    <cellStyle name="Millares [0.0] 4 3 4" xfId="31537" xr:uid="{31A501C1-8E63-46D7-8A7F-A2FD6CDC6376}"/>
    <cellStyle name="Millares [0.0] 4 4" xfId="9252" xr:uid="{00000000-0005-0000-0000-000020240000}"/>
    <cellStyle name="Millares [0.0] 4 4 2" xfId="9253" xr:uid="{00000000-0005-0000-0000-000021240000}"/>
    <cellStyle name="Millares [0.0] 4 4 2 2" xfId="31541" xr:uid="{307BD7F4-6AC7-450C-AADE-60D2CD112370}"/>
    <cellStyle name="Millares [0.0] 4 4 3" xfId="9254" xr:uid="{00000000-0005-0000-0000-000022240000}"/>
    <cellStyle name="Millares [0.0] 4 4 3 2" xfId="31542" xr:uid="{C6ED2121-9EE3-4C75-9804-13A884DEDC71}"/>
    <cellStyle name="Millares [0.0] 4 4 4" xfId="31540" xr:uid="{390B9DBB-0586-4017-9688-8D820CC0B885}"/>
    <cellStyle name="Millares [0.0] 4 5" xfId="9255" xr:uid="{00000000-0005-0000-0000-000023240000}"/>
    <cellStyle name="Millares [0.0] 4 5 2" xfId="9256" xr:uid="{00000000-0005-0000-0000-000024240000}"/>
    <cellStyle name="Millares [0.0] 4 5 2 2" xfId="31544" xr:uid="{43BAC5F5-7E14-486F-BC3C-4FA93B92E42B}"/>
    <cellStyle name="Millares [0.0] 4 5 3" xfId="9257" xr:uid="{00000000-0005-0000-0000-000025240000}"/>
    <cellStyle name="Millares [0.0] 4 5 3 2" xfId="31545" xr:uid="{B5D9D449-9DC5-4B13-9A9D-B5BB7C292F06}"/>
    <cellStyle name="Millares [0.0] 4 5 4" xfId="31543" xr:uid="{7A0B2F76-306C-43E5-B3C1-DE148FB39D96}"/>
    <cellStyle name="Millares [0.0] 4 6" xfId="9258" xr:uid="{00000000-0005-0000-0000-000026240000}"/>
    <cellStyle name="Millares [0.0] 4 6 2" xfId="31546" xr:uid="{C54E5D92-867B-44BF-BB27-B2D4C9B627E2}"/>
    <cellStyle name="Millares [0.0] 4 7" xfId="9259" xr:uid="{00000000-0005-0000-0000-000027240000}"/>
    <cellStyle name="Millares [0.0] 4 7 2" xfId="31547" xr:uid="{C1B7082E-9A26-4302-9201-9DF7EA486BE2}"/>
    <cellStyle name="Millares [0.0] 4 8" xfId="31533" xr:uid="{7E8B03D8-260E-4B30-BD9C-FB017B548C0C}"/>
    <cellStyle name="Millares [0.0] 40" xfId="9260" xr:uid="{00000000-0005-0000-0000-000028240000}"/>
    <cellStyle name="Millares [0.0] 40 2" xfId="9261" xr:uid="{00000000-0005-0000-0000-000029240000}"/>
    <cellStyle name="Millares [0.0] 40 2 2" xfId="31549" xr:uid="{A64B6683-C7E8-431E-85BD-32D5D1256FFF}"/>
    <cellStyle name="Millares [0.0] 40 3" xfId="9262" xr:uid="{00000000-0005-0000-0000-00002A240000}"/>
    <cellStyle name="Millares [0.0] 40 3 2" xfId="31550" xr:uid="{43CF8F9E-7B55-4AEA-85E3-35387726AF21}"/>
    <cellStyle name="Millares [0.0] 40 4" xfId="31548" xr:uid="{2C987BE0-19B9-4E86-918B-18E72E639112}"/>
    <cellStyle name="Millares [0.0] 41" xfId="9263" xr:uid="{00000000-0005-0000-0000-00002B240000}"/>
    <cellStyle name="Millares [0.0] 41 2" xfId="9264" xr:uid="{00000000-0005-0000-0000-00002C240000}"/>
    <cellStyle name="Millares [0.0] 41 2 2" xfId="31552" xr:uid="{06668CD9-A504-4D95-A653-29EC922F14AD}"/>
    <cellStyle name="Millares [0.0] 41 3" xfId="9265" xr:uid="{00000000-0005-0000-0000-00002D240000}"/>
    <cellStyle name="Millares [0.0] 41 3 2" xfId="31553" xr:uid="{2B62C3BD-E7A7-4B14-AC4F-32C64F9B0C06}"/>
    <cellStyle name="Millares [0.0] 41 4" xfId="31551" xr:uid="{4F8C05D2-FAA5-4A60-9BF9-552BF1EFD9EE}"/>
    <cellStyle name="Millares [0.0] 42" xfId="9266" xr:uid="{00000000-0005-0000-0000-00002E240000}"/>
    <cellStyle name="Millares [0.0] 42 2" xfId="9267" xr:uid="{00000000-0005-0000-0000-00002F240000}"/>
    <cellStyle name="Millares [0.0] 42 2 2" xfId="31555" xr:uid="{22478142-1A67-4A28-A4D5-3A28F0362EE1}"/>
    <cellStyle name="Millares [0.0] 42 3" xfId="9268" xr:uid="{00000000-0005-0000-0000-000030240000}"/>
    <cellStyle name="Millares [0.0] 42 3 2" xfId="31556" xr:uid="{549BF5E9-7053-4042-9CC9-110890319BBA}"/>
    <cellStyle name="Millares [0.0] 42 4" xfId="31554" xr:uid="{EEB53DC6-E09D-461D-9BAE-75D5A4DF883B}"/>
    <cellStyle name="Millares [0.0] 43" xfId="9269" xr:uid="{00000000-0005-0000-0000-000031240000}"/>
    <cellStyle name="Millares [0.0] 43 2" xfId="9270" xr:uid="{00000000-0005-0000-0000-000032240000}"/>
    <cellStyle name="Millares [0.0] 43 2 2" xfId="31558" xr:uid="{D3FAA46A-E6C1-410D-B84E-2F7B075C8024}"/>
    <cellStyle name="Millares [0.0] 43 3" xfId="9271" xr:uid="{00000000-0005-0000-0000-000033240000}"/>
    <cellStyle name="Millares [0.0] 43 3 2" xfId="31559" xr:uid="{27F6D184-A7BE-4315-BCB9-7B3D4FCFF391}"/>
    <cellStyle name="Millares [0.0] 43 4" xfId="31557" xr:uid="{2BA7D628-FF2B-4539-94E4-22DC7E2F7D76}"/>
    <cellStyle name="Millares [0.0] 44" xfId="9272" xr:uid="{00000000-0005-0000-0000-000034240000}"/>
    <cellStyle name="Millares [0.0] 44 2" xfId="9273" xr:uid="{00000000-0005-0000-0000-000035240000}"/>
    <cellStyle name="Millares [0.0] 44 2 2" xfId="31561" xr:uid="{7850A1C5-168E-41F8-80CF-9A519D7BAA34}"/>
    <cellStyle name="Millares [0.0] 44 3" xfId="9274" xr:uid="{00000000-0005-0000-0000-000036240000}"/>
    <cellStyle name="Millares [0.0] 44 3 2" xfId="31562" xr:uid="{C4026EA1-BBFF-47EB-8F3A-99D7C599A466}"/>
    <cellStyle name="Millares [0.0] 44 4" xfId="31560" xr:uid="{172A64D0-F679-4F68-A4E6-00A43562AAD8}"/>
    <cellStyle name="Millares [0.0] 45" xfId="9275" xr:uid="{00000000-0005-0000-0000-000037240000}"/>
    <cellStyle name="Millares [0.0] 45 2" xfId="9276" xr:uid="{00000000-0005-0000-0000-000038240000}"/>
    <cellStyle name="Millares [0.0] 45 2 2" xfId="31564" xr:uid="{A36131A6-5ADF-448A-A2C0-68EF55F2E7C9}"/>
    <cellStyle name="Millares [0.0] 45 3" xfId="9277" xr:uid="{00000000-0005-0000-0000-000039240000}"/>
    <cellStyle name="Millares [0.0] 45 3 2" xfId="31565" xr:uid="{A9E54565-4D4C-407F-BC72-256BCAE8191A}"/>
    <cellStyle name="Millares [0.0] 45 4" xfId="31563" xr:uid="{9BD8C446-371D-4732-92AD-AA3FD16131EA}"/>
    <cellStyle name="Millares [0.0] 46" xfId="9278" xr:uid="{00000000-0005-0000-0000-00003A240000}"/>
    <cellStyle name="Millares [0.0] 46 2" xfId="9279" xr:uid="{00000000-0005-0000-0000-00003B240000}"/>
    <cellStyle name="Millares [0.0] 46 2 2" xfId="31567" xr:uid="{34481E42-FF38-42FD-BA75-E2CA0872F092}"/>
    <cellStyle name="Millares [0.0] 46 3" xfId="9280" xr:uid="{00000000-0005-0000-0000-00003C240000}"/>
    <cellStyle name="Millares [0.0] 46 3 2" xfId="31568" xr:uid="{C3D6E4DE-D946-46D5-9A91-A8ACC97DF2F9}"/>
    <cellStyle name="Millares [0.0] 46 4" xfId="31566" xr:uid="{CA297D6E-4A68-470E-BAF2-E604817E9CAA}"/>
    <cellStyle name="Millares [0.0] 47" xfId="9281" xr:uid="{00000000-0005-0000-0000-00003D240000}"/>
    <cellStyle name="Millares [0.0] 47 2" xfId="9282" xr:uid="{00000000-0005-0000-0000-00003E240000}"/>
    <cellStyle name="Millares [0.0] 47 2 2" xfId="31570" xr:uid="{602D151F-28A0-4BBC-BA5E-5F21DB4B740A}"/>
    <cellStyle name="Millares [0.0] 47 3" xfId="9283" xr:uid="{00000000-0005-0000-0000-00003F240000}"/>
    <cellStyle name="Millares [0.0] 47 3 2" xfId="31571" xr:uid="{E19001B3-5E43-4D76-8F5B-4E9A85F43499}"/>
    <cellStyle name="Millares [0.0] 47 4" xfId="31569" xr:uid="{2169B7FD-B8D3-42A0-B163-788F58307CFA}"/>
    <cellStyle name="Millares [0.0] 48" xfId="9284" xr:uid="{00000000-0005-0000-0000-000040240000}"/>
    <cellStyle name="Millares [0.0] 48 2" xfId="9285" xr:uid="{00000000-0005-0000-0000-000041240000}"/>
    <cellStyle name="Millares [0.0] 48 2 2" xfId="31573" xr:uid="{9A774E05-92A3-436E-808A-ED7E849919F1}"/>
    <cellStyle name="Millares [0.0] 48 3" xfId="9286" xr:uid="{00000000-0005-0000-0000-000042240000}"/>
    <cellStyle name="Millares [0.0] 48 3 2" xfId="31574" xr:uid="{B11FEF60-143A-415C-A6BD-E1A4DA84FC88}"/>
    <cellStyle name="Millares [0.0] 48 4" xfId="31572" xr:uid="{F8E45465-E7CD-4C17-8DF9-D691C13BB367}"/>
    <cellStyle name="Millares [0.0] 49" xfId="9287" xr:uid="{00000000-0005-0000-0000-000043240000}"/>
    <cellStyle name="Millares [0.0] 49 2" xfId="9288" xr:uid="{00000000-0005-0000-0000-000044240000}"/>
    <cellStyle name="Millares [0.0] 49 2 2" xfId="31576" xr:uid="{4E2127F0-0AA1-4AEE-86F6-8DB346A69C47}"/>
    <cellStyle name="Millares [0.0] 49 3" xfId="9289" xr:uid="{00000000-0005-0000-0000-000045240000}"/>
    <cellStyle name="Millares [0.0] 49 3 2" xfId="31577" xr:uid="{EA66FBEE-E09D-4D57-8280-1DF2ED028F4B}"/>
    <cellStyle name="Millares [0.0] 49 4" xfId="31575" xr:uid="{C1CB63D9-59FA-423F-9276-7E10197B5F50}"/>
    <cellStyle name="Millares [0.0] 5" xfId="9290" xr:uid="{00000000-0005-0000-0000-000046240000}"/>
    <cellStyle name="Millares [0.0] 5 2" xfId="9291" xr:uid="{00000000-0005-0000-0000-000047240000}"/>
    <cellStyle name="Millares [0.0] 5 2 2" xfId="31579" xr:uid="{0C73F9C3-CC33-4E77-9DAA-5E561509AC06}"/>
    <cellStyle name="Millares [0.0] 5 3" xfId="9292" xr:uid="{00000000-0005-0000-0000-000048240000}"/>
    <cellStyle name="Millares [0.0] 5 3 2" xfId="31580" xr:uid="{457A69C6-8446-4990-A98F-E27541CBBED4}"/>
    <cellStyle name="Millares [0.0] 5 4" xfId="31578" xr:uid="{F48DC57A-7B7E-4AF0-B8B8-E5092255C974}"/>
    <cellStyle name="Millares [0.0] 50" xfId="9293" xr:uid="{00000000-0005-0000-0000-000049240000}"/>
    <cellStyle name="Millares [0.0] 50 2" xfId="9294" xr:uid="{00000000-0005-0000-0000-00004A240000}"/>
    <cellStyle name="Millares [0.0] 50 2 2" xfId="31582" xr:uid="{B273D0AA-56DF-4B0B-BC99-8853C260A387}"/>
    <cellStyle name="Millares [0.0] 50 3" xfId="9295" xr:uid="{00000000-0005-0000-0000-00004B240000}"/>
    <cellStyle name="Millares [0.0] 50 3 2" xfId="31583" xr:uid="{23F83CBA-A915-4B71-8113-F8EBE048597E}"/>
    <cellStyle name="Millares [0.0] 50 4" xfId="31581" xr:uid="{38ED178E-741B-4818-8AFC-8F0A48B3D120}"/>
    <cellStyle name="Millares [0.0] 51" xfId="9296" xr:uid="{00000000-0005-0000-0000-00004C240000}"/>
    <cellStyle name="Millares [0.0] 51 2" xfId="9297" xr:uid="{00000000-0005-0000-0000-00004D240000}"/>
    <cellStyle name="Millares [0.0] 51 2 2" xfId="31585" xr:uid="{456C7F6B-0B9A-4E74-A466-6A42CB4F6D90}"/>
    <cellStyle name="Millares [0.0] 51 3" xfId="9298" xr:uid="{00000000-0005-0000-0000-00004E240000}"/>
    <cellStyle name="Millares [0.0] 51 3 2" xfId="31586" xr:uid="{76CD3BFE-60B7-414E-A540-20D3629F8A03}"/>
    <cellStyle name="Millares [0.0] 51 4" xfId="31584" xr:uid="{506BF4D8-23AD-4EB9-A885-A474AA282490}"/>
    <cellStyle name="Millares [0.0] 52" xfId="9299" xr:uid="{00000000-0005-0000-0000-00004F240000}"/>
    <cellStyle name="Millares [0.0] 52 2" xfId="9300" xr:uid="{00000000-0005-0000-0000-000050240000}"/>
    <cellStyle name="Millares [0.0] 52 2 2" xfId="31588" xr:uid="{BA90F37A-12F6-497C-9002-BF47E6F98439}"/>
    <cellStyle name="Millares [0.0] 52 3" xfId="9301" xr:uid="{00000000-0005-0000-0000-000051240000}"/>
    <cellStyle name="Millares [0.0] 52 3 2" xfId="31589" xr:uid="{5508012C-1E48-4D92-81B4-0BB8A8465B11}"/>
    <cellStyle name="Millares [0.0] 52 4" xfId="31587" xr:uid="{C140A080-29AA-4E58-9109-38A6E05A6B3F}"/>
    <cellStyle name="Millares [0.0] 53" xfId="9302" xr:uid="{00000000-0005-0000-0000-000052240000}"/>
    <cellStyle name="Millares [0.0] 53 2" xfId="9303" xr:uid="{00000000-0005-0000-0000-000053240000}"/>
    <cellStyle name="Millares [0.0] 53 2 2" xfId="31591" xr:uid="{9B41889B-6335-4A72-886E-D3ED9D74A888}"/>
    <cellStyle name="Millares [0.0] 53 3" xfId="9304" xr:uid="{00000000-0005-0000-0000-000054240000}"/>
    <cellStyle name="Millares [0.0] 53 3 2" xfId="31592" xr:uid="{7DF04CC4-B00C-4254-B25E-36895F6032C5}"/>
    <cellStyle name="Millares [0.0] 53 4" xfId="31590" xr:uid="{E81619E3-33F9-4662-B484-EB70BF517B54}"/>
    <cellStyle name="Millares [0.0] 54" xfId="9305" xr:uid="{00000000-0005-0000-0000-000055240000}"/>
    <cellStyle name="Millares [0.0] 54 2" xfId="9306" xr:uid="{00000000-0005-0000-0000-000056240000}"/>
    <cellStyle name="Millares [0.0] 54 2 2" xfId="31594" xr:uid="{D478FAB3-7A34-4F05-9671-20DEC132C931}"/>
    <cellStyle name="Millares [0.0] 54 3" xfId="9307" xr:uid="{00000000-0005-0000-0000-000057240000}"/>
    <cellStyle name="Millares [0.0] 54 3 2" xfId="31595" xr:uid="{44188A63-F3B4-42C2-BE90-0847AA7313D9}"/>
    <cellStyle name="Millares [0.0] 54 4" xfId="31593" xr:uid="{C7EFAEC0-4807-4806-81F9-4D29EF4DD787}"/>
    <cellStyle name="Millares [0.0] 55" xfId="9308" xr:uid="{00000000-0005-0000-0000-000058240000}"/>
    <cellStyle name="Millares [0.0] 55 2" xfId="9309" xr:uid="{00000000-0005-0000-0000-000059240000}"/>
    <cellStyle name="Millares [0.0] 55 2 2" xfId="31597" xr:uid="{883C4B8F-E35B-4425-AD68-2271B42F7E3A}"/>
    <cellStyle name="Millares [0.0] 55 3" xfId="9310" xr:uid="{00000000-0005-0000-0000-00005A240000}"/>
    <cellStyle name="Millares [0.0] 55 3 2" xfId="31598" xr:uid="{5BC06235-2018-47E3-9EE0-CDE0B5CB4E44}"/>
    <cellStyle name="Millares [0.0] 55 4" xfId="31596" xr:uid="{D633D76D-2677-4507-90D1-AEEC2DCE0CA8}"/>
    <cellStyle name="Millares [0.0] 56" xfId="9311" xr:uid="{00000000-0005-0000-0000-00005B240000}"/>
    <cellStyle name="Millares [0.0] 56 2" xfId="9312" xr:uid="{00000000-0005-0000-0000-00005C240000}"/>
    <cellStyle name="Millares [0.0] 56 2 2" xfId="31600" xr:uid="{6EDEAC56-E724-4A97-A63A-98F29F8CF4A3}"/>
    <cellStyle name="Millares [0.0] 56 3" xfId="9313" xr:uid="{00000000-0005-0000-0000-00005D240000}"/>
    <cellStyle name="Millares [0.0] 56 3 2" xfId="31601" xr:uid="{A5F63B5E-CAA7-45DC-99D0-5A8ECC592F6E}"/>
    <cellStyle name="Millares [0.0] 56 4" xfId="31599" xr:uid="{0BE95B7A-AD6F-43D8-A167-38E23DBFC32A}"/>
    <cellStyle name="Millares [0.0] 57" xfId="9314" xr:uid="{00000000-0005-0000-0000-00005E240000}"/>
    <cellStyle name="Millares [0.0] 57 2" xfId="9315" xr:uid="{00000000-0005-0000-0000-00005F240000}"/>
    <cellStyle name="Millares [0.0] 57 2 2" xfId="31603" xr:uid="{C9AABB00-8F18-47E6-8C70-B2B278E051BC}"/>
    <cellStyle name="Millares [0.0] 57 3" xfId="9316" xr:uid="{00000000-0005-0000-0000-000060240000}"/>
    <cellStyle name="Millares [0.0] 57 3 2" xfId="31604" xr:uid="{9B717BD3-9966-42A6-BCDF-C8D720E9CF6C}"/>
    <cellStyle name="Millares [0.0] 57 4" xfId="31602" xr:uid="{8D160E1B-5193-476D-9A58-F5723ADB41C4}"/>
    <cellStyle name="Millares [0.0] 58" xfId="9317" xr:uid="{00000000-0005-0000-0000-000061240000}"/>
    <cellStyle name="Millares [0.0] 58 2" xfId="9318" xr:uid="{00000000-0005-0000-0000-000062240000}"/>
    <cellStyle name="Millares [0.0] 58 2 2" xfId="31606" xr:uid="{06061DBC-B355-4B2F-82C7-7A7A8CD6C8BB}"/>
    <cellStyle name="Millares [0.0] 58 3" xfId="9319" xr:uid="{00000000-0005-0000-0000-000063240000}"/>
    <cellStyle name="Millares [0.0] 58 3 2" xfId="31607" xr:uid="{29D3DF07-4BE2-4CE0-9BDB-66995D5A8518}"/>
    <cellStyle name="Millares [0.0] 58 4" xfId="31605" xr:uid="{558ABD8B-6B9D-4642-A624-E6E4C10CCB25}"/>
    <cellStyle name="Millares [0.0] 59" xfId="9320" xr:uid="{00000000-0005-0000-0000-000064240000}"/>
    <cellStyle name="Millares [0.0] 59 2" xfId="9321" xr:uid="{00000000-0005-0000-0000-000065240000}"/>
    <cellStyle name="Millares [0.0] 59 2 2" xfId="31609" xr:uid="{0C376062-67C8-4003-9B99-33FEE9B701DE}"/>
    <cellStyle name="Millares [0.0] 59 3" xfId="9322" xr:uid="{00000000-0005-0000-0000-000066240000}"/>
    <cellStyle name="Millares [0.0] 59 3 2" xfId="31610" xr:uid="{49B934CE-3D06-4424-B63B-2592ED1E389A}"/>
    <cellStyle name="Millares [0.0] 59 4" xfId="31608" xr:uid="{D0A76277-8F12-434E-89E0-115251607EA9}"/>
    <cellStyle name="Millares [0.0] 6" xfId="9323" xr:uid="{00000000-0005-0000-0000-000067240000}"/>
    <cellStyle name="Millares [0.0] 6 2" xfId="9324" xr:uid="{00000000-0005-0000-0000-000068240000}"/>
    <cellStyle name="Millares [0.0] 6 2 2" xfId="31612" xr:uid="{C1CF5E63-27FE-4DC1-9562-50EF5C908C71}"/>
    <cellStyle name="Millares [0.0] 6 3" xfId="9325" xr:uid="{00000000-0005-0000-0000-000069240000}"/>
    <cellStyle name="Millares [0.0] 6 3 2" xfId="31613" xr:uid="{12BCD82E-70EE-4B82-B374-7816B799D6B5}"/>
    <cellStyle name="Millares [0.0] 6 4" xfId="31611" xr:uid="{DDB10E3E-A226-492E-AF50-B5121CD818B3}"/>
    <cellStyle name="Millares [0.0] 60" xfId="9326" xr:uid="{00000000-0005-0000-0000-00006A240000}"/>
    <cellStyle name="Millares [0.0] 60 2" xfId="9327" xr:uid="{00000000-0005-0000-0000-00006B240000}"/>
    <cellStyle name="Millares [0.0] 60 2 2" xfId="31615" xr:uid="{5D98170C-C1DE-4326-B055-82A2AAC3D67C}"/>
    <cellStyle name="Millares [0.0] 60 3" xfId="9328" xr:uid="{00000000-0005-0000-0000-00006C240000}"/>
    <cellStyle name="Millares [0.0] 60 3 2" xfId="31616" xr:uid="{C58EACAF-9C78-442D-A705-77A4D8021B23}"/>
    <cellStyle name="Millares [0.0] 60 4" xfId="31614" xr:uid="{B43DD8B3-698D-40C1-8495-A42E44324DCB}"/>
    <cellStyle name="Millares [0.0] 61" xfId="9329" xr:uid="{00000000-0005-0000-0000-00006D240000}"/>
    <cellStyle name="Millares [0.0] 61 2" xfId="9330" xr:uid="{00000000-0005-0000-0000-00006E240000}"/>
    <cellStyle name="Millares [0.0] 61 2 2" xfId="31618" xr:uid="{90FBBF7E-44F8-4545-847F-8998DE4AF3A2}"/>
    <cellStyle name="Millares [0.0] 61 3" xfId="9331" xr:uid="{00000000-0005-0000-0000-00006F240000}"/>
    <cellStyle name="Millares [0.0] 61 3 2" xfId="31619" xr:uid="{9872C879-0519-49B2-9D07-6E8CA064E86B}"/>
    <cellStyle name="Millares [0.0] 61 4" xfId="31617" xr:uid="{20C10C07-E4A2-4318-9C8B-2C07B98DE59F}"/>
    <cellStyle name="Millares [0.0] 62" xfId="9332" xr:uid="{00000000-0005-0000-0000-000070240000}"/>
    <cellStyle name="Millares [0.0] 62 2" xfId="9333" xr:uid="{00000000-0005-0000-0000-000071240000}"/>
    <cellStyle name="Millares [0.0] 62 2 2" xfId="31621" xr:uid="{D195B8F3-213F-46AA-8FC8-19017D8F84DA}"/>
    <cellStyle name="Millares [0.0] 62 3" xfId="9334" xr:uid="{00000000-0005-0000-0000-000072240000}"/>
    <cellStyle name="Millares [0.0] 62 3 2" xfId="31622" xr:uid="{3292918A-EFA7-4054-BFCB-83B4146594B6}"/>
    <cellStyle name="Millares [0.0] 62 4" xfId="31620" xr:uid="{715DE77C-4F18-4360-BAC7-8F36B5574951}"/>
    <cellStyle name="Millares [0.0] 63" xfId="9335" xr:uid="{00000000-0005-0000-0000-000073240000}"/>
    <cellStyle name="Millares [0.0] 63 2" xfId="9336" xr:uid="{00000000-0005-0000-0000-000074240000}"/>
    <cellStyle name="Millares [0.0] 63 2 2" xfId="31624" xr:uid="{E3691493-8D67-43DB-ABF4-B6142247ACF0}"/>
    <cellStyle name="Millares [0.0] 63 3" xfId="9337" xr:uid="{00000000-0005-0000-0000-000075240000}"/>
    <cellStyle name="Millares [0.0] 63 3 2" xfId="31625" xr:uid="{4145DA0A-0683-483F-A741-1B1E7D36533F}"/>
    <cellStyle name="Millares [0.0] 63 4" xfId="31623" xr:uid="{AD1E08D1-660B-45DF-86E4-BA72BAF1B97B}"/>
    <cellStyle name="Millares [0.0] 64" xfId="9338" xr:uid="{00000000-0005-0000-0000-000076240000}"/>
    <cellStyle name="Millares [0.0] 64 2" xfId="9339" xr:uid="{00000000-0005-0000-0000-000077240000}"/>
    <cellStyle name="Millares [0.0] 64 2 2" xfId="31627" xr:uid="{939F3144-63A5-44BC-A299-5FF6273305D0}"/>
    <cellStyle name="Millares [0.0] 64 3" xfId="9340" xr:uid="{00000000-0005-0000-0000-000078240000}"/>
    <cellStyle name="Millares [0.0] 64 3 2" xfId="31628" xr:uid="{C105895F-1CFF-4DCD-BEC8-B5A12DF85789}"/>
    <cellStyle name="Millares [0.0] 64 4" xfId="31626" xr:uid="{615E3F60-EE7E-4453-8C0E-AE09CA70D33E}"/>
    <cellStyle name="Millares [0.0] 65" xfId="9341" xr:uid="{00000000-0005-0000-0000-000079240000}"/>
    <cellStyle name="Millares [0.0] 65 2" xfId="9342" xr:uid="{00000000-0005-0000-0000-00007A240000}"/>
    <cellStyle name="Millares [0.0] 65 2 2" xfId="31630" xr:uid="{00925CC0-421C-4647-B783-535666E8ACDB}"/>
    <cellStyle name="Millares [0.0] 65 3" xfId="9343" xr:uid="{00000000-0005-0000-0000-00007B240000}"/>
    <cellStyle name="Millares [0.0] 65 3 2" xfId="31631" xr:uid="{3C438909-9F64-42DD-BC89-30B35C5334E7}"/>
    <cellStyle name="Millares [0.0] 65 4" xfId="31629" xr:uid="{D2314133-5CA5-431F-A71D-206096DC3B0C}"/>
    <cellStyle name="Millares [0.0] 66" xfId="9344" xr:uid="{00000000-0005-0000-0000-00007C240000}"/>
    <cellStyle name="Millares [0.0] 66 2" xfId="9345" xr:uid="{00000000-0005-0000-0000-00007D240000}"/>
    <cellStyle name="Millares [0.0] 66 2 2" xfId="31633" xr:uid="{D2A7148C-A0F5-4EA8-815F-DC116BEBE94E}"/>
    <cellStyle name="Millares [0.0] 66 3" xfId="9346" xr:uid="{00000000-0005-0000-0000-00007E240000}"/>
    <cellStyle name="Millares [0.0] 66 3 2" xfId="31634" xr:uid="{1F615AF6-215A-4AEE-893C-6D408D89139E}"/>
    <cellStyle name="Millares [0.0] 66 4" xfId="31632" xr:uid="{37F7826E-4346-406A-8451-BAFD87CF487F}"/>
    <cellStyle name="Millares [0.0] 67" xfId="9347" xr:uid="{00000000-0005-0000-0000-00007F240000}"/>
    <cellStyle name="Millares [0.0] 67 2" xfId="9348" xr:uid="{00000000-0005-0000-0000-000080240000}"/>
    <cellStyle name="Millares [0.0] 67 2 2" xfId="31636" xr:uid="{3B5F4F44-FE30-4B54-BB13-001F620FADF5}"/>
    <cellStyle name="Millares [0.0] 67 3" xfId="9349" xr:uid="{00000000-0005-0000-0000-000081240000}"/>
    <cellStyle name="Millares [0.0] 67 3 2" xfId="31637" xr:uid="{55E177F9-2952-411F-9AA6-20AF4F96AE5A}"/>
    <cellStyle name="Millares [0.0] 67 4" xfId="31635" xr:uid="{446BD4FD-6A3F-40B1-8EC1-0E162A264E3C}"/>
    <cellStyle name="Millares [0.0] 68" xfId="9350" xr:uid="{00000000-0005-0000-0000-000082240000}"/>
    <cellStyle name="Millares [0.0] 68 2" xfId="9351" xr:uid="{00000000-0005-0000-0000-000083240000}"/>
    <cellStyle name="Millares [0.0] 68 2 2" xfId="31639" xr:uid="{E3185528-658B-4713-807D-73005B4CF58A}"/>
    <cellStyle name="Millares [0.0] 68 3" xfId="9352" xr:uid="{00000000-0005-0000-0000-000084240000}"/>
    <cellStyle name="Millares [0.0] 68 3 2" xfId="31640" xr:uid="{66972651-3CDE-4844-A989-5EDD35ECD08B}"/>
    <cellStyle name="Millares [0.0] 68 4" xfId="31638" xr:uid="{89DF53B6-7A2B-4177-8177-2F84BCD4C5A9}"/>
    <cellStyle name="Millares [0.0] 69" xfId="9353" xr:uid="{00000000-0005-0000-0000-000085240000}"/>
    <cellStyle name="Millares [0.0] 69 2" xfId="9354" xr:uid="{00000000-0005-0000-0000-000086240000}"/>
    <cellStyle name="Millares [0.0] 69 2 2" xfId="31642" xr:uid="{87ED120D-13D6-4661-8BD3-25431D0E5875}"/>
    <cellStyle name="Millares [0.0] 69 3" xfId="9355" xr:uid="{00000000-0005-0000-0000-000087240000}"/>
    <cellStyle name="Millares [0.0] 69 3 2" xfId="31643" xr:uid="{CF60072F-431F-4461-BFD4-0E355653AC33}"/>
    <cellStyle name="Millares [0.0] 69 4" xfId="31641" xr:uid="{ED962960-C97F-41D7-AAAD-5E761E7A2204}"/>
    <cellStyle name="Millares [0.0] 7" xfId="9356" xr:uid="{00000000-0005-0000-0000-000088240000}"/>
    <cellStyle name="Millares [0.0] 7 2" xfId="9357" xr:uid="{00000000-0005-0000-0000-000089240000}"/>
    <cellStyle name="Millares [0.0] 7 2 2" xfId="31645" xr:uid="{168D6DA0-CA54-4099-BCAE-033BD06AD2E3}"/>
    <cellStyle name="Millares [0.0] 7 3" xfId="9358" xr:uid="{00000000-0005-0000-0000-00008A240000}"/>
    <cellStyle name="Millares [0.0] 7 3 2" xfId="31646" xr:uid="{91D53C63-1B30-44E5-84BE-395B7BE8650E}"/>
    <cellStyle name="Millares [0.0] 7 4" xfId="31644" xr:uid="{8670F35F-E05D-4917-9059-EE3019AB0669}"/>
    <cellStyle name="Millares [0.0] 70" xfId="9359" xr:uid="{00000000-0005-0000-0000-00008B240000}"/>
    <cellStyle name="Millares [0.0] 70 2" xfId="9360" xr:uid="{00000000-0005-0000-0000-00008C240000}"/>
    <cellStyle name="Millares [0.0] 70 2 2" xfId="31648" xr:uid="{2DF2110F-B4D8-47D4-AB1D-DFA7E158B62F}"/>
    <cellStyle name="Millares [0.0] 70 3" xfId="9361" xr:uid="{00000000-0005-0000-0000-00008D240000}"/>
    <cellStyle name="Millares [0.0] 70 3 2" xfId="31649" xr:uid="{335E04AE-6EAB-4214-B5FE-1B8DF391077E}"/>
    <cellStyle name="Millares [0.0] 70 4" xfId="31647" xr:uid="{158592C6-572D-43A6-BB4A-B93A18C5DA49}"/>
    <cellStyle name="Millares [0.0] 71" xfId="9362" xr:uid="{00000000-0005-0000-0000-00008E240000}"/>
    <cellStyle name="Millares [0.0] 71 2" xfId="9363" xr:uid="{00000000-0005-0000-0000-00008F240000}"/>
    <cellStyle name="Millares [0.0] 71 2 2" xfId="31651" xr:uid="{FB608103-6AF4-48C4-8F83-C9AA8B8C1486}"/>
    <cellStyle name="Millares [0.0] 71 3" xfId="9364" xr:uid="{00000000-0005-0000-0000-000090240000}"/>
    <cellStyle name="Millares [0.0] 71 3 2" xfId="31652" xr:uid="{BC728FF0-355E-408B-88B9-C95422A7A3FE}"/>
    <cellStyle name="Millares [0.0] 71 4" xfId="31650" xr:uid="{6067DABE-6598-437D-8190-4655CEC47958}"/>
    <cellStyle name="Millares [0.0] 72" xfId="9365" xr:uid="{00000000-0005-0000-0000-000091240000}"/>
    <cellStyle name="Millares [0.0] 72 2" xfId="9366" xr:uid="{00000000-0005-0000-0000-000092240000}"/>
    <cellStyle name="Millares [0.0] 72 2 2" xfId="31654" xr:uid="{583C5418-10E0-4936-B137-868426669A73}"/>
    <cellStyle name="Millares [0.0] 72 3" xfId="9367" xr:uid="{00000000-0005-0000-0000-000093240000}"/>
    <cellStyle name="Millares [0.0] 72 3 2" xfId="31655" xr:uid="{F5561DBA-7324-40A5-9D69-36CEBFFC870A}"/>
    <cellStyle name="Millares [0.0] 72 4" xfId="31653" xr:uid="{93450E86-5CC4-4542-9D11-C55CA605647B}"/>
    <cellStyle name="Millares [0.0] 73" xfId="9368" xr:uid="{00000000-0005-0000-0000-000094240000}"/>
    <cellStyle name="Millares [0.0] 73 2" xfId="9369" xr:uid="{00000000-0005-0000-0000-000095240000}"/>
    <cellStyle name="Millares [0.0] 73 2 2" xfId="31657" xr:uid="{1FCDDB60-396C-4F31-9383-AF5CE07DF795}"/>
    <cellStyle name="Millares [0.0] 73 3" xfId="9370" xr:uid="{00000000-0005-0000-0000-000096240000}"/>
    <cellStyle name="Millares [0.0] 73 3 2" xfId="31658" xr:uid="{062F33CB-6EA4-4570-A454-BDFFB99CABC5}"/>
    <cellStyle name="Millares [0.0] 73 4" xfId="31656" xr:uid="{138C4F78-6925-4FC3-82E9-A89F99536D4B}"/>
    <cellStyle name="Millares [0.0] 74" xfId="9371" xr:uid="{00000000-0005-0000-0000-000097240000}"/>
    <cellStyle name="Millares [0.0] 74 2" xfId="9372" xr:uid="{00000000-0005-0000-0000-000098240000}"/>
    <cellStyle name="Millares [0.0] 74 2 2" xfId="31660" xr:uid="{DE5C5B7B-05CD-4D02-8E88-0767FAA1576C}"/>
    <cellStyle name="Millares [0.0] 74 3" xfId="9373" xr:uid="{00000000-0005-0000-0000-000099240000}"/>
    <cellStyle name="Millares [0.0] 74 3 2" xfId="31661" xr:uid="{75EDCDC5-6C02-4CA0-AD59-91EECAD1787F}"/>
    <cellStyle name="Millares [0.0] 74 4" xfId="31659" xr:uid="{8562434F-FB9B-472A-B809-7F750B56DD33}"/>
    <cellStyle name="Millares [0.0] 75" xfId="9374" xr:uid="{00000000-0005-0000-0000-00009A240000}"/>
    <cellStyle name="Millares [0.0] 75 2" xfId="9375" xr:uid="{00000000-0005-0000-0000-00009B240000}"/>
    <cellStyle name="Millares [0.0] 75 2 2" xfId="31663" xr:uid="{01A2B21E-56BD-4179-96BB-CF97F251D418}"/>
    <cellStyle name="Millares [0.0] 75 3" xfId="9376" xr:uid="{00000000-0005-0000-0000-00009C240000}"/>
    <cellStyle name="Millares [0.0] 75 3 2" xfId="31664" xr:uid="{15EA6956-9140-43C8-8B06-1DB6BEADE13F}"/>
    <cellStyle name="Millares [0.0] 75 4" xfId="31662" xr:uid="{0F2ADF31-7576-43FB-B9F4-3CD49F461BA6}"/>
    <cellStyle name="Millares [0.0] 76" xfId="9377" xr:uid="{00000000-0005-0000-0000-00009D240000}"/>
    <cellStyle name="Millares [0.0] 76 2" xfId="9378" xr:uid="{00000000-0005-0000-0000-00009E240000}"/>
    <cellStyle name="Millares [0.0] 76 2 2" xfId="31666" xr:uid="{7146B5F6-D537-4660-8BAB-1D2150EA9544}"/>
    <cellStyle name="Millares [0.0] 76 3" xfId="9379" xr:uid="{00000000-0005-0000-0000-00009F240000}"/>
    <cellStyle name="Millares [0.0] 76 3 2" xfId="31667" xr:uid="{40EB6A7E-11B6-4220-97E3-D3342619CC85}"/>
    <cellStyle name="Millares [0.0] 76 4" xfId="31665" xr:uid="{0BEFDA74-6897-481C-9382-181F46773423}"/>
    <cellStyle name="Millares [0.0] 77" xfId="9380" xr:uid="{00000000-0005-0000-0000-0000A0240000}"/>
    <cellStyle name="Millares [0.0] 77 2" xfId="9381" xr:uid="{00000000-0005-0000-0000-0000A1240000}"/>
    <cellStyle name="Millares [0.0] 77 2 2" xfId="31669" xr:uid="{54FA6BAC-951D-4255-9A80-AD69674CD897}"/>
    <cellStyle name="Millares [0.0] 77 3" xfId="9382" xr:uid="{00000000-0005-0000-0000-0000A2240000}"/>
    <cellStyle name="Millares [0.0] 77 3 2" xfId="31670" xr:uid="{90626D34-2F3F-45C7-9D97-341BEBF47DB3}"/>
    <cellStyle name="Millares [0.0] 77 4" xfId="31668" xr:uid="{BCA1890A-75A6-41B2-8771-CACBDAD82179}"/>
    <cellStyle name="Millares [0.0] 78" xfId="9383" xr:uid="{00000000-0005-0000-0000-0000A3240000}"/>
    <cellStyle name="Millares [0.0] 78 2" xfId="9384" xr:uid="{00000000-0005-0000-0000-0000A4240000}"/>
    <cellStyle name="Millares [0.0] 78 2 2" xfId="31672" xr:uid="{B5593049-CC11-4D3A-B9D6-1A17642B46DF}"/>
    <cellStyle name="Millares [0.0] 78 3" xfId="9385" xr:uid="{00000000-0005-0000-0000-0000A5240000}"/>
    <cellStyle name="Millares [0.0] 78 3 2" xfId="31673" xr:uid="{02DCB5AE-2E7F-4479-B50E-A468962034DC}"/>
    <cellStyle name="Millares [0.0] 78 4" xfId="31671" xr:uid="{32FD882D-9363-4D00-9606-10E1D3E0CC4F}"/>
    <cellStyle name="Millares [0.0] 79" xfId="9386" xr:uid="{00000000-0005-0000-0000-0000A6240000}"/>
    <cellStyle name="Millares [0.0] 79 2" xfId="9387" xr:uid="{00000000-0005-0000-0000-0000A7240000}"/>
    <cellStyle name="Millares [0.0] 79 2 2" xfId="31675" xr:uid="{E7733F5C-711C-40A7-A1DE-4D1EB9772803}"/>
    <cellStyle name="Millares [0.0] 79 3" xfId="9388" xr:uid="{00000000-0005-0000-0000-0000A8240000}"/>
    <cellStyle name="Millares [0.0] 79 3 2" xfId="31676" xr:uid="{BA3536E2-4FC5-40B3-B31B-58A19BEE381C}"/>
    <cellStyle name="Millares [0.0] 79 4" xfId="31674" xr:uid="{F4CFA1C3-7FF9-410C-8423-91AC731DB849}"/>
    <cellStyle name="Millares [0.0] 8" xfId="9389" xr:uid="{00000000-0005-0000-0000-0000A9240000}"/>
    <cellStyle name="Millares [0.0] 8 2" xfId="9390" xr:uid="{00000000-0005-0000-0000-0000AA240000}"/>
    <cellStyle name="Millares [0.0] 8 2 2" xfId="31678" xr:uid="{FF1F8212-607E-42AA-AE30-2920E8EE5056}"/>
    <cellStyle name="Millares [0.0] 8 3" xfId="9391" xr:uid="{00000000-0005-0000-0000-0000AB240000}"/>
    <cellStyle name="Millares [0.0] 8 3 2" xfId="31679" xr:uid="{9CD74530-E4AF-48FE-8D4B-FD4B6769E210}"/>
    <cellStyle name="Millares [0.0] 8 4" xfId="31677" xr:uid="{5BEF7464-01C6-47BC-926C-365F0C2C94F3}"/>
    <cellStyle name="Millares [0.0] 80" xfId="9392" xr:uid="{00000000-0005-0000-0000-0000AC240000}"/>
    <cellStyle name="Millares [0.0] 80 2" xfId="9393" xr:uid="{00000000-0005-0000-0000-0000AD240000}"/>
    <cellStyle name="Millares [0.0] 80 2 2" xfId="31681" xr:uid="{9F07C5D0-AFA1-4DDB-BD03-E977C0A20339}"/>
    <cellStyle name="Millares [0.0] 80 3" xfId="9394" xr:uid="{00000000-0005-0000-0000-0000AE240000}"/>
    <cellStyle name="Millares [0.0] 80 3 2" xfId="31682" xr:uid="{D7C31196-4CFC-4ACB-BDBF-A23E4E7A42C6}"/>
    <cellStyle name="Millares [0.0] 80 4" xfId="31680" xr:uid="{9FD410B8-876A-4608-AA95-14EA12264A49}"/>
    <cellStyle name="Millares [0.0] 81" xfId="9395" xr:uid="{00000000-0005-0000-0000-0000AF240000}"/>
    <cellStyle name="Millares [0.0] 81 2" xfId="9396" xr:uid="{00000000-0005-0000-0000-0000B0240000}"/>
    <cellStyle name="Millares [0.0] 81 2 2" xfId="31684" xr:uid="{020C941E-0272-4511-BFFB-9A9EBCED3A95}"/>
    <cellStyle name="Millares [0.0] 81 3" xfId="9397" xr:uid="{00000000-0005-0000-0000-0000B1240000}"/>
    <cellStyle name="Millares [0.0] 81 3 2" xfId="31685" xr:uid="{6630BF0F-0B6E-40B2-BB10-4F5C2D54465E}"/>
    <cellStyle name="Millares [0.0] 81 4" xfId="31683" xr:uid="{3D2A0D51-44B0-45C8-9F14-22BECF9CAD01}"/>
    <cellStyle name="Millares [0.0] 82" xfId="9398" xr:uid="{00000000-0005-0000-0000-0000B2240000}"/>
    <cellStyle name="Millares [0.0] 82 2" xfId="9399" xr:uid="{00000000-0005-0000-0000-0000B3240000}"/>
    <cellStyle name="Millares [0.0] 82 2 2" xfId="31687" xr:uid="{EC070ADD-F916-41D0-AA43-F431B7D979DE}"/>
    <cellStyle name="Millares [0.0] 82 3" xfId="9400" xr:uid="{00000000-0005-0000-0000-0000B4240000}"/>
    <cellStyle name="Millares [0.0] 82 3 2" xfId="31688" xr:uid="{E0312A28-1F8C-4A6D-AE47-6EA68DA03BFA}"/>
    <cellStyle name="Millares [0.0] 82 4" xfId="31686" xr:uid="{8A6BBA61-8823-4F68-AD3F-5065BB35F6B7}"/>
    <cellStyle name="Millares [0.0] 83" xfId="9401" xr:uid="{00000000-0005-0000-0000-0000B5240000}"/>
    <cellStyle name="Millares [0.0] 83 2" xfId="9402" xr:uid="{00000000-0005-0000-0000-0000B6240000}"/>
    <cellStyle name="Millares [0.0] 83 2 2" xfId="31690" xr:uid="{FA63A9C6-D53A-45EC-A886-BA242C2DF74B}"/>
    <cellStyle name="Millares [0.0] 83 3" xfId="9403" xr:uid="{00000000-0005-0000-0000-0000B7240000}"/>
    <cellStyle name="Millares [0.0] 83 3 2" xfId="31691" xr:uid="{A2D3E2C7-25CF-4A97-89F0-CF1E3927DD2C}"/>
    <cellStyle name="Millares [0.0] 83 4" xfId="31689" xr:uid="{80003F39-8D9B-452D-B627-DD24784C2F19}"/>
    <cellStyle name="Millares [0.0] 84" xfId="9404" xr:uid="{00000000-0005-0000-0000-0000B8240000}"/>
    <cellStyle name="Millares [0.0] 84 2" xfId="9405" xr:uid="{00000000-0005-0000-0000-0000B9240000}"/>
    <cellStyle name="Millares [0.0] 84 2 2" xfId="31693" xr:uid="{231D11C7-A858-4827-983F-D93C8DCF5C60}"/>
    <cellStyle name="Millares [0.0] 84 3" xfId="9406" xr:uid="{00000000-0005-0000-0000-0000BA240000}"/>
    <cellStyle name="Millares [0.0] 84 3 2" xfId="31694" xr:uid="{F7D0F628-D211-4BF4-B557-D60DE8A7EAB1}"/>
    <cellStyle name="Millares [0.0] 84 4" xfId="31692" xr:uid="{234543EA-75B3-4F2F-B534-237DC03C4C92}"/>
    <cellStyle name="Millares [0.0] 85" xfId="9407" xr:uid="{00000000-0005-0000-0000-0000BB240000}"/>
    <cellStyle name="Millares [0.0] 85 2" xfId="9408" xr:uid="{00000000-0005-0000-0000-0000BC240000}"/>
    <cellStyle name="Millares [0.0] 85 2 2" xfId="31696" xr:uid="{5F7BF443-598B-4E6D-A09B-3EB9B628B343}"/>
    <cellStyle name="Millares [0.0] 85 3" xfId="9409" xr:uid="{00000000-0005-0000-0000-0000BD240000}"/>
    <cellStyle name="Millares [0.0] 85 3 2" xfId="31697" xr:uid="{E45436B9-96D5-4C71-9077-1F2D1A83BD78}"/>
    <cellStyle name="Millares [0.0] 85 4" xfId="31695" xr:uid="{426AD304-F8E0-412F-948C-1691CEB1A810}"/>
    <cellStyle name="Millares [0.0] 86" xfId="9410" xr:uid="{00000000-0005-0000-0000-0000BE240000}"/>
    <cellStyle name="Millares [0.0] 86 2" xfId="9411" xr:uid="{00000000-0005-0000-0000-0000BF240000}"/>
    <cellStyle name="Millares [0.0] 86 2 2" xfId="31699" xr:uid="{E78B840E-EA08-440A-8DFC-25A7D4CF1F67}"/>
    <cellStyle name="Millares [0.0] 86 3" xfId="9412" xr:uid="{00000000-0005-0000-0000-0000C0240000}"/>
    <cellStyle name="Millares [0.0] 86 3 2" xfId="31700" xr:uid="{FD39985B-FCE3-49F2-9E9C-5802E9E92A2B}"/>
    <cellStyle name="Millares [0.0] 86 4" xfId="31698" xr:uid="{A8592D2D-9280-4773-9444-399657D31AA2}"/>
    <cellStyle name="Millares [0.0] 87" xfId="9413" xr:uid="{00000000-0005-0000-0000-0000C1240000}"/>
    <cellStyle name="Millares [0.0] 87 2" xfId="9414" xr:uid="{00000000-0005-0000-0000-0000C2240000}"/>
    <cellStyle name="Millares [0.0] 87 2 2" xfId="31702" xr:uid="{BF4BB97B-7036-4DCB-A7EA-1DB3416A7DDB}"/>
    <cellStyle name="Millares [0.0] 87 3" xfId="9415" xr:uid="{00000000-0005-0000-0000-0000C3240000}"/>
    <cellStyle name="Millares [0.0] 87 3 2" xfId="31703" xr:uid="{F7792488-A437-46F9-BD7D-F2C1C0D5C524}"/>
    <cellStyle name="Millares [0.0] 87 4" xfId="31701" xr:uid="{BA445715-D2CB-42B3-83BF-C8C18958DF6E}"/>
    <cellStyle name="Millares [0.0] 88" xfId="9416" xr:uid="{00000000-0005-0000-0000-0000C4240000}"/>
    <cellStyle name="Millares [0.0] 88 2" xfId="9417" xr:uid="{00000000-0005-0000-0000-0000C5240000}"/>
    <cellStyle name="Millares [0.0] 88 2 2" xfId="31705" xr:uid="{B2C83507-DE03-4129-8FC2-FB10FBE03B54}"/>
    <cellStyle name="Millares [0.0] 88 3" xfId="9418" xr:uid="{00000000-0005-0000-0000-0000C6240000}"/>
    <cellStyle name="Millares [0.0] 88 3 2" xfId="31706" xr:uid="{88E2CC9A-52C5-4097-A0DF-C87A323780FF}"/>
    <cellStyle name="Millares [0.0] 88 4" xfId="31704" xr:uid="{2DDACB0F-39F2-4EB2-95FF-143B9132BE83}"/>
    <cellStyle name="Millares [0.0] 89" xfId="9419" xr:uid="{00000000-0005-0000-0000-0000C7240000}"/>
    <cellStyle name="Millares [0.0] 89 2" xfId="9420" xr:uid="{00000000-0005-0000-0000-0000C8240000}"/>
    <cellStyle name="Millares [0.0] 89 2 2" xfId="31708" xr:uid="{9EEF39C1-6901-4702-B677-B323EA804607}"/>
    <cellStyle name="Millares [0.0] 89 3" xfId="9421" xr:uid="{00000000-0005-0000-0000-0000C9240000}"/>
    <cellStyle name="Millares [0.0] 89 3 2" xfId="31709" xr:uid="{BC399A0A-790E-4A12-B4D6-8FEEEBA6FC5B}"/>
    <cellStyle name="Millares [0.0] 89 4" xfId="31707" xr:uid="{0F975815-E7F3-49DD-ACF4-E7B2E1046472}"/>
    <cellStyle name="Millares [0.0] 9" xfId="9422" xr:uid="{00000000-0005-0000-0000-0000CA240000}"/>
    <cellStyle name="Millares [0.0] 9 2" xfId="9423" xr:uid="{00000000-0005-0000-0000-0000CB240000}"/>
    <cellStyle name="Millares [0.0] 9 2 2" xfId="31711" xr:uid="{646B12CC-865C-4778-B230-17EE96C8EDC2}"/>
    <cellStyle name="Millares [0.0] 9 3" xfId="9424" xr:uid="{00000000-0005-0000-0000-0000CC240000}"/>
    <cellStyle name="Millares [0.0] 9 3 2" xfId="31712" xr:uid="{086A1157-9C9F-4AC1-B234-F2D83E71F0B7}"/>
    <cellStyle name="Millares [0.0] 9 4" xfId="31710" xr:uid="{E1B173F0-E0CB-4E2C-8329-025C259D3BF4}"/>
    <cellStyle name="Millares [0.0] 90" xfId="9425" xr:uid="{00000000-0005-0000-0000-0000CD240000}"/>
    <cellStyle name="Millares [0.0] 90 2" xfId="9426" xr:uid="{00000000-0005-0000-0000-0000CE240000}"/>
    <cellStyle name="Millares [0.0] 90 2 2" xfId="31714" xr:uid="{6BD3A164-59C9-488C-8C98-E2A9F81EA086}"/>
    <cellStyle name="Millares [0.0] 90 3" xfId="9427" xr:uid="{00000000-0005-0000-0000-0000CF240000}"/>
    <cellStyle name="Millares [0.0] 90 3 2" xfId="31715" xr:uid="{E8BF4737-F934-4EFC-8F3C-604F098E58C2}"/>
    <cellStyle name="Millares [0.0] 90 4" xfId="31713" xr:uid="{2E9460AD-CA6C-4C1E-8062-8821EC183B19}"/>
    <cellStyle name="Millares [0.0] 91" xfId="9428" xr:uid="{00000000-0005-0000-0000-0000D0240000}"/>
    <cellStyle name="Millares [0.0] 91 2" xfId="9429" xr:uid="{00000000-0005-0000-0000-0000D1240000}"/>
    <cellStyle name="Millares [0.0] 91 2 2" xfId="31717" xr:uid="{63169966-ED9E-4FD2-92BB-E2FD3133B05A}"/>
    <cellStyle name="Millares [0.0] 91 3" xfId="9430" xr:uid="{00000000-0005-0000-0000-0000D2240000}"/>
    <cellStyle name="Millares [0.0] 91 3 2" xfId="31718" xr:uid="{C92AB6D6-25DB-4607-9F02-6438ABAAC8B2}"/>
    <cellStyle name="Millares [0.0] 91 4" xfId="31716" xr:uid="{10527041-F622-42FC-BCA7-D4A1F7F4A117}"/>
    <cellStyle name="Millares [0.0] 92" xfId="9431" xr:uid="{00000000-0005-0000-0000-0000D3240000}"/>
    <cellStyle name="Millares [0.0] 92 2" xfId="9432" xr:uid="{00000000-0005-0000-0000-0000D4240000}"/>
    <cellStyle name="Millares [0.0] 92 2 2" xfId="31720" xr:uid="{EE154E01-AD19-4790-A76E-C20F8C970974}"/>
    <cellStyle name="Millares [0.0] 92 3" xfId="9433" xr:uid="{00000000-0005-0000-0000-0000D5240000}"/>
    <cellStyle name="Millares [0.0] 92 3 2" xfId="31721" xr:uid="{9B74DB2B-8F04-4AC9-85CA-877DCAFEB37C}"/>
    <cellStyle name="Millares [0.0] 92 4" xfId="31719" xr:uid="{46FAE10D-021B-4AF4-AA81-DE0C61E88AB3}"/>
    <cellStyle name="Millares [0.0] 93" xfId="9434" xr:uid="{00000000-0005-0000-0000-0000D6240000}"/>
    <cellStyle name="Millares [0.0] 93 2" xfId="9435" xr:uid="{00000000-0005-0000-0000-0000D7240000}"/>
    <cellStyle name="Millares [0.0] 93 2 2" xfId="31723" xr:uid="{B7C96B51-4F13-486F-A724-64FDADDAE24A}"/>
    <cellStyle name="Millares [0.0] 93 3" xfId="9436" xr:uid="{00000000-0005-0000-0000-0000D8240000}"/>
    <cellStyle name="Millares [0.0] 93 3 2" xfId="31724" xr:uid="{908E4752-86E1-41BA-888E-717B28640D55}"/>
    <cellStyle name="Millares [0.0] 93 4" xfId="31722" xr:uid="{4F26A548-E88D-4EC3-A416-2E7522B66C9A}"/>
    <cellStyle name="Millares [0.0] 94" xfId="9437" xr:uid="{00000000-0005-0000-0000-0000D9240000}"/>
    <cellStyle name="Millares [0.0] 94 2" xfId="9438" xr:uid="{00000000-0005-0000-0000-0000DA240000}"/>
    <cellStyle name="Millares [0.0] 94 2 2" xfId="31726" xr:uid="{7ADCFE7F-F822-48B3-BA65-5E7E58D5591C}"/>
    <cellStyle name="Millares [0.0] 94 3" xfId="9439" xr:uid="{00000000-0005-0000-0000-0000DB240000}"/>
    <cellStyle name="Millares [0.0] 94 3 2" xfId="31727" xr:uid="{BDA958CE-D906-4804-A952-084CF0C8B377}"/>
    <cellStyle name="Millares [0.0] 94 4" xfId="31725" xr:uid="{98A8BB0D-0E64-4C46-B50B-7B5DD841DFA4}"/>
    <cellStyle name="Millares [0.0] 95" xfId="9440" xr:uid="{00000000-0005-0000-0000-0000DC240000}"/>
    <cellStyle name="Millares [0.0] 95 2" xfId="9441" xr:uid="{00000000-0005-0000-0000-0000DD240000}"/>
    <cellStyle name="Millares [0.0] 95 2 2" xfId="31729" xr:uid="{4C4B6027-ED68-4F5F-B3F7-234FFCE3D5E3}"/>
    <cellStyle name="Millares [0.0] 95 3" xfId="9442" xr:uid="{00000000-0005-0000-0000-0000DE240000}"/>
    <cellStyle name="Millares [0.0] 95 3 2" xfId="31730" xr:uid="{8F7FFF26-0C51-4920-9118-AF33DFB137BE}"/>
    <cellStyle name="Millares [0.0] 95 4" xfId="31728" xr:uid="{CB9B7150-A296-42AE-9218-20A50BD65C31}"/>
    <cellStyle name="Millares [0.0] 96" xfId="9443" xr:uid="{00000000-0005-0000-0000-0000DF240000}"/>
    <cellStyle name="Millares [0.0] 96 2" xfId="9444" xr:uid="{00000000-0005-0000-0000-0000E0240000}"/>
    <cellStyle name="Millares [0.0] 96 2 2" xfId="31732" xr:uid="{8E73E3DD-D0FF-4875-ABFB-BE85D51ECAB5}"/>
    <cellStyle name="Millares [0.0] 96 3" xfId="9445" xr:uid="{00000000-0005-0000-0000-0000E1240000}"/>
    <cellStyle name="Millares [0.0] 96 3 2" xfId="31733" xr:uid="{2ABA3D5D-CF1E-4D54-A43A-43A26B73E791}"/>
    <cellStyle name="Millares [0.0] 96 4" xfId="31731" xr:uid="{1594AC50-73BC-4BBC-9D94-2935815C70BF}"/>
    <cellStyle name="Millares [0.0] 97" xfId="9446" xr:uid="{00000000-0005-0000-0000-0000E2240000}"/>
    <cellStyle name="Millares [0.0] 97 2" xfId="9447" xr:uid="{00000000-0005-0000-0000-0000E3240000}"/>
    <cellStyle name="Millares [0.0] 97 2 2" xfId="31735" xr:uid="{ED2930F8-A651-413F-AF5E-61B4E97B33E7}"/>
    <cellStyle name="Millares [0.0] 97 3" xfId="9448" xr:uid="{00000000-0005-0000-0000-0000E4240000}"/>
    <cellStyle name="Millares [0.0] 97 3 2" xfId="31736" xr:uid="{FFBCB415-B52A-4D1C-98CE-60EFBFB630C5}"/>
    <cellStyle name="Millares [0.0] 97 4" xfId="31734" xr:uid="{77184A47-9541-4C94-8EF8-7561AE0CE7D5}"/>
    <cellStyle name="Millares [0.0] 98" xfId="9449" xr:uid="{00000000-0005-0000-0000-0000E5240000}"/>
    <cellStyle name="Millares [0.0] 98 2" xfId="9450" xr:uid="{00000000-0005-0000-0000-0000E6240000}"/>
    <cellStyle name="Millares [0.0] 98 2 2" xfId="31738" xr:uid="{4D165FFF-9ED0-4A04-BDF2-9ECEA3C75FB1}"/>
    <cellStyle name="Millares [0.0] 98 3" xfId="9451" xr:uid="{00000000-0005-0000-0000-0000E7240000}"/>
    <cellStyle name="Millares [0.0] 98 3 2" xfId="31739" xr:uid="{9A1EE7CA-94B8-4641-B3F4-A9DDAB84E1F9}"/>
    <cellStyle name="Millares [0.0] 98 4" xfId="31737" xr:uid="{A7BDB170-1F9C-4A1A-BB4D-458CEE530E0E}"/>
    <cellStyle name="Millares [0.0] 99" xfId="9452" xr:uid="{00000000-0005-0000-0000-0000E8240000}"/>
    <cellStyle name="Millares [0.0] 99 2" xfId="9453" xr:uid="{00000000-0005-0000-0000-0000E9240000}"/>
    <cellStyle name="Millares [0.0] 99 2 2" xfId="31741" xr:uid="{7C2CFD42-43DC-49F5-B502-646EAA91B66A}"/>
    <cellStyle name="Millares [0.0] 99 3" xfId="9454" xr:uid="{00000000-0005-0000-0000-0000EA240000}"/>
    <cellStyle name="Millares [0.0] 99 3 2" xfId="31742" xr:uid="{6B96CB9B-3351-45EF-9F8A-D54DDC327F7A}"/>
    <cellStyle name="Millares [0.0] 99 4" xfId="31740" xr:uid="{80BE184E-AF13-49E1-AE35-32325F9B2329}"/>
    <cellStyle name="Millares [0.0]_Balance" xfId="9455" xr:uid="{00000000-0005-0000-0000-0000EB240000}"/>
    <cellStyle name="Millares [0.1]" xfId="9456" xr:uid="{00000000-0005-0000-0000-0000EC240000}"/>
    <cellStyle name="Millares [0.1] 10" xfId="9457" xr:uid="{00000000-0005-0000-0000-0000ED240000}"/>
    <cellStyle name="Millares [0.1] 10 2" xfId="9458" xr:uid="{00000000-0005-0000-0000-0000EE240000}"/>
    <cellStyle name="Millares [0.1] 10 2 2" xfId="31745" xr:uid="{BAD397B3-9B93-460D-9B61-65E4CF3D4921}"/>
    <cellStyle name="Millares [0.1] 10 3" xfId="9459" xr:uid="{00000000-0005-0000-0000-0000EF240000}"/>
    <cellStyle name="Millares [0.1] 10 3 2" xfId="31746" xr:uid="{2C3194DA-7CD4-417B-9907-1DC465E5FCA1}"/>
    <cellStyle name="Millares [0.1] 10 4" xfId="31744" xr:uid="{2340A380-556B-42B9-938A-6BD4B581FB78}"/>
    <cellStyle name="Millares [0.1] 100" xfId="9460" xr:uid="{00000000-0005-0000-0000-0000F0240000}"/>
    <cellStyle name="Millares [0.1] 100 2" xfId="9461" xr:uid="{00000000-0005-0000-0000-0000F1240000}"/>
    <cellStyle name="Millares [0.1] 100 2 2" xfId="31748" xr:uid="{69A7483C-D221-4DC7-B3F4-847CF5DEBB82}"/>
    <cellStyle name="Millares [0.1] 100 3" xfId="9462" xr:uid="{00000000-0005-0000-0000-0000F2240000}"/>
    <cellStyle name="Millares [0.1] 100 3 2" xfId="31749" xr:uid="{476FB742-6E09-41AB-A606-5FE98894B51B}"/>
    <cellStyle name="Millares [0.1] 100 4" xfId="31747" xr:uid="{4C954685-F5C8-4C57-A6EA-D0F5CB79A8F4}"/>
    <cellStyle name="Millares [0.1] 101" xfId="9463" xr:uid="{00000000-0005-0000-0000-0000F3240000}"/>
    <cellStyle name="Millares [0.1] 101 2" xfId="9464" xr:uid="{00000000-0005-0000-0000-0000F4240000}"/>
    <cellStyle name="Millares [0.1] 101 2 2" xfId="31751" xr:uid="{8F3973EC-66E2-4E29-B530-A0702B91AA69}"/>
    <cellStyle name="Millares [0.1] 101 3" xfId="9465" xr:uid="{00000000-0005-0000-0000-0000F5240000}"/>
    <cellStyle name="Millares [0.1] 101 3 2" xfId="31752" xr:uid="{B4C5B494-5446-4162-939E-08120712EB6B}"/>
    <cellStyle name="Millares [0.1] 101 4" xfId="31750" xr:uid="{43A7807E-26E0-41A0-91EC-11A1538EA1A5}"/>
    <cellStyle name="Millares [0.1] 102" xfId="9466" xr:uid="{00000000-0005-0000-0000-0000F6240000}"/>
    <cellStyle name="Millares [0.1] 102 2" xfId="9467" xr:uid="{00000000-0005-0000-0000-0000F7240000}"/>
    <cellStyle name="Millares [0.1] 102 2 2" xfId="31754" xr:uid="{2E947B1A-E143-4212-81FF-8AEDF7C4ACEF}"/>
    <cellStyle name="Millares [0.1] 102 3" xfId="9468" xr:uid="{00000000-0005-0000-0000-0000F8240000}"/>
    <cellStyle name="Millares [0.1] 102 3 2" xfId="31755" xr:uid="{4EB57C72-12B6-4054-BDE3-0591A03AC32E}"/>
    <cellStyle name="Millares [0.1] 102 4" xfId="31753" xr:uid="{C7CF20BF-5ACA-4283-BDFF-F0992976A415}"/>
    <cellStyle name="Millares [0.1] 103" xfId="9469" xr:uid="{00000000-0005-0000-0000-0000F9240000}"/>
    <cellStyle name="Millares [0.1] 103 2" xfId="9470" xr:uid="{00000000-0005-0000-0000-0000FA240000}"/>
    <cellStyle name="Millares [0.1] 103 2 2" xfId="31757" xr:uid="{77F4701F-983B-4BCD-AF7A-494BE150D726}"/>
    <cellStyle name="Millares [0.1] 103 3" xfId="9471" xr:uid="{00000000-0005-0000-0000-0000FB240000}"/>
    <cellStyle name="Millares [0.1] 103 3 2" xfId="31758" xr:uid="{DBE13884-AB48-4A89-9B6D-D3E79FDF27D9}"/>
    <cellStyle name="Millares [0.1] 103 4" xfId="31756" xr:uid="{6EEB48EF-D4C6-49EF-92E1-222E8DEDFF8A}"/>
    <cellStyle name="Millares [0.1] 104" xfId="9472" xr:uid="{00000000-0005-0000-0000-0000FC240000}"/>
    <cellStyle name="Millares [0.1] 104 2" xfId="9473" xr:uid="{00000000-0005-0000-0000-0000FD240000}"/>
    <cellStyle name="Millares [0.1] 104 2 2" xfId="31760" xr:uid="{7FB45B25-4C1F-4097-8032-7932CE094EC1}"/>
    <cellStyle name="Millares [0.1] 104 3" xfId="9474" xr:uid="{00000000-0005-0000-0000-0000FE240000}"/>
    <cellStyle name="Millares [0.1] 104 3 2" xfId="31761" xr:uid="{26B36784-434B-40D0-85AC-6C97C4420D34}"/>
    <cellStyle name="Millares [0.1] 104 4" xfId="31759" xr:uid="{882037F3-9B64-480E-B791-56F24F7F9743}"/>
    <cellStyle name="Millares [0.1] 105" xfId="9475" xr:uid="{00000000-0005-0000-0000-0000FF240000}"/>
    <cellStyle name="Millares [0.1] 105 2" xfId="9476" xr:uid="{00000000-0005-0000-0000-000000250000}"/>
    <cellStyle name="Millares [0.1] 105 2 2" xfId="31763" xr:uid="{EDC09B5E-E2D7-435B-AEDF-0D31BC2D7B76}"/>
    <cellStyle name="Millares [0.1] 105 3" xfId="9477" xr:uid="{00000000-0005-0000-0000-000001250000}"/>
    <cellStyle name="Millares [0.1] 105 3 2" xfId="31764" xr:uid="{72B57222-6C18-4297-95D5-BB35F121605D}"/>
    <cellStyle name="Millares [0.1] 105 4" xfId="31762" xr:uid="{5C0A7AC2-9FEA-458F-8925-38D7790D054B}"/>
    <cellStyle name="Millares [0.1] 106" xfId="9478" xr:uid="{00000000-0005-0000-0000-000002250000}"/>
    <cellStyle name="Millares [0.1] 106 2" xfId="9479" xr:uid="{00000000-0005-0000-0000-000003250000}"/>
    <cellStyle name="Millares [0.1] 106 2 2" xfId="31766" xr:uid="{0A50FC3E-E914-42CF-AED9-B688DE3E038D}"/>
    <cellStyle name="Millares [0.1] 106 3" xfId="9480" xr:uid="{00000000-0005-0000-0000-000004250000}"/>
    <cellStyle name="Millares [0.1] 106 3 2" xfId="31767" xr:uid="{1A3CB6AB-B3FC-4672-AC74-7022F78CEF61}"/>
    <cellStyle name="Millares [0.1] 106 4" xfId="31765" xr:uid="{501C36C5-9BA5-4882-9AD0-F61C8070FAFE}"/>
    <cellStyle name="Millares [0.1] 107" xfId="9481" xr:uid="{00000000-0005-0000-0000-000005250000}"/>
    <cellStyle name="Millares [0.1] 107 2" xfId="9482" xr:uid="{00000000-0005-0000-0000-000006250000}"/>
    <cellStyle name="Millares [0.1] 107 2 2" xfId="31769" xr:uid="{8B5D2E75-56E7-4B69-BDED-C2C5127217D4}"/>
    <cellStyle name="Millares [0.1] 107 3" xfId="9483" xr:uid="{00000000-0005-0000-0000-000007250000}"/>
    <cellStyle name="Millares [0.1] 107 3 2" xfId="31770" xr:uid="{E4AF59E5-FE82-4499-8C23-60D44FD77EEF}"/>
    <cellStyle name="Millares [0.1] 107 4" xfId="31768" xr:uid="{F22EBFEE-A8C2-459B-A8EC-5CB82CD496C5}"/>
    <cellStyle name="Millares [0.1] 108" xfId="9484" xr:uid="{00000000-0005-0000-0000-000008250000}"/>
    <cellStyle name="Millares [0.1] 108 2" xfId="9485" xr:uid="{00000000-0005-0000-0000-000009250000}"/>
    <cellStyle name="Millares [0.1] 108 2 2" xfId="31772" xr:uid="{D696B4BA-5256-4374-89A5-54163D0E3066}"/>
    <cellStyle name="Millares [0.1] 108 3" xfId="9486" xr:uid="{00000000-0005-0000-0000-00000A250000}"/>
    <cellStyle name="Millares [0.1] 108 3 2" xfId="31773" xr:uid="{5DCF7C83-8BEB-4166-8D22-F01BF9453F0C}"/>
    <cellStyle name="Millares [0.1] 108 4" xfId="31771" xr:uid="{A5E9A618-E7DF-420E-A8C4-5E2CD836F5A0}"/>
    <cellStyle name="Millares [0.1] 109" xfId="9487" xr:uid="{00000000-0005-0000-0000-00000B250000}"/>
    <cellStyle name="Millares [0.1] 109 2" xfId="31774" xr:uid="{F92CEC05-ECE1-441E-A6C7-9F8673BFDADA}"/>
    <cellStyle name="Millares [0.1] 11" xfId="9488" xr:uid="{00000000-0005-0000-0000-00000C250000}"/>
    <cellStyle name="Millares [0.1] 11 2" xfId="9489" xr:uid="{00000000-0005-0000-0000-00000D250000}"/>
    <cellStyle name="Millares [0.1] 11 2 2" xfId="31776" xr:uid="{0CAAF12D-BD26-4E4D-8278-C9E2FAB179A5}"/>
    <cellStyle name="Millares [0.1] 11 3" xfId="9490" xr:uid="{00000000-0005-0000-0000-00000E250000}"/>
    <cellStyle name="Millares [0.1] 11 3 2" xfId="31777" xr:uid="{05DF2E35-F544-494D-9DD3-F7C0F31B7755}"/>
    <cellStyle name="Millares [0.1] 11 4" xfId="31775" xr:uid="{0E0FF530-119A-4299-8FC9-C91BEC53363A}"/>
    <cellStyle name="Millares [0.1] 110" xfId="9491" xr:uid="{00000000-0005-0000-0000-00000F250000}"/>
    <cellStyle name="Millares [0.1] 110 2" xfId="31778" xr:uid="{0CB05905-7842-47AA-9C9F-D7CBF2FD3172}"/>
    <cellStyle name="Millares [0.1] 111" xfId="31743" xr:uid="{5B56F1A6-C18B-4383-9FFA-4FB8845D4C4F}"/>
    <cellStyle name="Millares [0.1] 12" xfId="9492" xr:uid="{00000000-0005-0000-0000-000010250000}"/>
    <cellStyle name="Millares [0.1] 12 2" xfId="9493" xr:uid="{00000000-0005-0000-0000-000011250000}"/>
    <cellStyle name="Millares [0.1] 12 2 2" xfId="31780" xr:uid="{EC9D5C7C-D874-4494-AAEC-CFFF61E18151}"/>
    <cellStyle name="Millares [0.1] 12 3" xfId="9494" xr:uid="{00000000-0005-0000-0000-000012250000}"/>
    <cellStyle name="Millares [0.1] 12 3 2" xfId="31781" xr:uid="{94F07C91-A28E-4E3A-AF3C-5449526372BC}"/>
    <cellStyle name="Millares [0.1] 12 4" xfId="31779" xr:uid="{711C294C-D17B-486B-A732-1C39DB0018BF}"/>
    <cellStyle name="Millares [0.1] 13" xfId="9495" xr:uid="{00000000-0005-0000-0000-000013250000}"/>
    <cellStyle name="Millares [0.1] 13 2" xfId="9496" xr:uid="{00000000-0005-0000-0000-000014250000}"/>
    <cellStyle name="Millares [0.1] 13 2 2" xfId="31783" xr:uid="{8DB80E0F-6F01-4AE0-8340-92AE5DA4264B}"/>
    <cellStyle name="Millares [0.1] 13 3" xfId="9497" xr:uid="{00000000-0005-0000-0000-000015250000}"/>
    <cellStyle name="Millares [0.1] 13 3 2" xfId="31784" xr:uid="{175D252D-8823-40DF-A331-B4378B83040B}"/>
    <cellStyle name="Millares [0.1] 13 4" xfId="31782" xr:uid="{6E515C81-66DA-42B8-AA23-E9CF27585BE8}"/>
    <cellStyle name="Millares [0.1] 14" xfId="9498" xr:uid="{00000000-0005-0000-0000-000016250000}"/>
    <cellStyle name="Millares [0.1] 14 2" xfId="9499" xr:uid="{00000000-0005-0000-0000-000017250000}"/>
    <cellStyle name="Millares [0.1] 14 2 2" xfId="31786" xr:uid="{7CAF4ACE-2A9B-48F3-88A3-293ACFFE6BBA}"/>
    <cellStyle name="Millares [0.1] 14 3" xfId="9500" xr:uid="{00000000-0005-0000-0000-000018250000}"/>
    <cellStyle name="Millares [0.1] 14 3 2" xfId="31787" xr:uid="{9581428E-5F10-47CA-AEF0-0E94DF27E85B}"/>
    <cellStyle name="Millares [0.1] 14 4" xfId="31785" xr:uid="{4BE0C22F-EAC3-4997-90B1-BEBEE66D1B10}"/>
    <cellStyle name="Millares [0.1] 15" xfId="9501" xr:uid="{00000000-0005-0000-0000-000019250000}"/>
    <cellStyle name="Millares [0.1] 15 2" xfId="9502" xr:uid="{00000000-0005-0000-0000-00001A250000}"/>
    <cellStyle name="Millares [0.1] 15 2 2" xfId="31789" xr:uid="{BF59E324-5849-4080-9DBE-0B552FFC02A6}"/>
    <cellStyle name="Millares [0.1] 15 3" xfId="9503" xr:uid="{00000000-0005-0000-0000-00001B250000}"/>
    <cellStyle name="Millares [0.1] 15 3 2" xfId="31790" xr:uid="{52496333-A797-4590-B558-7F436609E1EF}"/>
    <cellStyle name="Millares [0.1] 15 4" xfId="31788" xr:uid="{966836AD-7FA3-4238-88D1-8174B1F2869D}"/>
    <cellStyle name="Millares [0.1] 16" xfId="9504" xr:uid="{00000000-0005-0000-0000-00001C250000}"/>
    <cellStyle name="Millares [0.1] 16 2" xfId="9505" xr:uid="{00000000-0005-0000-0000-00001D250000}"/>
    <cellStyle name="Millares [0.1] 16 2 2" xfId="31792" xr:uid="{228EBDB7-7D4C-4C25-B812-F3E9F61A769E}"/>
    <cellStyle name="Millares [0.1] 16 3" xfId="9506" xr:uid="{00000000-0005-0000-0000-00001E250000}"/>
    <cellStyle name="Millares [0.1] 16 3 2" xfId="31793" xr:uid="{EF30907C-551F-4526-AA91-4EFB2D562290}"/>
    <cellStyle name="Millares [0.1] 16 4" xfId="31791" xr:uid="{8F6AEA4A-10B6-4049-B281-7884D046EAD1}"/>
    <cellStyle name="Millares [0.1] 17" xfId="9507" xr:uid="{00000000-0005-0000-0000-00001F250000}"/>
    <cellStyle name="Millares [0.1] 17 2" xfId="9508" xr:uid="{00000000-0005-0000-0000-000020250000}"/>
    <cellStyle name="Millares [0.1] 17 2 2" xfId="31795" xr:uid="{30703CBE-29FA-4B22-A469-5B19D7AB1A23}"/>
    <cellStyle name="Millares [0.1] 17 3" xfId="9509" xr:uid="{00000000-0005-0000-0000-000021250000}"/>
    <cellStyle name="Millares [0.1] 17 3 2" xfId="31796" xr:uid="{E3BA1F04-06E7-44D7-8A97-3CF0C7C02EB6}"/>
    <cellStyle name="Millares [0.1] 17 4" xfId="31794" xr:uid="{F5BB59C8-61E9-4CBC-AA5B-E03261D2648D}"/>
    <cellStyle name="Millares [0.1] 18" xfId="9510" xr:uid="{00000000-0005-0000-0000-000022250000}"/>
    <cellStyle name="Millares [0.1] 18 2" xfId="9511" xr:uid="{00000000-0005-0000-0000-000023250000}"/>
    <cellStyle name="Millares [0.1] 18 2 2" xfId="31798" xr:uid="{A79CEC28-F184-418F-9C89-BAE89267500F}"/>
    <cellStyle name="Millares [0.1] 18 3" xfId="9512" xr:uid="{00000000-0005-0000-0000-000024250000}"/>
    <cellStyle name="Millares [0.1] 18 3 2" xfId="31799" xr:uid="{8CC84157-710C-4E39-B9F5-72AB7BE11368}"/>
    <cellStyle name="Millares [0.1] 18 4" xfId="31797" xr:uid="{C61817FB-0FBA-4577-AA8D-EC1F9CA85B63}"/>
    <cellStyle name="Millares [0.1] 19" xfId="9513" xr:uid="{00000000-0005-0000-0000-000025250000}"/>
    <cellStyle name="Millares [0.1] 19 2" xfId="9514" xr:uid="{00000000-0005-0000-0000-000026250000}"/>
    <cellStyle name="Millares [0.1] 19 2 2" xfId="31801" xr:uid="{D2A2D755-AAF9-4D47-A09A-0B9E06D4430F}"/>
    <cellStyle name="Millares [0.1] 19 3" xfId="9515" xr:uid="{00000000-0005-0000-0000-000027250000}"/>
    <cellStyle name="Millares [0.1] 19 3 2" xfId="31802" xr:uid="{3CA1C9DD-0876-4DDA-97FF-AD8F6C5FA3CC}"/>
    <cellStyle name="Millares [0.1] 19 4" xfId="31800" xr:uid="{CF9FF226-0FC9-4BB9-BD88-A074AA466A16}"/>
    <cellStyle name="Millares [0.1] 2" xfId="9516" xr:uid="{00000000-0005-0000-0000-000028250000}"/>
    <cellStyle name="Millares [0.1] 2 2" xfId="9517" xr:uid="{00000000-0005-0000-0000-000029250000}"/>
    <cellStyle name="Millares [0.1] 2 2 2" xfId="9518" xr:uid="{00000000-0005-0000-0000-00002A250000}"/>
    <cellStyle name="Millares [0.1] 2 2 2 2" xfId="31805" xr:uid="{E599C5BB-79A2-486A-9610-AFE1F4EEA656}"/>
    <cellStyle name="Millares [0.1] 2 2 3" xfId="9519" xr:uid="{00000000-0005-0000-0000-00002B250000}"/>
    <cellStyle name="Millares [0.1] 2 2 3 2" xfId="31806" xr:uid="{3632C929-0C92-47B1-A1E1-9A799DB986D7}"/>
    <cellStyle name="Millares [0.1] 2 2 4" xfId="31804" xr:uid="{B4F6BA7A-9493-4D96-B575-1201C7EBE6CE}"/>
    <cellStyle name="Millares [0.1] 2 3" xfId="9520" xr:uid="{00000000-0005-0000-0000-00002C250000}"/>
    <cellStyle name="Millares [0.1] 2 3 2" xfId="9521" xr:uid="{00000000-0005-0000-0000-00002D250000}"/>
    <cellStyle name="Millares [0.1] 2 3 2 2" xfId="31808" xr:uid="{958A6250-400B-4865-A022-1EB2079BC7AA}"/>
    <cellStyle name="Millares [0.1] 2 3 3" xfId="9522" xr:uid="{00000000-0005-0000-0000-00002E250000}"/>
    <cellStyle name="Millares [0.1] 2 3 3 2" xfId="31809" xr:uid="{DA8A0970-AEA2-474C-BA6D-7BAD63E0F71B}"/>
    <cellStyle name="Millares [0.1] 2 3 4" xfId="31807" xr:uid="{8353FB23-C13E-40A2-BA29-83931CE9C67E}"/>
    <cellStyle name="Millares [0.1] 2 4" xfId="9523" xr:uid="{00000000-0005-0000-0000-00002F250000}"/>
    <cellStyle name="Millares [0.1] 2 4 2" xfId="9524" xr:uid="{00000000-0005-0000-0000-000030250000}"/>
    <cellStyle name="Millares [0.1] 2 4 2 2" xfId="31811" xr:uid="{C2321D0F-1192-48FD-AD40-EA2DBF3DD904}"/>
    <cellStyle name="Millares [0.1] 2 4 3" xfId="9525" xr:uid="{00000000-0005-0000-0000-000031250000}"/>
    <cellStyle name="Millares [0.1] 2 4 3 2" xfId="31812" xr:uid="{553D236B-7A2B-489C-9687-206B4E1C65C5}"/>
    <cellStyle name="Millares [0.1] 2 4 4" xfId="31810" xr:uid="{950B03E8-B29A-4857-A8D4-98B1F7FCE2DC}"/>
    <cellStyle name="Millares [0.1] 2 5" xfId="9526" xr:uid="{00000000-0005-0000-0000-000032250000}"/>
    <cellStyle name="Millares [0.1] 2 5 2" xfId="9527" xr:uid="{00000000-0005-0000-0000-000033250000}"/>
    <cellStyle name="Millares [0.1] 2 5 2 2" xfId="31814" xr:uid="{0021FE66-B9F8-4DE1-B9BB-F0BACB586355}"/>
    <cellStyle name="Millares [0.1] 2 5 3" xfId="9528" xr:uid="{00000000-0005-0000-0000-000034250000}"/>
    <cellStyle name="Millares [0.1] 2 5 3 2" xfId="31815" xr:uid="{161D7D84-767F-4A49-A395-46F35A2846C8}"/>
    <cellStyle name="Millares [0.1] 2 5 4" xfId="31813" xr:uid="{822F7BC5-E120-4DE9-8932-D1DC3B8DF7A6}"/>
    <cellStyle name="Millares [0.1] 2 6" xfId="9529" xr:uid="{00000000-0005-0000-0000-000035250000}"/>
    <cellStyle name="Millares [0.1] 2 6 2" xfId="31816" xr:uid="{57E15ADE-A929-413E-810F-094801E36A70}"/>
    <cellStyle name="Millares [0.1] 2 7" xfId="9530" xr:uid="{00000000-0005-0000-0000-000036250000}"/>
    <cellStyle name="Millares [0.1] 2 7 2" xfId="31817" xr:uid="{C3011CBB-8581-4043-92A8-B7B8E9E71F2E}"/>
    <cellStyle name="Millares [0.1] 2 8" xfId="31803" xr:uid="{3803E7A4-A5A7-4B2B-9CE1-6F5249FC28C6}"/>
    <cellStyle name="Millares [0.1] 20" xfId="9531" xr:uid="{00000000-0005-0000-0000-000037250000}"/>
    <cellStyle name="Millares [0.1] 20 2" xfId="9532" xr:uid="{00000000-0005-0000-0000-000038250000}"/>
    <cellStyle name="Millares [0.1] 20 2 2" xfId="31819" xr:uid="{F600FD8D-6B4F-40E4-83A5-DACA2C7FA6C5}"/>
    <cellStyle name="Millares [0.1] 20 3" xfId="9533" xr:uid="{00000000-0005-0000-0000-000039250000}"/>
    <cellStyle name="Millares [0.1] 20 3 2" xfId="31820" xr:uid="{64077EF9-0777-4CDD-BB65-0CD7DEF9EBCA}"/>
    <cellStyle name="Millares [0.1] 20 4" xfId="31818" xr:uid="{BB420D5A-0255-4DC3-AF52-77C4094FDC72}"/>
    <cellStyle name="Millares [0.1] 21" xfId="9534" xr:uid="{00000000-0005-0000-0000-00003A250000}"/>
    <cellStyle name="Millares [0.1] 21 2" xfId="9535" xr:uid="{00000000-0005-0000-0000-00003B250000}"/>
    <cellStyle name="Millares [0.1] 21 2 2" xfId="31822" xr:uid="{2BD51DD2-E94C-4DF2-A892-BFDEDDE4D71A}"/>
    <cellStyle name="Millares [0.1] 21 3" xfId="9536" xr:uid="{00000000-0005-0000-0000-00003C250000}"/>
    <cellStyle name="Millares [0.1] 21 3 2" xfId="31823" xr:uid="{C31F160B-CD6D-46B9-BE67-C1EA0DE6121E}"/>
    <cellStyle name="Millares [0.1] 21 4" xfId="31821" xr:uid="{A9DCC02E-E394-4A4B-B01E-B703AC92BE0E}"/>
    <cellStyle name="Millares [0.1] 22" xfId="9537" xr:uid="{00000000-0005-0000-0000-00003D250000}"/>
    <cellStyle name="Millares [0.1] 22 2" xfId="9538" xr:uid="{00000000-0005-0000-0000-00003E250000}"/>
    <cellStyle name="Millares [0.1] 22 2 2" xfId="31825" xr:uid="{6E88F731-BB27-473D-90C7-9F0728D7A586}"/>
    <cellStyle name="Millares [0.1] 22 3" xfId="9539" xr:uid="{00000000-0005-0000-0000-00003F250000}"/>
    <cellStyle name="Millares [0.1] 22 3 2" xfId="31826" xr:uid="{ADF7A4A9-BD96-4819-A5AA-AF2B753CB53D}"/>
    <cellStyle name="Millares [0.1] 22 4" xfId="31824" xr:uid="{46614C3D-4052-466E-9290-DC7A25940C4F}"/>
    <cellStyle name="Millares [0.1] 23" xfId="9540" xr:uid="{00000000-0005-0000-0000-000040250000}"/>
    <cellStyle name="Millares [0.1] 23 2" xfId="9541" xr:uid="{00000000-0005-0000-0000-000041250000}"/>
    <cellStyle name="Millares [0.1] 23 2 2" xfId="31828" xr:uid="{CCA66AEF-FB9C-42BC-B0E9-E85ACE8125CC}"/>
    <cellStyle name="Millares [0.1] 23 3" xfId="9542" xr:uid="{00000000-0005-0000-0000-000042250000}"/>
    <cellStyle name="Millares [0.1] 23 3 2" xfId="31829" xr:uid="{F6C7D929-2351-4F57-977D-583D9CE959E5}"/>
    <cellStyle name="Millares [0.1] 23 4" xfId="31827" xr:uid="{253E134A-9029-49F3-B47A-0D6CC8037033}"/>
    <cellStyle name="Millares [0.1] 24" xfId="9543" xr:uid="{00000000-0005-0000-0000-000043250000}"/>
    <cellStyle name="Millares [0.1] 24 2" xfId="9544" xr:uid="{00000000-0005-0000-0000-000044250000}"/>
    <cellStyle name="Millares [0.1] 24 2 2" xfId="31831" xr:uid="{3CC671F0-609E-44C9-871B-DB2EE56DF252}"/>
    <cellStyle name="Millares [0.1] 24 3" xfId="9545" xr:uid="{00000000-0005-0000-0000-000045250000}"/>
    <cellStyle name="Millares [0.1] 24 3 2" xfId="31832" xr:uid="{D1C30E49-505E-4002-B277-D10C723C2ED1}"/>
    <cellStyle name="Millares [0.1] 24 4" xfId="31830" xr:uid="{67DA2E35-A4C3-4590-A691-40F4D8F52779}"/>
    <cellStyle name="Millares [0.1] 25" xfId="9546" xr:uid="{00000000-0005-0000-0000-000046250000}"/>
    <cellStyle name="Millares [0.1] 25 2" xfId="9547" xr:uid="{00000000-0005-0000-0000-000047250000}"/>
    <cellStyle name="Millares [0.1] 25 2 2" xfId="31834" xr:uid="{0D2D9EAC-01FF-4822-8383-CD0C7FA26299}"/>
    <cellStyle name="Millares [0.1] 25 3" xfId="9548" xr:uid="{00000000-0005-0000-0000-000048250000}"/>
    <cellStyle name="Millares [0.1] 25 3 2" xfId="31835" xr:uid="{266AA7F3-3F73-4516-9081-9F5A1F250F3A}"/>
    <cellStyle name="Millares [0.1] 25 4" xfId="31833" xr:uid="{288D25D3-8066-4F11-90D8-F6A46ED63CFE}"/>
    <cellStyle name="Millares [0.1] 26" xfId="9549" xr:uid="{00000000-0005-0000-0000-000049250000}"/>
    <cellStyle name="Millares [0.1] 26 2" xfId="9550" xr:uid="{00000000-0005-0000-0000-00004A250000}"/>
    <cellStyle name="Millares [0.1] 26 2 2" xfId="31837" xr:uid="{51E0A5F6-D7B2-4EFD-B021-A88900731E80}"/>
    <cellStyle name="Millares [0.1] 26 3" xfId="9551" xr:uid="{00000000-0005-0000-0000-00004B250000}"/>
    <cellStyle name="Millares [0.1] 26 3 2" xfId="31838" xr:uid="{45CF8C28-B954-4DDC-8C8A-6D43F19387B9}"/>
    <cellStyle name="Millares [0.1] 26 4" xfId="31836" xr:uid="{626082BA-280A-4462-A84D-3E5F73C40470}"/>
    <cellStyle name="Millares [0.1] 27" xfId="9552" xr:uid="{00000000-0005-0000-0000-00004C250000}"/>
    <cellStyle name="Millares [0.1] 27 2" xfId="9553" xr:uid="{00000000-0005-0000-0000-00004D250000}"/>
    <cellStyle name="Millares [0.1] 27 2 2" xfId="31840" xr:uid="{36C7E368-A157-490E-B9DE-2A0EA21C6BCF}"/>
    <cellStyle name="Millares [0.1] 27 3" xfId="9554" xr:uid="{00000000-0005-0000-0000-00004E250000}"/>
    <cellStyle name="Millares [0.1] 27 3 2" xfId="31841" xr:uid="{30DA2E68-C002-41F0-85B3-503381A804FE}"/>
    <cellStyle name="Millares [0.1] 27 4" xfId="31839" xr:uid="{38B99053-A801-4BC6-9BCF-A22E55FD8867}"/>
    <cellStyle name="Millares [0.1] 28" xfId="9555" xr:uid="{00000000-0005-0000-0000-00004F250000}"/>
    <cellStyle name="Millares [0.1] 28 2" xfId="9556" xr:uid="{00000000-0005-0000-0000-000050250000}"/>
    <cellStyle name="Millares [0.1] 28 2 2" xfId="31843" xr:uid="{D18C5494-A329-482A-9507-6F3E4B487D29}"/>
    <cellStyle name="Millares [0.1] 28 3" xfId="9557" xr:uid="{00000000-0005-0000-0000-000051250000}"/>
    <cellStyle name="Millares [0.1] 28 3 2" xfId="31844" xr:uid="{6A20EB63-825A-4A5C-87C4-3A49EB4918E9}"/>
    <cellStyle name="Millares [0.1] 28 4" xfId="31842" xr:uid="{63D32CAA-9607-4B0E-A621-F1BF56161B4F}"/>
    <cellStyle name="Millares [0.1] 29" xfId="9558" xr:uid="{00000000-0005-0000-0000-000052250000}"/>
    <cellStyle name="Millares [0.1] 29 2" xfId="9559" xr:uid="{00000000-0005-0000-0000-000053250000}"/>
    <cellStyle name="Millares [0.1] 29 2 2" xfId="31846" xr:uid="{852C7998-CB16-487B-8F4C-9F12BFBDB075}"/>
    <cellStyle name="Millares [0.1] 29 3" xfId="9560" xr:uid="{00000000-0005-0000-0000-000054250000}"/>
    <cellStyle name="Millares [0.1] 29 3 2" xfId="31847" xr:uid="{883D86E5-7A5E-4E69-8667-F371A99A9DAF}"/>
    <cellStyle name="Millares [0.1] 29 4" xfId="31845" xr:uid="{8C47A09E-A27B-404E-8A1B-24AEE404D5A7}"/>
    <cellStyle name="Millares [0.1] 3" xfId="9561" xr:uid="{00000000-0005-0000-0000-000055250000}"/>
    <cellStyle name="Millares [0.1] 3 2" xfId="9562" xr:uid="{00000000-0005-0000-0000-000056250000}"/>
    <cellStyle name="Millares [0.1] 3 2 2" xfId="9563" xr:uid="{00000000-0005-0000-0000-000057250000}"/>
    <cellStyle name="Millares [0.1] 3 2 2 2" xfId="31850" xr:uid="{7F9DA4BB-E39B-45D8-9380-17704ABC697F}"/>
    <cellStyle name="Millares [0.1] 3 2 3" xfId="9564" xr:uid="{00000000-0005-0000-0000-000058250000}"/>
    <cellStyle name="Millares [0.1] 3 2 3 2" xfId="31851" xr:uid="{28217E7A-8FB3-4239-90D6-C753FF09A466}"/>
    <cellStyle name="Millares [0.1] 3 2 4" xfId="31849" xr:uid="{91D1A922-52FC-44C0-A97F-0D973095956E}"/>
    <cellStyle name="Millares [0.1] 3 3" xfId="9565" xr:uid="{00000000-0005-0000-0000-000059250000}"/>
    <cellStyle name="Millares [0.1] 3 3 2" xfId="9566" xr:uid="{00000000-0005-0000-0000-00005A250000}"/>
    <cellStyle name="Millares [0.1] 3 3 2 2" xfId="31853" xr:uid="{21B38FA6-A3CE-4ADA-B8B5-1CA177CC5C27}"/>
    <cellStyle name="Millares [0.1] 3 3 3" xfId="9567" xr:uid="{00000000-0005-0000-0000-00005B250000}"/>
    <cellStyle name="Millares [0.1] 3 3 3 2" xfId="31854" xr:uid="{544AA8E7-AFF3-4915-AA3B-EBF9D4E8B553}"/>
    <cellStyle name="Millares [0.1] 3 3 4" xfId="31852" xr:uid="{F8D50BCA-77BA-4939-B5FD-4F5D04E750B4}"/>
    <cellStyle name="Millares [0.1] 3 4" xfId="9568" xr:uid="{00000000-0005-0000-0000-00005C250000}"/>
    <cellStyle name="Millares [0.1] 3 4 2" xfId="9569" xr:uid="{00000000-0005-0000-0000-00005D250000}"/>
    <cellStyle name="Millares [0.1] 3 4 2 2" xfId="31856" xr:uid="{41919F1C-2734-4DCF-BB67-E39C141493B4}"/>
    <cellStyle name="Millares [0.1] 3 4 3" xfId="9570" xr:uid="{00000000-0005-0000-0000-00005E250000}"/>
    <cellStyle name="Millares [0.1] 3 4 3 2" xfId="31857" xr:uid="{87688936-423C-462A-8D10-47999BCCD392}"/>
    <cellStyle name="Millares [0.1] 3 4 4" xfId="31855" xr:uid="{C4BF79B3-77D1-434A-A29D-AD7DB634835F}"/>
    <cellStyle name="Millares [0.1] 3 5" xfId="9571" xr:uid="{00000000-0005-0000-0000-00005F250000}"/>
    <cellStyle name="Millares [0.1] 3 5 2" xfId="9572" xr:uid="{00000000-0005-0000-0000-000060250000}"/>
    <cellStyle name="Millares [0.1] 3 5 2 2" xfId="31859" xr:uid="{FF002666-747C-4D7B-8187-EF5055906250}"/>
    <cellStyle name="Millares [0.1] 3 5 3" xfId="9573" xr:uid="{00000000-0005-0000-0000-000061250000}"/>
    <cellStyle name="Millares [0.1] 3 5 3 2" xfId="31860" xr:uid="{C1AAA326-C0D3-4DBD-A836-646D76A8CBE8}"/>
    <cellStyle name="Millares [0.1] 3 5 4" xfId="31858" xr:uid="{BF3C482A-E504-4F45-B62B-C39AF4672EFA}"/>
    <cellStyle name="Millares [0.1] 3 6" xfId="9574" xr:uid="{00000000-0005-0000-0000-000062250000}"/>
    <cellStyle name="Millares [0.1] 3 6 2" xfId="31861" xr:uid="{2517A0B3-2AC7-478D-A0C5-4ACADC8192AC}"/>
    <cellStyle name="Millares [0.1] 3 7" xfId="9575" xr:uid="{00000000-0005-0000-0000-000063250000}"/>
    <cellStyle name="Millares [0.1] 3 7 2" xfId="31862" xr:uid="{31B3F849-41BA-4716-9F38-1E87496AA0CC}"/>
    <cellStyle name="Millares [0.1] 3 8" xfId="31848" xr:uid="{36F588E4-896D-45AA-B733-6E9344FA9732}"/>
    <cellStyle name="Millares [0.1] 30" xfId="9576" xr:uid="{00000000-0005-0000-0000-000064250000}"/>
    <cellStyle name="Millares [0.1] 30 2" xfId="9577" xr:uid="{00000000-0005-0000-0000-000065250000}"/>
    <cellStyle name="Millares [0.1] 30 2 2" xfId="31864" xr:uid="{EEAA4CEA-67C8-45D6-9FF1-38BA2C8E5E7C}"/>
    <cellStyle name="Millares [0.1] 30 3" xfId="9578" xr:uid="{00000000-0005-0000-0000-000066250000}"/>
    <cellStyle name="Millares [0.1] 30 3 2" xfId="31865" xr:uid="{CDCC036A-76A6-4B96-B427-978A9711CAB7}"/>
    <cellStyle name="Millares [0.1] 30 4" xfId="31863" xr:uid="{B40854DA-FB02-46FE-BBFD-420E76EDF993}"/>
    <cellStyle name="Millares [0.1] 31" xfId="9579" xr:uid="{00000000-0005-0000-0000-000067250000}"/>
    <cellStyle name="Millares [0.1] 31 2" xfId="9580" xr:uid="{00000000-0005-0000-0000-000068250000}"/>
    <cellStyle name="Millares [0.1] 31 2 2" xfId="31867" xr:uid="{7CFFE832-154E-4F66-B49A-79279D4E6D1A}"/>
    <cellStyle name="Millares [0.1] 31 3" xfId="9581" xr:uid="{00000000-0005-0000-0000-000069250000}"/>
    <cellStyle name="Millares [0.1] 31 3 2" xfId="31868" xr:uid="{941761E8-B632-449F-90A8-1F7511D9C923}"/>
    <cellStyle name="Millares [0.1] 31 4" xfId="31866" xr:uid="{5A3E6325-BD49-4742-9261-2981E8A1C1E3}"/>
    <cellStyle name="Millares [0.1] 32" xfId="9582" xr:uid="{00000000-0005-0000-0000-00006A250000}"/>
    <cellStyle name="Millares [0.1] 32 2" xfId="9583" xr:uid="{00000000-0005-0000-0000-00006B250000}"/>
    <cellStyle name="Millares [0.1] 32 2 2" xfId="31870" xr:uid="{8764E783-E56A-4F00-9CFA-5A936278304B}"/>
    <cellStyle name="Millares [0.1] 32 3" xfId="9584" xr:uid="{00000000-0005-0000-0000-00006C250000}"/>
    <cellStyle name="Millares [0.1] 32 3 2" xfId="31871" xr:uid="{4F375A61-644E-4E66-A9D7-5CF5500E29A7}"/>
    <cellStyle name="Millares [0.1] 32 4" xfId="31869" xr:uid="{57A06734-376C-4036-B31A-C4D967A41CCE}"/>
    <cellStyle name="Millares [0.1] 33" xfId="9585" xr:uid="{00000000-0005-0000-0000-00006D250000}"/>
    <cellStyle name="Millares [0.1] 33 2" xfId="9586" xr:uid="{00000000-0005-0000-0000-00006E250000}"/>
    <cellStyle name="Millares [0.1] 33 2 2" xfId="31873" xr:uid="{02DA9D82-D152-45F6-AC58-E7962A7FEF4C}"/>
    <cellStyle name="Millares [0.1] 33 3" xfId="9587" xr:uid="{00000000-0005-0000-0000-00006F250000}"/>
    <cellStyle name="Millares [0.1] 33 3 2" xfId="31874" xr:uid="{B4784E68-7825-4857-9696-8F3848F5E356}"/>
    <cellStyle name="Millares [0.1] 33 4" xfId="31872" xr:uid="{3B37875A-FED7-4EFB-8441-6D72EDC55403}"/>
    <cellStyle name="Millares [0.1] 34" xfId="9588" xr:uid="{00000000-0005-0000-0000-000070250000}"/>
    <cellStyle name="Millares [0.1] 34 2" xfId="9589" xr:uid="{00000000-0005-0000-0000-000071250000}"/>
    <cellStyle name="Millares [0.1] 34 2 2" xfId="31876" xr:uid="{43C5AA77-CBCA-4FA3-8C43-439EBDEBE767}"/>
    <cellStyle name="Millares [0.1] 34 3" xfId="9590" xr:uid="{00000000-0005-0000-0000-000072250000}"/>
    <cellStyle name="Millares [0.1] 34 3 2" xfId="31877" xr:uid="{CB595582-9585-4BFB-8740-EABE2163D537}"/>
    <cellStyle name="Millares [0.1] 34 4" xfId="31875" xr:uid="{5175110A-E7E7-4730-89CB-4587558B214D}"/>
    <cellStyle name="Millares [0.1] 35" xfId="9591" xr:uid="{00000000-0005-0000-0000-000073250000}"/>
    <cellStyle name="Millares [0.1] 35 2" xfId="9592" xr:uid="{00000000-0005-0000-0000-000074250000}"/>
    <cellStyle name="Millares [0.1] 35 2 2" xfId="31879" xr:uid="{5D32034B-CDE2-4320-B29A-EB3E7942B109}"/>
    <cellStyle name="Millares [0.1] 35 3" xfId="9593" xr:uid="{00000000-0005-0000-0000-000075250000}"/>
    <cellStyle name="Millares [0.1] 35 3 2" xfId="31880" xr:uid="{1D601252-88A9-40DC-B7AA-3355C90969F6}"/>
    <cellStyle name="Millares [0.1] 35 4" xfId="31878" xr:uid="{CE21F60D-434F-4A91-8F6B-AC9A91F323B0}"/>
    <cellStyle name="Millares [0.1] 36" xfId="9594" xr:uid="{00000000-0005-0000-0000-000076250000}"/>
    <cellStyle name="Millares [0.1] 36 2" xfId="9595" xr:uid="{00000000-0005-0000-0000-000077250000}"/>
    <cellStyle name="Millares [0.1] 36 2 2" xfId="31882" xr:uid="{B48F8067-BA68-446B-BAEC-CD462E7701B0}"/>
    <cellStyle name="Millares [0.1] 36 3" xfId="9596" xr:uid="{00000000-0005-0000-0000-000078250000}"/>
    <cellStyle name="Millares [0.1] 36 3 2" xfId="31883" xr:uid="{93A55EED-C2F1-4EDC-A6DF-C9370394D86B}"/>
    <cellStyle name="Millares [0.1] 36 4" xfId="31881" xr:uid="{D0076733-27CD-4108-998B-A107C3C7ECD9}"/>
    <cellStyle name="Millares [0.1] 37" xfId="9597" xr:uid="{00000000-0005-0000-0000-000079250000}"/>
    <cellStyle name="Millares [0.1] 37 2" xfId="9598" xr:uid="{00000000-0005-0000-0000-00007A250000}"/>
    <cellStyle name="Millares [0.1] 37 2 2" xfId="31885" xr:uid="{1B33FFE4-3EDE-4BF3-AE81-5ABCED3AA830}"/>
    <cellStyle name="Millares [0.1] 37 3" xfId="9599" xr:uid="{00000000-0005-0000-0000-00007B250000}"/>
    <cellStyle name="Millares [0.1] 37 3 2" xfId="31886" xr:uid="{4AA966B4-8BB2-4B59-BA1C-8BB0DB5BEE6B}"/>
    <cellStyle name="Millares [0.1] 37 4" xfId="31884" xr:uid="{06AE91D7-279F-4569-A90B-2005B39CDD35}"/>
    <cellStyle name="Millares [0.1] 38" xfId="9600" xr:uid="{00000000-0005-0000-0000-00007C250000}"/>
    <cellStyle name="Millares [0.1] 38 2" xfId="9601" xr:uid="{00000000-0005-0000-0000-00007D250000}"/>
    <cellStyle name="Millares [0.1] 38 2 2" xfId="31888" xr:uid="{E0606BA9-6597-4595-B11C-5968CF651C30}"/>
    <cellStyle name="Millares [0.1] 38 3" xfId="9602" xr:uid="{00000000-0005-0000-0000-00007E250000}"/>
    <cellStyle name="Millares [0.1] 38 3 2" xfId="31889" xr:uid="{B41BD423-34BC-45BB-8291-0713A6DFE3C4}"/>
    <cellStyle name="Millares [0.1] 38 4" xfId="31887" xr:uid="{228DC113-79C1-4766-943C-773BE1C1EC8C}"/>
    <cellStyle name="Millares [0.1] 39" xfId="9603" xr:uid="{00000000-0005-0000-0000-00007F250000}"/>
    <cellStyle name="Millares [0.1] 39 2" xfId="9604" xr:uid="{00000000-0005-0000-0000-000080250000}"/>
    <cellStyle name="Millares [0.1] 39 2 2" xfId="31891" xr:uid="{9F84780F-FB0E-447E-8A4C-E570DC9AC8C2}"/>
    <cellStyle name="Millares [0.1] 39 3" xfId="9605" xr:uid="{00000000-0005-0000-0000-000081250000}"/>
    <cellStyle name="Millares [0.1] 39 3 2" xfId="31892" xr:uid="{78D78AB5-F764-4A0D-A30C-F2F780478F98}"/>
    <cellStyle name="Millares [0.1] 39 4" xfId="31890" xr:uid="{025A0A27-EE76-45DB-B073-9CA30A8C380B}"/>
    <cellStyle name="Millares [0.1] 4" xfId="9606" xr:uid="{00000000-0005-0000-0000-000082250000}"/>
    <cellStyle name="Millares [0.1] 4 2" xfId="9607" xr:uid="{00000000-0005-0000-0000-000083250000}"/>
    <cellStyle name="Millares [0.1] 4 2 2" xfId="9608" xr:uid="{00000000-0005-0000-0000-000084250000}"/>
    <cellStyle name="Millares [0.1] 4 2 2 2" xfId="31895" xr:uid="{C54BEF8A-6FCE-4816-A618-EFD261B075F5}"/>
    <cellStyle name="Millares [0.1] 4 2 3" xfId="9609" xr:uid="{00000000-0005-0000-0000-000085250000}"/>
    <cellStyle name="Millares [0.1] 4 2 3 2" xfId="31896" xr:uid="{E21BDBC0-F807-4F55-924A-9F9681477070}"/>
    <cellStyle name="Millares [0.1] 4 2 4" xfId="31894" xr:uid="{4293CE95-3BC6-4CFF-B681-932502785201}"/>
    <cellStyle name="Millares [0.1] 4 3" xfId="9610" xr:uid="{00000000-0005-0000-0000-000086250000}"/>
    <cellStyle name="Millares [0.1] 4 3 2" xfId="9611" xr:uid="{00000000-0005-0000-0000-000087250000}"/>
    <cellStyle name="Millares [0.1] 4 3 2 2" xfId="31898" xr:uid="{8C632DE7-1316-4557-8157-DA6F33036D02}"/>
    <cellStyle name="Millares [0.1] 4 3 3" xfId="9612" xr:uid="{00000000-0005-0000-0000-000088250000}"/>
    <cellStyle name="Millares [0.1] 4 3 3 2" xfId="31899" xr:uid="{930AE55F-4BC8-4648-8624-E3928F51E895}"/>
    <cellStyle name="Millares [0.1] 4 3 4" xfId="31897" xr:uid="{1BA0B575-8B2E-4E44-B479-60629C398234}"/>
    <cellStyle name="Millares [0.1] 4 4" xfId="9613" xr:uid="{00000000-0005-0000-0000-000089250000}"/>
    <cellStyle name="Millares [0.1] 4 4 2" xfId="9614" xr:uid="{00000000-0005-0000-0000-00008A250000}"/>
    <cellStyle name="Millares [0.1] 4 4 2 2" xfId="31901" xr:uid="{9A61FBB4-5500-42AC-ADFD-6EE3D61BEB70}"/>
    <cellStyle name="Millares [0.1] 4 4 3" xfId="9615" xr:uid="{00000000-0005-0000-0000-00008B250000}"/>
    <cellStyle name="Millares [0.1] 4 4 3 2" xfId="31902" xr:uid="{EEDE4B7B-76FD-4CFE-B089-E4D181C22184}"/>
    <cellStyle name="Millares [0.1] 4 4 4" xfId="31900" xr:uid="{93EE7759-6DC9-47B2-BD1A-B12B84B1755F}"/>
    <cellStyle name="Millares [0.1] 4 5" xfId="9616" xr:uid="{00000000-0005-0000-0000-00008C250000}"/>
    <cellStyle name="Millares [0.1] 4 5 2" xfId="9617" xr:uid="{00000000-0005-0000-0000-00008D250000}"/>
    <cellStyle name="Millares [0.1] 4 5 2 2" xfId="31904" xr:uid="{6706B04E-FEE5-496C-BE1E-522919CF6D0B}"/>
    <cellStyle name="Millares [0.1] 4 5 3" xfId="9618" xr:uid="{00000000-0005-0000-0000-00008E250000}"/>
    <cellStyle name="Millares [0.1] 4 5 3 2" xfId="31905" xr:uid="{23CDCE3E-896B-4FE2-A0BF-C403FEDF5986}"/>
    <cellStyle name="Millares [0.1] 4 5 4" xfId="31903" xr:uid="{50F9FEE4-37C8-47F1-A29A-0F429D9E2613}"/>
    <cellStyle name="Millares [0.1] 4 6" xfId="9619" xr:uid="{00000000-0005-0000-0000-00008F250000}"/>
    <cellStyle name="Millares [0.1] 4 6 2" xfId="31906" xr:uid="{350987CC-6F2D-4675-830E-EE5E77523392}"/>
    <cellStyle name="Millares [0.1] 4 7" xfId="9620" xr:uid="{00000000-0005-0000-0000-000090250000}"/>
    <cellStyle name="Millares [0.1] 4 7 2" xfId="31907" xr:uid="{EBE20622-71E3-4D04-AE3D-438B5056684C}"/>
    <cellStyle name="Millares [0.1] 4 8" xfId="31893" xr:uid="{550EAACC-0663-4E1C-9CF6-82030D907066}"/>
    <cellStyle name="Millares [0.1] 40" xfId="9621" xr:uid="{00000000-0005-0000-0000-000091250000}"/>
    <cellStyle name="Millares [0.1] 40 2" xfId="9622" xr:uid="{00000000-0005-0000-0000-000092250000}"/>
    <cellStyle name="Millares [0.1] 40 2 2" xfId="31909" xr:uid="{8B29D48C-6D6E-4486-82DC-36C350C9B5E2}"/>
    <cellStyle name="Millares [0.1] 40 3" xfId="9623" xr:uid="{00000000-0005-0000-0000-000093250000}"/>
    <cellStyle name="Millares [0.1] 40 3 2" xfId="31910" xr:uid="{E8ADFF0A-CC89-4C27-8864-17E4F655764A}"/>
    <cellStyle name="Millares [0.1] 40 4" xfId="31908" xr:uid="{4EE1F0A2-3E16-447C-B039-3121C8CDFB0F}"/>
    <cellStyle name="Millares [0.1] 41" xfId="9624" xr:uid="{00000000-0005-0000-0000-000094250000}"/>
    <cellStyle name="Millares [0.1] 41 2" xfId="9625" xr:uid="{00000000-0005-0000-0000-000095250000}"/>
    <cellStyle name="Millares [0.1] 41 2 2" xfId="31912" xr:uid="{0E4FFD89-2AE8-4453-8B9D-39C0C54E72F0}"/>
    <cellStyle name="Millares [0.1] 41 3" xfId="9626" xr:uid="{00000000-0005-0000-0000-000096250000}"/>
    <cellStyle name="Millares [0.1] 41 3 2" xfId="31913" xr:uid="{C0DCE2C5-1A0B-45EF-BB04-90E6A99FC316}"/>
    <cellStyle name="Millares [0.1] 41 4" xfId="31911" xr:uid="{32EB75F1-EDA8-4CAB-8DAC-2698798ABDAA}"/>
    <cellStyle name="Millares [0.1] 42" xfId="9627" xr:uid="{00000000-0005-0000-0000-000097250000}"/>
    <cellStyle name="Millares [0.1] 42 2" xfId="9628" xr:uid="{00000000-0005-0000-0000-000098250000}"/>
    <cellStyle name="Millares [0.1] 42 2 2" xfId="31915" xr:uid="{789CED54-4CA4-4EB0-9958-5EB493811C72}"/>
    <cellStyle name="Millares [0.1] 42 3" xfId="9629" xr:uid="{00000000-0005-0000-0000-000099250000}"/>
    <cellStyle name="Millares [0.1] 42 3 2" xfId="31916" xr:uid="{3ECEFEFF-A6C2-4A5C-81EB-A7D7BCC4E9FF}"/>
    <cellStyle name="Millares [0.1] 42 4" xfId="31914" xr:uid="{579F9D0F-7DC5-4B0B-86AC-44E4D416A851}"/>
    <cellStyle name="Millares [0.1] 43" xfId="9630" xr:uid="{00000000-0005-0000-0000-00009A250000}"/>
    <cellStyle name="Millares [0.1] 43 2" xfId="9631" xr:uid="{00000000-0005-0000-0000-00009B250000}"/>
    <cellStyle name="Millares [0.1] 43 2 2" xfId="31918" xr:uid="{262698C6-9D33-4BD5-94E6-F8B9A0BC48F4}"/>
    <cellStyle name="Millares [0.1] 43 3" xfId="9632" xr:uid="{00000000-0005-0000-0000-00009C250000}"/>
    <cellStyle name="Millares [0.1] 43 3 2" xfId="31919" xr:uid="{E86A5B66-E921-43BE-8B2A-5EB5B134403D}"/>
    <cellStyle name="Millares [0.1] 43 4" xfId="31917" xr:uid="{7ADEBD91-7172-470C-AB91-B11BCFCC09B6}"/>
    <cellStyle name="Millares [0.1] 44" xfId="9633" xr:uid="{00000000-0005-0000-0000-00009D250000}"/>
    <cellStyle name="Millares [0.1] 44 2" xfId="9634" xr:uid="{00000000-0005-0000-0000-00009E250000}"/>
    <cellStyle name="Millares [0.1] 44 2 2" xfId="31921" xr:uid="{95C0876A-D6D6-4692-878F-4D85D7A990E0}"/>
    <cellStyle name="Millares [0.1] 44 3" xfId="9635" xr:uid="{00000000-0005-0000-0000-00009F250000}"/>
    <cellStyle name="Millares [0.1] 44 3 2" xfId="31922" xr:uid="{D652877F-9954-4C21-B539-7A60F03522AA}"/>
    <cellStyle name="Millares [0.1] 44 4" xfId="31920" xr:uid="{342B92BE-BE88-43C4-B978-155431B7FA15}"/>
    <cellStyle name="Millares [0.1] 45" xfId="9636" xr:uid="{00000000-0005-0000-0000-0000A0250000}"/>
    <cellStyle name="Millares [0.1] 45 2" xfId="9637" xr:uid="{00000000-0005-0000-0000-0000A1250000}"/>
    <cellStyle name="Millares [0.1] 45 2 2" xfId="31924" xr:uid="{1966D872-D266-4914-BDB9-6B24DC40FD64}"/>
    <cellStyle name="Millares [0.1] 45 3" xfId="9638" xr:uid="{00000000-0005-0000-0000-0000A2250000}"/>
    <cellStyle name="Millares [0.1] 45 3 2" xfId="31925" xr:uid="{7D08BB26-72F3-43C6-B2D5-751D81DCD435}"/>
    <cellStyle name="Millares [0.1] 45 4" xfId="31923" xr:uid="{33406C20-2B50-4E80-9845-2980CFA4C6DB}"/>
    <cellStyle name="Millares [0.1] 46" xfId="9639" xr:uid="{00000000-0005-0000-0000-0000A3250000}"/>
    <cellStyle name="Millares [0.1] 46 2" xfId="9640" xr:uid="{00000000-0005-0000-0000-0000A4250000}"/>
    <cellStyle name="Millares [0.1] 46 2 2" xfId="31927" xr:uid="{493418C3-FDCA-48F3-942A-7D1C6849A1F9}"/>
    <cellStyle name="Millares [0.1] 46 3" xfId="9641" xr:uid="{00000000-0005-0000-0000-0000A5250000}"/>
    <cellStyle name="Millares [0.1] 46 3 2" xfId="31928" xr:uid="{E03307E6-49DD-4E13-B64B-97C437F84408}"/>
    <cellStyle name="Millares [0.1] 46 4" xfId="31926" xr:uid="{BEF81E27-4DAD-47E4-8651-0542EBE5288A}"/>
    <cellStyle name="Millares [0.1] 47" xfId="9642" xr:uid="{00000000-0005-0000-0000-0000A6250000}"/>
    <cellStyle name="Millares [0.1] 47 2" xfId="9643" xr:uid="{00000000-0005-0000-0000-0000A7250000}"/>
    <cellStyle name="Millares [0.1] 47 2 2" xfId="31930" xr:uid="{E7E6D077-169D-48BF-9249-21102AEF4BCE}"/>
    <cellStyle name="Millares [0.1] 47 3" xfId="9644" xr:uid="{00000000-0005-0000-0000-0000A8250000}"/>
    <cellStyle name="Millares [0.1] 47 3 2" xfId="31931" xr:uid="{F599D9B0-A437-4C92-888E-9692EF855DD9}"/>
    <cellStyle name="Millares [0.1] 47 4" xfId="31929" xr:uid="{C9959611-17AF-4FD0-A7AC-73F8218E4792}"/>
    <cellStyle name="Millares [0.1] 48" xfId="9645" xr:uid="{00000000-0005-0000-0000-0000A9250000}"/>
    <cellStyle name="Millares [0.1] 48 2" xfId="9646" xr:uid="{00000000-0005-0000-0000-0000AA250000}"/>
    <cellStyle name="Millares [0.1] 48 2 2" xfId="31933" xr:uid="{917FCD79-A8B6-4182-8D0C-8C535CF033A8}"/>
    <cellStyle name="Millares [0.1] 48 3" xfId="9647" xr:uid="{00000000-0005-0000-0000-0000AB250000}"/>
    <cellStyle name="Millares [0.1] 48 3 2" xfId="31934" xr:uid="{D49DF939-0873-4495-A6B1-6B9E383B99AF}"/>
    <cellStyle name="Millares [0.1] 48 4" xfId="31932" xr:uid="{5A308A8C-879F-4EDD-A43B-43B08A67BBF7}"/>
    <cellStyle name="Millares [0.1] 49" xfId="9648" xr:uid="{00000000-0005-0000-0000-0000AC250000}"/>
    <cellStyle name="Millares [0.1] 49 2" xfId="9649" xr:uid="{00000000-0005-0000-0000-0000AD250000}"/>
    <cellStyle name="Millares [0.1] 49 2 2" xfId="31936" xr:uid="{321242CC-F2D4-46C1-89A1-E9D31C65FE2A}"/>
    <cellStyle name="Millares [0.1] 49 3" xfId="9650" xr:uid="{00000000-0005-0000-0000-0000AE250000}"/>
    <cellStyle name="Millares [0.1] 49 3 2" xfId="31937" xr:uid="{F3CB06C1-1383-4250-9C3F-16FE38A56540}"/>
    <cellStyle name="Millares [0.1] 49 4" xfId="31935" xr:uid="{B098EF65-5F56-466D-AA1A-75652C577C1A}"/>
    <cellStyle name="Millares [0.1] 5" xfId="9651" xr:uid="{00000000-0005-0000-0000-0000AF250000}"/>
    <cellStyle name="Millares [0.1] 5 2" xfId="9652" xr:uid="{00000000-0005-0000-0000-0000B0250000}"/>
    <cellStyle name="Millares [0.1] 5 2 2" xfId="31939" xr:uid="{BECC3A26-7E4A-4DB2-B68A-A1B4DEC30297}"/>
    <cellStyle name="Millares [0.1] 5 3" xfId="9653" xr:uid="{00000000-0005-0000-0000-0000B1250000}"/>
    <cellStyle name="Millares [0.1] 5 3 2" xfId="31940" xr:uid="{88E58866-DD41-422C-A604-632B52F64497}"/>
    <cellStyle name="Millares [0.1] 5 4" xfId="31938" xr:uid="{7DD958B4-4CDB-4777-8814-907428448204}"/>
    <cellStyle name="Millares [0.1] 50" xfId="9654" xr:uid="{00000000-0005-0000-0000-0000B2250000}"/>
    <cellStyle name="Millares [0.1] 50 2" xfId="9655" xr:uid="{00000000-0005-0000-0000-0000B3250000}"/>
    <cellStyle name="Millares [0.1] 50 2 2" xfId="31942" xr:uid="{437F14F2-DD9D-4B84-890D-98AA207B8280}"/>
    <cellStyle name="Millares [0.1] 50 3" xfId="9656" xr:uid="{00000000-0005-0000-0000-0000B4250000}"/>
    <cellStyle name="Millares [0.1] 50 3 2" xfId="31943" xr:uid="{DFBB1381-AC54-4E17-B8A9-9EE4E06C8E4D}"/>
    <cellStyle name="Millares [0.1] 50 4" xfId="31941" xr:uid="{D0CAE612-8DFF-4AEB-AAD4-112A9EAEB84F}"/>
    <cellStyle name="Millares [0.1] 51" xfId="9657" xr:uid="{00000000-0005-0000-0000-0000B5250000}"/>
    <cellStyle name="Millares [0.1] 51 2" xfId="9658" xr:uid="{00000000-0005-0000-0000-0000B6250000}"/>
    <cellStyle name="Millares [0.1] 51 2 2" xfId="31945" xr:uid="{2CC55BEC-72C6-4467-ACC9-651A6C0F8BC3}"/>
    <cellStyle name="Millares [0.1] 51 3" xfId="9659" xr:uid="{00000000-0005-0000-0000-0000B7250000}"/>
    <cellStyle name="Millares [0.1] 51 3 2" xfId="31946" xr:uid="{C70FF42D-671B-4F3C-AD21-D39CD136FD09}"/>
    <cellStyle name="Millares [0.1] 51 4" xfId="31944" xr:uid="{53EA8DB5-B76A-4F58-BCB2-7C0BBE169994}"/>
    <cellStyle name="Millares [0.1] 52" xfId="9660" xr:uid="{00000000-0005-0000-0000-0000B8250000}"/>
    <cellStyle name="Millares [0.1] 52 2" xfId="9661" xr:uid="{00000000-0005-0000-0000-0000B9250000}"/>
    <cellStyle name="Millares [0.1] 52 2 2" xfId="31948" xr:uid="{6A4793A1-3273-41BF-AC6C-699642295A0A}"/>
    <cellStyle name="Millares [0.1] 52 3" xfId="9662" xr:uid="{00000000-0005-0000-0000-0000BA250000}"/>
    <cellStyle name="Millares [0.1] 52 3 2" xfId="31949" xr:uid="{5EA9DC11-220C-4793-B111-33ED43824F46}"/>
    <cellStyle name="Millares [0.1] 52 4" xfId="31947" xr:uid="{746BC1B6-5C6B-48E1-8E46-86F7CFD7E61B}"/>
    <cellStyle name="Millares [0.1] 53" xfId="9663" xr:uid="{00000000-0005-0000-0000-0000BB250000}"/>
    <cellStyle name="Millares [0.1] 53 2" xfId="9664" xr:uid="{00000000-0005-0000-0000-0000BC250000}"/>
    <cellStyle name="Millares [0.1] 53 2 2" xfId="31951" xr:uid="{2D8CDD31-689D-4929-8740-4D1ACB119494}"/>
    <cellStyle name="Millares [0.1] 53 3" xfId="9665" xr:uid="{00000000-0005-0000-0000-0000BD250000}"/>
    <cellStyle name="Millares [0.1] 53 3 2" xfId="31952" xr:uid="{36308F31-E6D6-4342-A87D-BB1980D0735F}"/>
    <cellStyle name="Millares [0.1] 53 4" xfId="31950" xr:uid="{ADBAB0CD-3C47-4A86-8072-36718E691030}"/>
    <cellStyle name="Millares [0.1] 54" xfId="9666" xr:uid="{00000000-0005-0000-0000-0000BE250000}"/>
    <cellStyle name="Millares [0.1] 54 2" xfId="9667" xr:uid="{00000000-0005-0000-0000-0000BF250000}"/>
    <cellStyle name="Millares [0.1] 54 2 2" xfId="31954" xr:uid="{5E98DA53-B457-4D85-A4A5-5FD7C369445C}"/>
    <cellStyle name="Millares [0.1] 54 3" xfId="9668" xr:uid="{00000000-0005-0000-0000-0000C0250000}"/>
    <cellStyle name="Millares [0.1] 54 3 2" xfId="31955" xr:uid="{E56FB435-883B-4AD6-BCAD-50DF1B4F3A9D}"/>
    <cellStyle name="Millares [0.1] 54 4" xfId="31953" xr:uid="{DE5C9763-3A36-4939-A9ED-977BCA0B123C}"/>
    <cellStyle name="Millares [0.1] 55" xfId="9669" xr:uid="{00000000-0005-0000-0000-0000C1250000}"/>
    <cellStyle name="Millares [0.1] 55 2" xfId="9670" xr:uid="{00000000-0005-0000-0000-0000C2250000}"/>
    <cellStyle name="Millares [0.1] 55 2 2" xfId="31957" xr:uid="{05F9E46B-62E5-4930-AFFD-A2BB09633076}"/>
    <cellStyle name="Millares [0.1] 55 3" xfId="9671" xr:uid="{00000000-0005-0000-0000-0000C3250000}"/>
    <cellStyle name="Millares [0.1] 55 3 2" xfId="31958" xr:uid="{465B98D9-9656-4B68-957D-F50CD0921F1A}"/>
    <cellStyle name="Millares [0.1] 55 4" xfId="31956" xr:uid="{32E56036-70DE-4F03-B0BC-9D9FADFA0134}"/>
    <cellStyle name="Millares [0.1] 56" xfId="9672" xr:uid="{00000000-0005-0000-0000-0000C4250000}"/>
    <cellStyle name="Millares [0.1] 56 2" xfId="9673" xr:uid="{00000000-0005-0000-0000-0000C5250000}"/>
    <cellStyle name="Millares [0.1] 56 2 2" xfId="31960" xr:uid="{94C57762-27FA-4285-80F6-7491F12D68E7}"/>
    <cellStyle name="Millares [0.1] 56 3" xfId="9674" xr:uid="{00000000-0005-0000-0000-0000C6250000}"/>
    <cellStyle name="Millares [0.1] 56 3 2" xfId="31961" xr:uid="{E75DDDBA-6552-48C0-8668-4918D69686B1}"/>
    <cellStyle name="Millares [0.1] 56 4" xfId="31959" xr:uid="{51DFAEF0-AF76-4EE5-8AD7-A700EE1FA0E5}"/>
    <cellStyle name="Millares [0.1] 57" xfId="9675" xr:uid="{00000000-0005-0000-0000-0000C7250000}"/>
    <cellStyle name="Millares [0.1] 57 2" xfId="9676" xr:uid="{00000000-0005-0000-0000-0000C8250000}"/>
    <cellStyle name="Millares [0.1] 57 2 2" xfId="31963" xr:uid="{7260F53B-F930-4763-B1EA-121EF77470A7}"/>
    <cellStyle name="Millares [0.1] 57 3" xfId="9677" xr:uid="{00000000-0005-0000-0000-0000C9250000}"/>
    <cellStyle name="Millares [0.1] 57 3 2" xfId="31964" xr:uid="{9C08C8A9-E6F1-4670-8F8D-53F460F7DE36}"/>
    <cellStyle name="Millares [0.1] 57 4" xfId="31962" xr:uid="{70387DFD-335C-4137-9CEC-492134E5D6BB}"/>
    <cellStyle name="Millares [0.1] 58" xfId="9678" xr:uid="{00000000-0005-0000-0000-0000CA250000}"/>
    <cellStyle name="Millares [0.1] 58 2" xfId="9679" xr:uid="{00000000-0005-0000-0000-0000CB250000}"/>
    <cellStyle name="Millares [0.1] 58 2 2" xfId="31966" xr:uid="{31C4EC4C-2572-44FF-8E64-CF6D8C21B92C}"/>
    <cellStyle name="Millares [0.1] 58 3" xfId="9680" xr:uid="{00000000-0005-0000-0000-0000CC250000}"/>
    <cellStyle name="Millares [0.1] 58 3 2" xfId="31967" xr:uid="{E4448D09-2341-4ECF-8279-EBEAB76CA3DB}"/>
    <cellStyle name="Millares [0.1] 58 4" xfId="31965" xr:uid="{D66A199C-607E-4468-9D0A-51ADA623C2CD}"/>
    <cellStyle name="Millares [0.1] 59" xfId="9681" xr:uid="{00000000-0005-0000-0000-0000CD250000}"/>
    <cellStyle name="Millares [0.1] 59 2" xfId="9682" xr:uid="{00000000-0005-0000-0000-0000CE250000}"/>
    <cellStyle name="Millares [0.1] 59 2 2" xfId="31969" xr:uid="{DB502A45-1FB2-4B1E-919F-64449750CDCC}"/>
    <cellStyle name="Millares [0.1] 59 3" xfId="9683" xr:uid="{00000000-0005-0000-0000-0000CF250000}"/>
    <cellStyle name="Millares [0.1] 59 3 2" xfId="31970" xr:uid="{AE457534-16B2-45ED-A29B-DF3A896C2DDE}"/>
    <cellStyle name="Millares [0.1] 59 4" xfId="31968" xr:uid="{28F26D2E-C375-4FBD-B59D-517F68A94631}"/>
    <cellStyle name="Millares [0.1] 6" xfId="9684" xr:uid="{00000000-0005-0000-0000-0000D0250000}"/>
    <cellStyle name="Millares [0.1] 6 2" xfId="9685" xr:uid="{00000000-0005-0000-0000-0000D1250000}"/>
    <cellStyle name="Millares [0.1] 6 2 2" xfId="31972" xr:uid="{482D1FDC-E2C2-4C97-9C07-6CA59001132C}"/>
    <cellStyle name="Millares [0.1] 6 3" xfId="9686" xr:uid="{00000000-0005-0000-0000-0000D2250000}"/>
    <cellStyle name="Millares [0.1] 6 3 2" xfId="31973" xr:uid="{15E61A08-C6D2-4DCF-A38B-56A84C10C03C}"/>
    <cellStyle name="Millares [0.1] 6 4" xfId="31971" xr:uid="{820239FA-A734-4734-A70D-53495FB1B64C}"/>
    <cellStyle name="Millares [0.1] 60" xfId="9687" xr:uid="{00000000-0005-0000-0000-0000D3250000}"/>
    <cellStyle name="Millares [0.1] 60 2" xfId="9688" xr:uid="{00000000-0005-0000-0000-0000D4250000}"/>
    <cellStyle name="Millares [0.1] 60 2 2" xfId="31975" xr:uid="{97D0AADA-4A33-4A8B-B028-7D048B12A13D}"/>
    <cellStyle name="Millares [0.1] 60 3" xfId="9689" xr:uid="{00000000-0005-0000-0000-0000D5250000}"/>
    <cellStyle name="Millares [0.1] 60 3 2" xfId="31976" xr:uid="{B0F72F9E-8BAB-4101-83B1-7E04CD17B299}"/>
    <cellStyle name="Millares [0.1] 60 4" xfId="31974" xr:uid="{EE4405CB-A0A8-4045-8006-102BE3BEAA1C}"/>
    <cellStyle name="Millares [0.1] 61" xfId="9690" xr:uid="{00000000-0005-0000-0000-0000D6250000}"/>
    <cellStyle name="Millares [0.1] 61 2" xfId="9691" xr:uid="{00000000-0005-0000-0000-0000D7250000}"/>
    <cellStyle name="Millares [0.1] 61 2 2" xfId="31978" xr:uid="{1A8811E0-384B-458D-86F5-B02F0757CED3}"/>
    <cellStyle name="Millares [0.1] 61 3" xfId="9692" xr:uid="{00000000-0005-0000-0000-0000D8250000}"/>
    <cellStyle name="Millares [0.1] 61 3 2" xfId="31979" xr:uid="{066D51B7-B19A-4672-8D94-39A9010BE3A0}"/>
    <cellStyle name="Millares [0.1] 61 4" xfId="31977" xr:uid="{D960E490-04CA-42FC-B518-4056B7A0505A}"/>
    <cellStyle name="Millares [0.1] 62" xfId="9693" xr:uid="{00000000-0005-0000-0000-0000D9250000}"/>
    <cellStyle name="Millares [0.1] 62 2" xfId="9694" xr:uid="{00000000-0005-0000-0000-0000DA250000}"/>
    <cellStyle name="Millares [0.1] 62 2 2" xfId="31981" xr:uid="{DF704E49-FB95-4722-A00D-9AFC39B99236}"/>
    <cellStyle name="Millares [0.1] 62 3" xfId="9695" xr:uid="{00000000-0005-0000-0000-0000DB250000}"/>
    <cellStyle name="Millares [0.1] 62 3 2" xfId="31982" xr:uid="{5CB61437-A18C-40DA-9C34-EC5C58309BE0}"/>
    <cellStyle name="Millares [0.1] 62 4" xfId="31980" xr:uid="{E9619966-AA5A-4D7B-AA77-E4844D702FDC}"/>
    <cellStyle name="Millares [0.1] 63" xfId="9696" xr:uid="{00000000-0005-0000-0000-0000DC250000}"/>
    <cellStyle name="Millares [0.1] 63 2" xfId="9697" xr:uid="{00000000-0005-0000-0000-0000DD250000}"/>
    <cellStyle name="Millares [0.1] 63 2 2" xfId="31984" xr:uid="{8DC244E7-1BBD-4BC8-A63B-6FF0238160D2}"/>
    <cellStyle name="Millares [0.1] 63 3" xfId="9698" xr:uid="{00000000-0005-0000-0000-0000DE250000}"/>
    <cellStyle name="Millares [0.1] 63 3 2" xfId="31985" xr:uid="{98445B6D-0773-4DD7-AD73-813FEC21C155}"/>
    <cellStyle name="Millares [0.1] 63 4" xfId="31983" xr:uid="{0EF85512-E752-49D4-B540-B9073C0AA2EC}"/>
    <cellStyle name="Millares [0.1] 64" xfId="9699" xr:uid="{00000000-0005-0000-0000-0000DF250000}"/>
    <cellStyle name="Millares [0.1] 64 2" xfId="9700" xr:uid="{00000000-0005-0000-0000-0000E0250000}"/>
    <cellStyle name="Millares [0.1] 64 2 2" xfId="31987" xr:uid="{1D91B524-3D7E-4CF4-A2A9-79F5977B9D6D}"/>
    <cellStyle name="Millares [0.1] 64 3" xfId="9701" xr:uid="{00000000-0005-0000-0000-0000E1250000}"/>
    <cellStyle name="Millares [0.1] 64 3 2" xfId="31988" xr:uid="{5148462C-9DDC-4027-82D5-67FE0CD0A9AF}"/>
    <cellStyle name="Millares [0.1] 64 4" xfId="31986" xr:uid="{342E30AB-8BE2-4BF8-A15A-1DB971E16D5C}"/>
    <cellStyle name="Millares [0.1] 65" xfId="9702" xr:uid="{00000000-0005-0000-0000-0000E2250000}"/>
    <cellStyle name="Millares [0.1] 65 2" xfId="9703" xr:uid="{00000000-0005-0000-0000-0000E3250000}"/>
    <cellStyle name="Millares [0.1] 65 2 2" xfId="31990" xr:uid="{5B789C47-220D-4133-8284-E58F5F1B6685}"/>
    <cellStyle name="Millares [0.1] 65 3" xfId="9704" xr:uid="{00000000-0005-0000-0000-0000E4250000}"/>
    <cellStyle name="Millares [0.1] 65 3 2" xfId="31991" xr:uid="{75B04517-C6D1-492F-BFEF-A5B60CC9D178}"/>
    <cellStyle name="Millares [0.1] 65 4" xfId="31989" xr:uid="{D22588D7-0056-469C-AE10-993B76272B9B}"/>
    <cellStyle name="Millares [0.1] 66" xfId="9705" xr:uid="{00000000-0005-0000-0000-0000E5250000}"/>
    <cellStyle name="Millares [0.1] 66 2" xfId="9706" xr:uid="{00000000-0005-0000-0000-0000E6250000}"/>
    <cellStyle name="Millares [0.1] 66 2 2" xfId="31993" xr:uid="{E7B7102C-6DC9-481E-B0EC-764EB8F326FF}"/>
    <cellStyle name="Millares [0.1] 66 3" xfId="9707" xr:uid="{00000000-0005-0000-0000-0000E7250000}"/>
    <cellStyle name="Millares [0.1] 66 3 2" xfId="31994" xr:uid="{40A1667D-2536-4F87-81E3-9553F4B89FB6}"/>
    <cellStyle name="Millares [0.1] 66 4" xfId="31992" xr:uid="{B2D8D0A4-6E8A-4212-94C9-67D6D4B45C2A}"/>
    <cellStyle name="Millares [0.1] 67" xfId="9708" xr:uid="{00000000-0005-0000-0000-0000E8250000}"/>
    <cellStyle name="Millares [0.1] 67 2" xfId="9709" xr:uid="{00000000-0005-0000-0000-0000E9250000}"/>
    <cellStyle name="Millares [0.1] 67 2 2" xfId="31996" xr:uid="{417AC4EA-C98E-477D-A5A9-0173DF976AFB}"/>
    <cellStyle name="Millares [0.1] 67 3" xfId="9710" xr:uid="{00000000-0005-0000-0000-0000EA250000}"/>
    <cellStyle name="Millares [0.1] 67 3 2" xfId="31997" xr:uid="{5A057A7D-146F-41A7-877E-6363EF328C17}"/>
    <cellStyle name="Millares [0.1] 67 4" xfId="31995" xr:uid="{8CB002F5-B726-422F-A686-7DB5F93D8E01}"/>
    <cellStyle name="Millares [0.1] 68" xfId="9711" xr:uid="{00000000-0005-0000-0000-0000EB250000}"/>
    <cellStyle name="Millares [0.1] 68 2" xfId="9712" xr:uid="{00000000-0005-0000-0000-0000EC250000}"/>
    <cellStyle name="Millares [0.1] 68 2 2" xfId="31999" xr:uid="{35674E6B-B8D8-4C17-803C-3AC5B3988B4D}"/>
    <cellStyle name="Millares [0.1] 68 3" xfId="9713" xr:uid="{00000000-0005-0000-0000-0000ED250000}"/>
    <cellStyle name="Millares [0.1] 68 3 2" xfId="32000" xr:uid="{1EEBF311-272A-4F0D-974F-677D0068EA98}"/>
    <cellStyle name="Millares [0.1] 68 4" xfId="31998" xr:uid="{98DF76B6-8858-468A-9220-1F5D96B1524F}"/>
    <cellStyle name="Millares [0.1] 69" xfId="9714" xr:uid="{00000000-0005-0000-0000-0000EE250000}"/>
    <cellStyle name="Millares [0.1] 69 2" xfId="9715" xr:uid="{00000000-0005-0000-0000-0000EF250000}"/>
    <cellStyle name="Millares [0.1] 69 2 2" xfId="32002" xr:uid="{30922FDE-529B-40A8-A38A-1E983D519E97}"/>
    <cellStyle name="Millares [0.1] 69 3" xfId="9716" xr:uid="{00000000-0005-0000-0000-0000F0250000}"/>
    <cellStyle name="Millares [0.1] 69 3 2" xfId="32003" xr:uid="{8DFB6D9D-65CD-45F1-9483-BC3FC6AFAFBE}"/>
    <cellStyle name="Millares [0.1] 69 4" xfId="32001" xr:uid="{3F338DC9-F0A0-49BC-A950-9DE01DFBF67C}"/>
    <cellStyle name="Millares [0.1] 7" xfId="9717" xr:uid="{00000000-0005-0000-0000-0000F1250000}"/>
    <cellStyle name="Millares [0.1] 7 2" xfId="9718" xr:uid="{00000000-0005-0000-0000-0000F2250000}"/>
    <cellStyle name="Millares [0.1] 7 2 2" xfId="32005" xr:uid="{BA0EF99B-917A-4F0C-A41E-80336BC853C5}"/>
    <cellStyle name="Millares [0.1] 7 3" xfId="9719" xr:uid="{00000000-0005-0000-0000-0000F3250000}"/>
    <cellStyle name="Millares [0.1] 7 3 2" xfId="32006" xr:uid="{F23A368D-B0B1-4F67-B5BC-264FFDA24A97}"/>
    <cellStyle name="Millares [0.1] 7 4" xfId="32004" xr:uid="{2C92075F-55C6-41E1-95D2-5320F6071905}"/>
    <cellStyle name="Millares [0.1] 70" xfId="9720" xr:uid="{00000000-0005-0000-0000-0000F4250000}"/>
    <cellStyle name="Millares [0.1] 70 2" xfId="9721" xr:uid="{00000000-0005-0000-0000-0000F5250000}"/>
    <cellStyle name="Millares [0.1] 70 2 2" xfId="32008" xr:uid="{D0B1ABD9-CB6B-448C-A552-7A2C2F8FA88E}"/>
    <cellStyle name="Millares [0.1] 70 3" xfId="9722" xr:uid="{00000000-0005-0000-0000-0000F6250000}"/>
    <cellStyle name="Millares [0.1] 70 3 2" xfId="32009" xr:uid="{212BE043-948A-49A6-9025-E558CC157537}"/>
    <cellStyle name="Millares [0.1] 70 4" xfId="32007" xr:uid="{21A600B8-4043-4591-8681-DB2B7707A75F}"/>
    <cellStyle name="Millares [0.1] 71" xfId="9723" xr:uid="{00000000-0005-0000-0000-0000F7250000}"/>
    <cellStyle name="Millares [0.1] 71 2" xfId="9724" xr:uid="{00000000-0005-0000-0000-0000F8250000}"/>
    <cellStyle name="Millares [0.1] 71 2 2" xfId="32011" xr:uid="{5FBEA592-69F4-4779-8B45-0C0742DB12F3}"/>
    <cellStyle name="Millares [0.1] 71 3" xfId="9725" xr:uid="{00000000-0005-0000-0000-0000F9250000}"/>
    <cellStyle name="Millares [0.1] 71 3 2" xfId="32012" xr:uid="{B62FA9A0-2745-4189-BD12-DE58C2E798D0}"/>
    <cellStyle name="Millares [0.1] 71 4" xfId="32010" xr:uid="{DA91C6EB-A107-47EB-8975-59BB7951B576}"/>
    <cellStyle name="Millares [0.1] 72" xfId="9726" xr:uid="{00000000-0005-0000-0000-0000FA250000}"/>
    <cellStyle name="Millares [0.1] 72 2" xfId="9727" xr:uid="{00000000-0005-0000-0000-0000FB250000}"/>
    <cellStyle name="Millares [0.1] 72 2 2" xfId="32014" xr:uid="{40E9252F-DE4C-4C91-8F8B-0B3FF7995827}"/>
    <cellStyle name="Millares [0.1] 72 3" xfId="9728" xr:uid="{00000000-0005-0000-0000-0000FC250000}"/>
    <cellStyle name="Millares [0.1] 72 3 2" xfId="32015" xr:uid="{59238941-AA99-4785-BB33-F0FFEF721A00}"/>
    <cellStyle name="Millares [0.1] 72 4" xfId="32013" xr:uid="{36B7EF2C-EF2B-47D3-A282-3023D1CC372F}"/>
    <cellStyle name="Millares [0.1] 73" xfId="9729" xr:uid="{00000000-0005-0000-0000-0000FD250000}"/>
    <cellStyle name="Millares [0.1] 73 2" xfId="9730" xr:uid="{00000000-0005-0000-0000-0000FE250000}"/>
    <cellStyle name="Millares [0.1] 73 2 2" xfId="32017" xr:uid="{6B0CABF2-AE91-4FDE-AB7C-898DFCA597FD}"/>
    <cellStyle name="Millares [0.1] 73 3" xfId="9731" xr:uid="{00000000-0005-0000-0000-0000FF250000}"/>
    <cellStyle name="Millares [0.1] 73 3 2" xfId="32018" xr:uid="{817AA25C-7FB9-4783-9E2B-538F2ED4FA35}"/>
    <cellStyle name="Millares [0.1] 73 4" xfId="32016" xr:uid="{E07C54E7-A413-4A3F-8FA7-D538853D862E}"/>
    <cellStyle name="Millares [0.1] 74" xfId="9732" xr:uid="{00000000-0005-0000-0000-000000260000}"/>
    <cellStyle name="Millares [0.1] 74 2" xfId="9733" xr:uid="{00000000-0005-0000-0000-000001260000}"/>
    <cellStyle name="Millares [0.1] 74 2 2" xfId="32020" xr:uid="{36FC34BF-6528-465F-BDC4-1225420C1349}"/>
    <cellStyle name="Millares [0.1] 74 3" xfId="9734" xr:uid="{00000000-0005-0000-0000-000002260000}"/>
    <cellStyle name="Millares [0.1] 74 3 2" xfId="32021" xr:uid="{F54BEED4-E685-466F-BCD2-EDF2FF3251D0}"/>
    <cellStyle name="Millares [0.1] 74 4" xfId="32019" xr:uid="{F27E782B-9810-4864-80F1-EE65D860BD5A}"/>
    <cellStyle name="Millares [0.1] 75" xfId="9735" xr:uid="{00000000-0005-0000-0000-000003260000}"/>
    <cellStyle name="Millares [0.1] 75 2" xfId="9736" xr:uid="{00000000-0005-0000-0000-000004260000}"/>
    <cellStyle name="Millares [0.1] 75 2 2" xfId="32023" xr:uid="{E7461E4D-9248-45E8-9BAB-451D7D2CE370}"/>
    <cellStyle name="Millares [0.1] 75 3" xfId="9737" xr:uid="{00000000-0005-0000-0000-000005260000}"/>
    <cellStyle name="Millares [0.1] 75 3 2" xfId="32024" xr:uid="{B09D76F3-750E-4B33-9298-B06BE2878DF5}"/>
    <cellStyle name="Millares [0.1] 75 4" xfId="32022" xr:uid="{BA159F02-AA2B-45BD-8536-79012344437B}"/>
    <cellStyle name="Millares [0.1] 76" xfId="9738" xr:uid="{00000000-0005-0000-0000-000006260000}"/>
    <cellStyle name="Millares [0.1] 76 2" xfId="9739" xr:uid="{00000000-0005-0000-0000-000007260000}"/>
    <cellStyle name="Millares [0.1] 76 2 2" xfId="32026" xr:uid="{DBDBC78A-B6A9-4EA6-8E3B-E2D2D180526A}"/>
    <cellStyle name="Millares [0.1] 76 3" xfId="9740" xr:uid="{00000000-0005-0000-0000-000008260000}"/>
    <cellStyle name="Millares [0.1] 76 3 2" xfId="32027" xr:uid="{BC7DE66C-16B8-4D52-B460-2ACF94316F4A}"/>
    <cellStyle name="Millares [0.1] 76 4" xfId="32025" xr:uid="{05DB3288-F648-4288-B9C7-35E73A3B9BAA}"/>
    <cellStyle name="Millares [0.1] 77" xfId="9741" xr:uid="{00000000-0005-0000-0000-000009260000}"/>
    <cellStyle name="Millares [0.1] 77 2" xfId="9742" xr:uid="{00000000-0005-0000-0000-00000A260000}"/>
    <cellStyle name="Millares [0.1] 77 2 2" xfId="32029" xr:uid="{777A1051-C02D-4D58-925E-ACA2EEF05F9D}"/>
    <cellStyle name="Millares [0.1] 77 3" xfId="9743" xr:uid="{00000000-0005-0000-0000-00000B260000}"/>
    <cellStyle name="Millares [0.1] 77 3 2" xfId="32030" xr:uid="{9686EBDE-CD78-4FCE-B804-AA0520E36FA7}"/>
    <cellStyle name="Millares [0.1] 77 4" xfId="32028" xr:uid="{A99364D5-BB0E-4D9B-A1B9-947A3C1463D0}"/>
    <cellStyle name="Millares [0.1] 78" xfId="9744" xr:uid="{00000000-0005-0000-0000-00000C260000}"/>
    <cellStyle name="Millares [0.1] 78 2" xfId="9745" xr:uid="{00000000-0005-0000-0000-00000D260000}"/>
    <cellStyle name="Millares [0.1] 78 2 2" xfId="32032" xr:uid="{09A1FC69-90A7-4F59-A6BA-7FB5C9D78C82}"/>
    <cellStyle name="Millares [0.1] 78 3" xfId="9746" xr:uid="{00000000-0005-0000-0000-00000E260000}"/>
    <cellStyle name="Millares [0.1] 78 3 2" xfId="32033" xr:uid="{5B746209-7D5E-4FF8-B9EB-E60DC1149009}"/>
    <cellStyle name="Millares [0.1] 78 4" xfId="32031" xr:uid="{DC37728E-0CBD-4596-BE3B-042F7E50F0D7}"/>
    <cellStyle name="Millares [0.1] 79" xfId="9747" xr:uid="{00000000-0005-0000-0000-00000F260000}"/>
    <cellStyle name="Millares [0.1] 79 2" xfId="9748" xr:uid="{00000000-0005-0000-0000-000010260000}"/>
    <cellStyle name="Millares [0.1] 79 2 2" xfId="32035" xr:uid="{5BAE590E-87BC-429D-819C-DBB11F9739C8}"/>
    <cellStyle name="Millares [0.1] 79 3" xfId="9749" xr:uid="{00000000-0005-0000-0000-000011260000}"/>
    <cellStyle name="Millares [0.1] 79 3 2" xfId="32036" xr:uid="{7A3CEF3E-9ED0-48A9-A4AE-7EFE4F594627}"/>
    <cellStyle name="Millares [0.1] 79 4" xfId="32034" xr:uid="{E336550C-9B4D-4FD4-9146-9DF68FD0B35A}"/>
    <cellStyle name="Millares [0.1] 8" xfId="9750" xr:uid="{00000000-0005-0000-0000-000012260000}"/>
    <cellStyle name="Millares [0.1] 8 2" xfId="9751" xr:uid="{00000000-0005-0000-0000-000013260000}"/>
    <cellStyle name="Millares [0.1] 8 2 2" xfId="32038" xr:uid="{68F0D249-DCB1-4F4C-AD61-D5BC81040D30}"/>
    <cellStyle name="Millares [0.1] 8 3" xfId="9752" xr:uid="{00000000-0005-0000-0000-000014260000}"/>
    <cellStyle name="Millares [0.1] 8 3 2" xfId="32039" xr:uid="{6CA8442A-75E8-418E-84D5-53E13CA029C0}"/>
    <cellStyle name="Millares [0.1] 8 4" xfId="32037" xr:uid="{DC1DB8CE-2C7B-4AEC-8E03-EDB81C083FC0}"/>
    <cellStyle name="Millares [0.1] 80" xfId="9753" xr:uid="{00000000-0005-0000-0000-000015260000}"/>
    <cellStyle name="Millares [0.1] 80 2" xfId="9754" xr:uid="{00000000-0005-0000-0000-000016260000}"/>
    <cellStyle name="Millares [0.1] 80 2 2" xfId="32041" xr:uid="{3E22A725-E414-4C2F-BE4E-8FF2542C0AAE}"/>
    <cellStyle name="Millares [0.1] 80 3" xfId="9755" xr:uid="{00000000-0005-0000-0000-000017260000}"/>
    <cellStyle name="Millares [0.1] 80 3 2" xfId="32042" xr:uid="{492FED01-7BBF-4194-B0A9-763FAE00785E}"/>
    <cellStyle name="Millares [0.1] 80 4" xfId="32040" xr:uid="{3971C6F2-609B-42E6-A1F1-BB480B79018D}"/>
    <cellStyle name="Millares [0.1] 81" xfId="9756" xr:uid="{00000000-0005-0000-0000-000018260000}"/>
    <cellStyle name="Millares [0.1] 81 2" xfId="9757" xr:uid="{00000000-0005-0000-0000-000019260000}"/>
    <cellStyle name="Millares [0.1] 81 2 2" xfId="32044" xr:uid="{B07F7DB4-018C-4CA4-AEC5-9887DD4D0DA5}"/>
    <cellStyle name="Millares [0.1] 81 3" xfId="9758" xr:uid="{00000000-0005-0000-0000-00001A260000}"/>
    <cellStyle name="Millares [0.1] 81 3 2" xfId="32045" xr:uid="{620E2204-B74A-4ECF-AEAF-FB17E514EB34}"/>
    <cellStyle name="Millares [0.1] 81 4" xfId="32043" xr:uid="{FF783340-0AD8-4CBA-8EB1-E63EE6A7A40F}"/>
    <cellStyle name="Millares [0.1] 82" xfId="9759" xr:uid="{00000000-0005-0000-0000-00001B260000}"/>
    <cellStyle name="Millares [0.1] 82 2" xfId="9760" xr:uid="{00000000-0005-0000-0000-00001C260000}"/>
    <cellStyle name="Millares [0.1] 82 2 2" xfId="32047" xr:uid="{C1A15668-BF49-4957-B166-EA0F3D47CA9D}"/>
    <cellStyle name="Millares [0.1] 82 3" xfId="9761" xr:uid="{00000000-0005-0000-0000-00001D260000}"/>
    <cellStyle name="Millares [0.1] 82 3 2" xfId="32048" xr:uid="{05BF854A-C5CC-4249-ADDE-9BA2C449525C}"/>
    <cellStyle name="Millares [0.1] 82 4" xfId="32046" xr:uid="{C5FD2DA6-51D1-420E-BA4D-1CDC7A89C199}"/>
    <cellStyle name="Millares [0.1] 83" xfId="9762" xr:uid="{00000000-0005-0000-0000-00001E260000}"/>
    <cellStyle name="Millares [0.1] 83 2" xfId="9763" xr:uid="{00000000-0005-0000-0000-00001F260000}"/>
    <cellStyle name="Millares [0.1] 83 2 2" xfId="32050" xr:uid="{6AF8C024-7AFF-4F28-931F-1F6934E0BA48}"/>
    <cellStyle name="Millares [0.1] 83 3" xfId="9764" xr:uid="{00000000-0005-0000-0000-000020260000}"/>
    <cellStyle name="Millares [0.1] 83 3 2" xfId="32051" xr:uid="{E42EAE0E-B912-4F6F-9BBF-37E3A4AE6ABD}"/>
    <cellStyle name="Millares [0.1] 83 4" xfId="32049" xr:uid="{F4D2C6BE-7B04-4170-804F-052335C3DDD9}"/>
    <cellStyle name="Millares [0.1] 84" xfId="9765" xr:uid="{00000000-0005-0000-0000-000021260000}"/>
    <cellStyle name="Millares [0.1] 84 2" xfId="9766" xr:uid="{00000000-0005-0000-0000-000022260000}"/>
    <cellStyle name="Millares [0.1] 84 2 2" xfId="32053" xr:uid="{9243D815-D06E-4C02-A075-AED1C9AB3C98}"/>
    <cellStyle name="Millares [0.1] 84 3" xfId="9767" xr:uid="{00000000-0005-0000-0000-000023260000}"/>
    <cellStyle name="Millares [0.1] 84 3 2" xfId="32054" xr:uid="{FF0BBB06-17DB-4EDA-BE7E-D568564D5956}"/>
    <cellStyle name="Millares [0.1] 84 4" xfId="32052" xr:uid="{BCFE58D8-10C9-442E-A7A9-E82167A2272F}"/>
    <cellStyle name="Millares [0.1] 85" xfId="9768" xr:uid="{00000000-0005-0000-0000-000024260000}"/>
    <cellStyle name="Millares [0.1] 85 2" xfId="9769" xr:uid="{00000000-0005-0000-0000-000025260000}"/>
    <cellStyle name="Millares [0.1] 85 2 2" xfId="32056" xr:uid="{33291D93-DACA-4681-8E03-91C3851C7FC3}"/>
    <cellStyle name="Millares [0.1] 85 3" xfId="9770" xr:uid="{00000000-0005-0000-0000-000026260000}"/>
    <cellStyle name="Millares [0.1] 85 3 2" xfId="32057" xr:uid="{32FA7E41-0EE8-4F24-B173-87F581B8F62C}"/>
    <cellStyle name="Millares [0.1] 85 4" xfId="32055" xr:uid="{D58A6A82-A20B-4C0A-B87C-5DF55E2B3B40}"/>
    <cellStyle name="Millares [0.1] 86" xfId="9771" xr:uid="{00000000-0005-0000-0000-000027260000}"/>
    <cellStyle name="Millares [0.1] 86 2" xfId="9772" xr:uid="{00000000-0005-0000-0000-000028260000}"/>
    <cellStyle name="Millares [0.1] 86 2 2" xfId="32059" xr:uid="{221B5BC1-B1D9-4DB5-BC74-F2EB79B0D280}"/>
    <cellStyle name="Millares [0.1] 86 3" xfId="9773" xr:uid="{00000000-0005-0000-0000-000029260000}"/>
    <cellStyle name="Millares [0.1] 86 3 2" xfId="32060" xr:uid="{E0C507CC-C522-4A0D-89AE-11F0285FBBD0}"/>
    <cellStyle name="Millares [0.1] 86 4" xfId="32058" xr:uid="{D09F7D16-00DB-4A9F-A272-940CD1CBC177}"/>
    <cellStyle name="Millares [0.1] 87" xfId="9774" xr:uid="{00000000-0005-0000-0000-00002A260000}"/>
    <cellStyle name="Millares [0.1] 87 2" xfId="9775" xr:uid="{00000000-0005-0000-0000-00002B260000}"/>
    <cellStyle name="Millares [0.1] 87 2 2" xfId="32062" xr:uid="{E8D572AC-C60C-432D-9892-DE67C4C0DF07}"/>
    <cellStyle name="Millares [0.1] 87 3" xfId="9776" xr:uid="{00000000-0005-0000-0000-00002C260000}"/>
    <cellStyle name="Millares [0.1] 87 3 2" xfId="32063" xr:uid="{C516591D-CFB5-4887-A66F-C8E45606544A}"/>
    <cellStyle name="Millares [0.1] 87 4" xfId="32061" xr:uid="{382E32C1-A710-40D0-8EC3-0A167A7567DF}"/>
    <cellStyle name="Millares [0.1] 88" xfId="9777" xr:uid="{00000000-0005-0000-0000-00002D260000}"/>
    <cellStyle name="Millares [0.1] 88 2" xfId="9778" xr:uid="{00000000-0005-0000-0000-00002E260000}"/>
    <cellStyle name="Millares [0.1] 88 2 2" xfId="32065" xr:uid="{C5955EB0-C7DC-4DC7-BD77-51BF846D2856}"/>
    <cellStyle name="Millares [0.1] 88 3" xfId="9779" xr:uid="{00000000-0005-0000-0000-00002F260000}"/>
    <cellStyle name="Millares [0.1] 88 3 2" xfId="32066" xr:uid="{9FD43543-CD71-416E-BAC5-FC95F9019962}"/>
    <cellStyle name="Millares [0.1] 88 4" xfId="32064" xr:uid="{8D7F12D6-489C-406C-8F06-60E24FE17F4C}"/>
    <cellStyle name="Millares [0.1] 89" xfId="9780" xr:uid="{00000000-0005-0000-0000-000030260000}"/>
    <cellStyle name="Millares [0.1] 89 2" xfId="9781" xr:uid="{00000000-0005-0000-0000-000031260000}"/>
    <cellStyle name="Millares [0.1] 89 2 2" xfId="32068" xr:uid="{68153EBC-BA38-4881-B101-D84EAD60DCEA}"/>
    <cellStyle name="Millares [0.1] 89 3" xfId="9782" xr:uid="{00000000-0005-0000-0000-000032260000}"/>
    <cellStyle name="Millares [0.1] 89 3 2" xfId="32069" xr:uid="{13FE20FA-AA44-4BE8-89FD-107B230FDFFD}"/>
    <cellStyle name="Millares [0.1] 89 4" xfId="32067" xr:uid="{3FB18CAC-1A19-40CA-B6A1-B01E81885E88}"/>
    <cellStyle name="Millares [0.1] 9" xfId="9783" xr:uid="{00000000-0005-0000-0000-000033260000}"/>
    <cellStyle name="Millares [0.1] 9 2" xfId="9784" xr:uid="{00000000-0005-0000-0000-000034260000}"/>
    <cellStyle name="Millares [0.1] 9 2 2" xfId="32071" xr:uid="{A18ADC9B-47C0-49CC-BAB4-AB695B8E30B4}"/>
    <cellStyle name="Millares [0.1] 9 3" xfId="9785" xr:uid="{00000000-0005-0000-0000-000035260000}"/>
    <cellStyle name="Millares [0.1] 9 3 2" xfId="32072" xr:uid="{9FB9D9AC-EE32-4AB4-B781-D1021F6D2A3E}"/>
    <cellStyle name="Millares [0.1] 9 4" xfId="32070" xr:uid="{683DD6D8-C1CB-4608-87A7-893C979C7BBF}"/>
    <cellStyle name="Millares [0.1] 90" xfId="9786" xr:uid="{00000000-0005-0000-0000-000036260000}"/>
    <cellStyle name="Millares [0.1] 90 2" xfId="9787" xr:uid="{00000000-0005-0000-0000-000037260000}"/>
    <cellStyle name="Millares [0.1] 90 2 2" xfId="32074" xr:uid="{C4CB0265-98CD-4924-A974-1233E0EF9DC5}"/>
    <cellStyle name="Millares [0.1] 90 3" xfId="9788" xr:uid="{00000000-0005-0000-0000-000038260000}"/>
    <cellStyle name="Millares [0.1] 90 3 2" xfId="32075" xr:uid="{561E4B4F-DF4C-40EF-AA1B-200272F5B089}"/>
    <cellStyle name="Millares [0.1] 90 4" xfId="32073" xr:uid="{E41F9651-C454-4904-AAA6-D29C9C36CF56}"/>
    <cellStyle name="Millares [0.1] 91" xfId="9789" xr:uid="{00000000-0005-0000-0000-000039260000}"/>
    <cellStyle name="Millares [0.1] 91 2" xfId="9790" xr:uid="{00000000-0005-0000-0000-00003A260000}"/>
    <cellStyle name="Millares [0.1] 91 2 2" xfId="32077" xr:uid="{23368AAC-6219-4788-9768-A5370BC7A760}"/>
    <cellStyle name="Millares [0.1] 91 3" xfId="9791" xr:uid="{00000000-0005-0000-0000-00003B260000}"/>
    <cellStyle name="Millares [0.1] 91 3 2" xfId="32078" xr:uid="{B1F25808-9280-4D29-8398-0B97E3FBD23D}"/>
    <cellStyle name="Millares [0.1] 91 4" xfId="32076" xr:uid="{4A6CB0A0-C965-4C99-BB55-77ECC525343C}"/>
    <cellStyle name="Millares [0.1] 92" xfId="9792" xr:uid="{00000000-0005-0000-0000-00003C260000}"/>
    <cellStyle name="Millares [0.1] 92 2" xfId="9793" xr:uid="{00000000-0005-0000-0000-00003D260000}"/>
    <cellStyle name="Millares [0.1] 92 2 2" xfId="32080" xr:uid="{5EA260EE-F2DA-48D8-B7F7-34DC144361BD}"/>
    <cellStyle name="Millares [0.1] 92 3" xfId="9794" xr:uid="{00000000-0005-0000-0000-00003E260000}"/>
    <cellStyle name="Millares [0.1] 92 3 2" xfId="32081" xr:uid="{247C0145-3CF3-4766-B1D1-8B2B31DC836C}"/>
    <cellStyle name="Millares [0.1] 92 4" xfId="32079" xr:uid="{C89E64DC-C19A-46C2-B654-E6EAE0C30ED1}"/>
    <cellStyle name="Millares [0.1] 93" xfId="9795" xr:uid="{00000000-0005-0000-0000-00003F260000}"/>
    <cellStyle name="Millares [0.1] 93 2" xfId="9796" xr:uid="{00000000-0005-0000-0000-000040260000}"/>
    <cellStyle name="Millares [0.1] 93 2 2" xfId="32083" xr:uid="{9DC49D66-4804-4465-B220-0BBFFCF13A57}"/>
    <cellStyle name="Millares [0.1] 93 3" xfId="9797" xr:uid="{00000000-0005-0000-0000-000041260000}"/>
    <cellStyle name="Millares [0.1] 93 3 2" xfId="32084" xr:uid="{60CBA480-C130-47AB-850E-AAA26E230257}"/>
    <cellStyle name="Millares [0.1] 93 4" xfId="32082" xr:uid="{A2ECB7FD-82A5-4A6D-ADC4-0FAC0A01AACB}"/>
    <cellStyle name="Millares [0.1] 94" xfId="9798" xr:uid="{00000000-0005-0000-0000-000042260000}"/>
    <cellStyle name="Millares [0.1] 94 2" xfId="9799" xr:uid="{00000000-0005-0000-0000-000043260000}"/>
    <cellStyle name="Millares [0.1] 94 2 2" xfId="32086" xr:uid="{CD456DAE-F3A0-453D-9389-29217420F817}"/>
    <cellStyle name="Millares [0.1] 94 3" xfId="9800" xr:uid="{00000000-0005-0000-0000-000044260000}"/>
    <cellStyle name="Millares [0.1] 94 3 2" xfId="32087" xr:uid="{5C254CDB-C92A-4C0F-A749-11DE728BADBB}"/>
    <cellStyle name="Millares [0.1] 94 4" xfId="32085" xr:uid="{0B5F8238-E00A-49E6-898B-A84BF9191CCD}"/>
    <cellStyle name="Millares [0.1] 95" xfId="9801" xr:uid="{00000000-0005-0000-0000-000045260000}"/>
    <cellStyle name="Millares [0.1] 95 2" xfId="9802" xr:uid="{00000000-0005-0000-0000-000046260000}"/>
    <cellStyle name="Millares [0.1] 95 2 2" xfId="32089" xr:uid="{B9FBE1A9-4B80-4D7D-A29E-3408ADEB12FF}"/>
    <cellStyle name="Millares [0.1] 95 3" xfId="9803" xr:uid="{00000000-0005-0000-0000-000047260000}"/>
    <cellStyle name="Millares [0.1] 95 3 2" xfId="32090" xr:uid="{83D5A2D1-D8F8-4FE5-AE72-4AE433CD1D24}"/>
    <cellStyle name="Millares [0.1] 95 4" xfId="32088" xr:uid="{DB1C2540-CBE1-41BA-9C99-514EACB0F33F}"/>
    <cellStyle name="Millares [0.1] 96" xfId="9804" xr:uid="{00000000-0005-0000-0000-000048260000}"/>
    <cellStyle name="Millares [0.1] 96 2" xfId="9805" xr:uid="{00000000-0005-0000-0000-000049260000}"/>
    <cellStyle name="Millares [0.1] 96 2 2" xfId="32092" xr:uid="{CF01F6BF-2635-44A1-9D44-3D7A8D9FC4D6}"/>
    <cellStyle name="Millares [0.1] 96 3" xfId="9806" xr:uid="{00000000-0005-0000-0000-00004A260000}"/>
    <cellStyle name="Millares [0.1] 96 3 2" xfId="32093" xr:uid="{D9D7BD0B-1BE2-483E-BE38-CF65F6FCF368}"/>
    <cellStyle name="Millares [0.1] 96 4" xfId="32091" xr:uid="{14A34415-9169-4E74-810F-8AE881C01F2C}"/>
    <cellStyle name="Millares [0.1] 97" xfId="9807" xr:uid="{00000000-0005-0000-0000-00004B260000}"/>
    <cellStyle name="Millares [0.1] 97 2" xfId="9808" xr:uid="{00000000-0005-0000-0000-00004C260000}"/>
    <cellStyle name="Millares [0.1] 97 2 2" xfId="32095" xr:uid="{642BBE0C-02C4-4AFF-B7BA-13A41DA28421}"/>
    <cellStyle name="Millares [0.1] 97 3" xfId="9809" xr:uid="{00000000-0005-0000-0000-00004D260000}"/>
    <cellStyle name="Millares [0.1] 97 3 2" xfId="32096" xr:uid="{22AF5468-035B-4407-A738-EE1D540BBD18}"/>
    <cellStyle name="Millares [0.1] 97 4" xfId="32094" xr:uid="{AB689F67-6C1E-4C14-B9AD-2BF2F7AA0AEF}"/>
    <cellStyle name="Millares [0.1] 98" xfId="9810" xr:uid="{00000000-0005-0000-0000-00004E260000}"/>
    <cellStyle name="Millares [0.1] 98 2" xfId="9811" xr:uid="{00000000-0005-0000-0000-00004F260000}"/>
    <cellStyle name="Millares [0.1] 98 2 2" xfId="32098" xr:uid="{FF51BF58-0DBB-4E60-A0AA-471385D96287}"/>
    <cellStyle name="Millares [0.1] 98 3" xfId="9812" xr:uid="{00000000-0005-0000-0000-000050260000}"/>
    <cellStyle name="Millares [0.1] 98 3 2" xfId="32099" xr:uid="{2A729BE1-54A6-4847-99CB-95F680DF3E5B}"/>
    <cellStyle name="Millares [0.1] 98 4" xfId="32097" xr:uid="{08C6AFCE-4124-4A85-A21E-33EA1023ECA3}"/>
    <cellStyle name="Millares [0.1] 99" xfId="9813" xr:uid="{00000000-0005-0000-0000-000051260000}"/>
    <cellStyle name="Millares [0.1] 99 2" xfId="9814" xr:uid="{00000000-0005-0000-0000-000052260000}"/>
    <cellStyle name="Millares [0.1] 99 2 2" xfId="32101" xr:uid="{F35E8419-6468-4AC0-BA07-93B57D432FD3}"/>
    <cellStyle name="Millares [0.1] 99 3" xfId="9815" xr:uid="{00000000-0005-0000-0000-000053260000}"/>
    <cellStyle name="Millares [0.1] 99 3 2" xfId="32102" xr:uid="{7258F3CF-A6D1-4091-ACFD-46044FA68AE8}"/>
    <cellStyle name="Millares [0.1] 99 4" xfId="32100" xr:uid="{C9EBAE05-762B-4477-AAF6-EA6C3F463C4B}"/>
    <cellStyle name="Millares [0.1]_Balance" xfId="9816" xr:uid="{00000000-0005-0000-0000-000054260000}"/>
    <cellStyle name="Millares [1]" xfId="9817" xr:uid="{00000000-0005-0000-0000-000055260000}"/>
    <cellStyle name="Millares [1] 10" xfId="9818" xr:uid="{00000000-0005-0000-0000-000056260000}"/>
    <cellStyle name="Millares [1] 10 2" xfId="9819" xr:uid="{00000000-0005-0000-0000-000057260000}"/>
    <cellStyle name="Millares [1] 10 2 2" xfId="32105" xr:uid="{C4F4BDDA-6217-4EE0-8E90-8950555B00BB}"/>
    <cellStyle name="Millares [1] 10 3" xfId="9820" xr:uid="{00000000-0005-0000-0000-000058260000}"/>
    <cellStyle name="Millares [1] 10 3 2" xfId="32106" xr:uid="{9358632A-8CD2-422B-B254-F12D47EF757D}"/>
    <cellStyle name="Millares [1] 10 4" xfId="32104" xr:uid="{8065CBD5-A443-445E-9171-8B597707F883}"/>
    <cellStyle name="Millares [1] 100" xfId="9821" xr:uid="{00000000-0005-0000-0000-000059260000}"/>
    <cellStyle name="Millares [1] 100 2" xfId="9822" xr:uid="{00000000-0005-0000-0000-00005A260000}"/>
    <cellStyle name="Millares [1] 100 2 2" xfId="32108" xr:uid="{4E2F9E30-8F47-4EE0-B551-EC5514B9757D}"/>
    <cellStyle name="Millares [1] 100 3" xfId="9823" xr:uid="{00000000-0005-0000-0000-00005B260000}"/>
    <cellStyle name="Millares [1] 100 3 2" xfId="32109" xr:uid="{D4868042-BB12-434A-844A-62702645E2FD}"/>
    <cellStyle name="Millares [1] 100 4" xfId="32107" xr:uid="{5ACCEC46-9CD0-4B13-9DFE-0833F74E764C}"/>
    <cellStyle name="Millares [1] 101" xfId="9824" xr:uid="{00000000-0005-0000-0000-00005C260000}"/>
    <cellStyle name="Millares [1] 101 2" xfId="9825" xr:uid="{00000000-0005-0000-0000-00005D260000}"/>
    <cellStyle name="Millares [1] 101 2 2" xfId="32111" xr:uid="{D053C4F6-BEDA-4ED8-8375-72D3B532CFF6}"/>
    <cellStyle name="Millares [1] 101 3" xfId="9826" xr:uid="{00000000-0005-0000-0000-00005E260000}"/>
    <cellStyle name="Millares [1] 101 3 2" xfId="32112" xr:uid="{CBA44F65-5385-4019-87E8-1850A2B1E306}"/>
    <cellStyle name="Millares [1] 101 4" xfId="32110" xr:uid="{6C2E6BEF-5BB6-4E40-9F1D-333C08A6D9B7}"/>
    <cellStyle name="Millares [1] 102" xfId="9827" xr:uid="{00000000-0005-0000-0000-00005F260000}"/>
    <cellStyle name="Millares [1] 102 2" xfId="9828" xr:uid="{00000000-0005-0000-0000-000060260000}"/>
    <cellStyle name="Millares [1] 102 2 2" xfId="32114" xr:uid="{6DB864A9-84BD-4037-97E1-E0627B7C52EE}"/>
    <cellStyle name="Millares [1] 102 3" xfId="9829" xr:uid="{00000000-0005-0000-0000-000061260000}"/>
    <cellStyle name="Millares [1] 102 3 2" xfId="32115" xr:uid="{23F81D18-C57A-4768-B64D-9414C530559B}"/>
    <cellStyle name="Millares [1] 102 4" xfId="32113" xr:uid="{E5EA4344-6B9F-4788-B352-1B09CFB371C7}"/>
    <cellStyle name="Millares [1] 103" xfId="9830" xr:uid="{00000000-0005-0000-0000-000062260000}"/>
    <cellStyle name="Millares [1] 103 2" xfId="9831" xr:uid="{00000000-0005-0000-0000-000063260000}"/>
    <cellStyle name="Millares [1] 103 2 2" xfId="32117" xr:uid="{B482EF8D-4C1C-4F23-97DA-5FDE8EA936A8}"/>
    <cellStyle name="Millares [1] 103 3" xfId="9832" xr:uid="{00000000-0005-0000-0000-000064260000}"/>
    <cellStyle name="Millares [1] 103 3 2" xfId="32118" xr:uid="{86C70337-E520-4124-A025-FB13BCFBB4B5}"/>
    <cellStyle name="Millares [1] 103 4" xfId="32116" xr:uid="{D0D84A0F-C97C-42CE-A0CA-AF020FC28009}"/>
    <cellStyle name="Millares [1] 104" xfId="9833" xr:uid="{00000000-0005-0000-0000-000065260000}"/>
    <cellStyle name="Millares [1] 104 2" xfId="9834" xr:uid="{00000000-0005-0000-0000-000066260000}"/>
    <cellStyle name="Millares [1] 104 2 2" xfId="32120" xr:uid="{4762D8BC-7248-4625-8B7C-664A06DC1CA9}"/>
    <cellStyle name="Millares [1] 104 3" xfId="9835" xr:uid="{00000000-0005-0000-0000-000067260000}"/>
    <cellStyle name="Millares [1] 104 3 2" xfId="32121" xr:uid="{61D0154D-0119-4136-9DE8-91CF45EA160A}"/>
    <cellStyle name="Millares [1] 104 4" xfId="32119" xr:uid="{684B4096-7F95-47DD-ABC9-ED71C873F7AB}"/>
    <cellStyle name="Millares [1] 105" xfId="9836" xr:uid="{00000000-0005-0000-0000-000068260000}"/>
    <cellStyle name="Millares [1] 105 2" xfId="9837" xr:uid="{00000000-0005-0000-0000-000069260000}"/>
    <cellStyle name="Millares [1] 105 2 2" xfId="32123" xr:uid="{CC74A4AA-7567-42EF-9B9D-84744876AEB5}"/>
    <cellStyle name="Millares [1] 105 3" xfId="9838" xr:uid="{00000000-0005-0000-0000-00006A260000}"/>
    <cellStyle name="Millares [1] 105 3 2" xfId="32124" xr:uid="{8E7E9362-B2D9-460B-8A51-FDD0B94A2827}"/>
    <cellStyle name="Millares [1] 105 4" xfId="32122" xr:uid="{2B29DA3C-2086-4FB1-81FB-59D90B08E990}"/>
    <cellStyle name="Millares [1] 106" xfId="9839" xr:uid="{00000000-0005-0000-0000-00006B260000}"/>
    <cellStyle name="Millares [1] 106 2" xfId="9840" xr:uid="{00000000-0005-0000-0000-00006C260000}"/>
    <cellStyle name="Millares [1] 106 2 2" xfId="32126" xr:uid="{B7F64451-A62B-488E-91DC-E8C79B151050}"/>
    <cellStyle name="Millares [1] 106 3" xfId="9841" xr:uid="{00000000-0005-0000-0000-00006D260000}"/>
    <cellStyle name="Millares [1] 106 3 2" xfId="32127" xr:uid="{BCACF738-6C7B-4415-87FC-D23F88A2B7BA}"/>
    <cellStyle name="Millares [1] 106 4" xfId="32125" xr:uid="{3B2DAD6D-1A65-40EE-9B88-ED274D8D52C7}"/>
    <cellStyle name="Millares [1] 107" xfId="9842" xr:uid="{00000000-0005-0000-0000-00006E260000}"/>
    <cellStyle name="Millares [1] 107 2" xfId="9843" xr:uid="{00000000-0005-0000-0000-00006F260000}"/>
    <cellStyle name="Millares [1] 107 2 2" xfId="32129" xr:uid="{4EDF0BAB-F2EA-4B4C-8945-B38A812BDD5B}"/>
    <cellStyle name="Millares [1] 107 3" xfId="9844" xr:uid="{00000000-0005-0000-0000-000070260000}"/>
    <cellStyle name="Millares [1] 107 3 2" xfId="32130" xr:uid="{14A968DA-FF0B-4685-9270-2FFDC0949108}"/>
    <cellStyle name="Millares [1] 107 4" xfId="32128" xr:uid="{2B64A648-03E5-4525-B67D-641F6168A3AB}"/>
    <cellStyle name="Millares [1] 108" xfId="9845" xr:uid="{00000000-0005-0000-0000-000071260000}"/>
    <cellStyle name="Millares [1] 108 2" xfId="9846" xr:uid="{00000000-0005-0000-0000-000072260000}"/>
    <cellStyle name="Millares [1] 108 2 2" xfId="32132" xr:uid="{015E34B2-4E09-4F52-B024-43444058D571}"/>
    <cellStyle name="Millares [1] 108 3" xfId="9847" xr:uid="{00000000-0005-0000-0000-000073260000}"/>
    <cellStyle name="Millares [1] 108 3 2" xfId="32133" xr:uid="{BECC549B-9AD7-48F1-9746-1F0061163073}"/>
    <cellStyle name="Millares [1] 108 4" xfId="32131" xr:uid="{27550386-4F0D-4668-A3EA-8D896A05A388}"/>
    <cellStyle name="Millares [1] 109" xfId="9848" xr:uid="{00000000-0005-0000-0000-000074260000}"/>
    <cellStyle name="Millares [1] 109 2" xfId="32134" xr:uid="{A0D5B8E3-B7C2-462E-8017-124F7F176F06}"/>
    <cellStyle name="Millares [1] 11" xfId="9849" xr:uid="{00000000-0005-0000-0000-000075260000}"/>
    <cellStyle name="Millares [1] 11 2" xfId="9850" xr:uid="{00000000-0005-0000-0000-000076260000}"/>
    <cellStyle name="Millares [1] 11 2 2" xfId="32136" xr:uid="{218BDE8D-EFB3-4C4C-B425-4FDAFA558E09}"/>
    <cellStyle name="Millares [1] 11 3" xfId="9851" xr:uid="{00000000-0005-0000-0000-000077260000}"/>
    <cellStyle name="Millares [1] 11 3 2" xfId="32137" xr:uid="{902AB842-BEDF-40AE-9949-A680CB5763BA}"/>
    <cellStyle name="Millares [1] 11 4" xfId="32135" xr:uid="{995A0BF5-51AB-4CE4-9D5B-6D490A753AAC}"/>
    <cellStyle name="Millares [1] 110" xfId="9852" xr:uid="{00000000-0005-0000-0000-000078260000}"/>
    <cellStyle name="Millares [1] 110 2" xfId="32138" xr:uid="{2324B267-BA73-4802-A6CF-E01E218DE7CB}"/>
    <cellStyle name="Millares [1] 111" xfId="32103" xr:uid="{5776CBFB-2C22-4966-AA40-8E235802F5B3}"/>
    <cellStyle name="Millares [1] 12" xfId="9853" xr:uid="{00000000-0005-0000-0000-000079260000}"/>
    <cellStyle name="Millares [1] 12 2" xfId="9854" xr:uid="{00000000-0005-0000-0000-00007A260000}"/>
    <cellStyle name="Millares [1] 12 2 2" xfId="32140" xr:uid="{843052F1-6077-4908-91D6-B3BB2A4C6E2C}"/>
    <cellStyle name="Millares [1] 12 3" xfId="9855" xr:uid="{00000000-0005-0000-0000-00007B260000}"/>
    <cellStyle name="Millares [1] 12 3 2" xfId="32141" xr:uid="{1E43E5CA-2F80-4A16-911C-1087D3B4C734}"/>
    <cellStyle name="Millares [1] 12 4" xfId="32139" xr:uid="{6C591277-C122-4720-B8AD-3E5DDABF53BC}"/>
    <cellStyle name="Millares [1] 13" xfId="9856" xr:uid="{00000000-0005-0000-0000-00007C260000}"/>
    <cellStyle name="Millares [1] 13 2" xfId="9857" xr:uid="{00000000-0005-0000-0000-00007D260000}"/>
    <cellStyle name="Millares [1] 13 2 2" xfId="32143" xr:uid="{CADAB89B-B21C-4C53-AB69-9B683467F2F4}"/>
    <cellStyle name="Millares [1] 13 3" xfId="9858" xr:uid="{00000000-0005-0000-0000-00007E260000}"/>
    <cellStyle name="Millares [1] 13 3 2" xfId="32144" xr:uid="{8C439B03-D953-4351-BFD0-D1770AE60982}"/>
    <cellStyle name="Millares [1] 13 4" xfId="32142" xr:uid="{788F59D9-D114-4FC3-AC4F-C7EC71A339E2}"/>
    <cellStyle name="Millares [1] 14" xfId="9859" xr:uid="{00000000-0005-0000-0000-00007F260000}"/>
    <cellStyle name="Millares [1] 14 2" xfId="9860" xr:uid="{00000000-0005-0000-0000-000080260000}"/>
    <cellStyle name="Millares [1] 14 2 2" xfId="32146" xr:uid="{74BE51B3-E62F-4E63-A0AB-342C6672749B}"/>
    <cellStyle name="Millares [1] 14 3" xfId="9861" xr:uid="{00000000-0005-0000-0000-000081260000}"/>
    <cellStyle name="Millares [1] 14 3 2" xfId="32147" xr:uid="{9F4A58B3-FFEB-4B4E-802F-551F1A2D2695}"/>
    <cellStyle name="Millares [1] 14 4" xfId="32145" xr:uid="{949D48B2-6014-4F00-8D98-55313DF15893}"/>
    <cellStyle name="Millares [1] 15" xfId="9862" xr:uid="{00000000-0005-0000-0000-000082260000}"/>
    <cellStyle name="Millares [1] 15 2" xfId="9863" xr:uid="{00000000-0005-0000-0000-000083260000}"/>
    <cellStyle name="Millares [1] 15 2 2" xfId="32149" xr:uid="{27471E3D-FB30-4075-81C4-E6201448ECCC}"/>
    <cellStyle name="Millares [1] 15 3" xfId="9864" xr:uid="{00000000-0005-0000-0000-000084260000}"/>
    <cellStyle name="Millares [1] 15 3 2" xfId="32150" xr:uid="{E64E780B-F10C-496B-97FB-10BAB7BDBDC5}"/>
    <cellStyle name="Millares [1] 15 4" xfId="32148" xr:uid="{716E5C1A-6A98-4F10-B8B5-D66737C37F27}"/>
    <cellStyle name="Millares [1] 16" xfId="9865" xr:uid="{00000000-0005-0000-0000-000085260000}"/>
    <cellStyle name="Millares [1] 16 2" xfId="9866" xr:uid="{00000000-0005-0000-0000-000086260000}"/>
    <cellStyle name="Millares [1] 16 2 2" xfId="32152" xr:uid="{BF219137-4920-444D-963E-6FCF9AAB8D86}"/>
    <cellStyle name="Millares [1] 16 3" xfId="9867" xr:uid="{00000000-0005-0000-0000-000087260000}"/>
    <cellStyle name="Millares [1] 16 3 2" xfId="32153" xr:uid="{AC5205A0-4523-4DBD-9F3E-6DE16E5EC4A9}"/>
    <cellStyle name="Millares [1] 16 4" xfId="32151" xr:uid="{3030F8EE-72C7-47C3-94DB-46970081956F}"/>
    <cellStyle name="Millares [1] 17" xfId="9868" xr:uid="{00000000-0005-0000-0000-000088260000}"/>
    <cellStyle name="Millares [1] 17 2" xfId="9869" xr:uid="{00000000-0005-0000-0000-000089260000}"/>
    <cellStyle name="Millares [1] 17 2 2" xfId="32155" xr:uid="{D123855A-EB44-478A-956D-7DECBAB5A186}"/>
    <cellStyle name="Millares [1] 17 3" xfId="9870" xr:uid="{00000000-0005-0000-0000-00008A260000}"/>
    <cellStyle name="Millares [1] 17 3 2" xfId="32156" xr:uid="{5DD70D9C-8CEB-4740-B979-486199B99EDC}"/>
    <cellStyle name="Millares [1] 17 4" xfId="32154" xr:uid="{327CDF84-FD20-4008-BBF9-3280C56D547C}"/>
    <cellStyle name="Millares [1] 18" xfId="9871" xr:uid="{00000000-0005-0000-0000-00008B260000}"/>
    <cellStyle name="Millares [1] 18 2" xfId="9872" xr:uid="{00000000-0005-0000-0000-00008C260000}"/>
    <cellStyle name="Millares [1] 18 2 2" xfId="32158" xr:uid="{05E895D8-9D39-49FA-A3D8-25E37B9B458B}"/>
    <cellStyle name="Millares [1] 18 3" xfId="9873" xr:uid="{00000000-0005-0000-0000-00008D260000}"/>
    <cellStyle name="Millares [1] 18 3 2" xfId="32159" xr:uid="{D480086E-4690-49C0-815E-E5E271C1528E}"/>
    <cellStyle name="Millares [1] 18 4" xfId="32157" xr:uid="{4F707AD0-1732-46BC-84E8-53DD54E7D833}"/>
    <cellStyle name="Millares [1] 19" xfId="9874" xr:uid="{00000000-0005-0000-0000-00008E260000}"/>
    <cellStyle name="Millares [1] 19 2" xfId="9875" xr:uid="{00000000-0005-0000-0000-00008F260000}"/>
    <cellStyle name="Millares [1] 19 2 2" xfId="32161" xr:uid="{A0DE851A-4D4E-4F58-AA2E-FBE8C38E91B5}"/>
    <cellStyle name="Millares [1] 19 3" xfId="9876" xr:uid="{00000000-0005-0000-0000-000090260000}"/>
    <cellStyle name="Millares [1] 19 3 2" xfId="32162" xr:uid="{03C0AD71-1659-49D6-8B59-249434D1FFA8}"/>
    <cellStyle name="Millares [1] 19 4" xfId="32160" xr:uid="{F5658289-5AC3-429E-8D1B-74679E90C574}"/>
    <cellStyle name="Millares [1] 2" xfId="9877" xr:uid="{00000000-0005-0000-0000-000091260000}"/>
    <cellStyle name="Millares [1] 2 2" xfId="9878" xr:uid="{00000000-0005-0000-0000-000092260000}"/>
    <cellStyle name="Millares [1] 2 2 2" xfId="9879" xr:uid="{00000000-0005-0000-0000-000093260000}"/>
    <cellStyle name="Millares [1] 2 2 2 2" xfId="32165" xr:uid="{5535C3A5-EBD6-41D9-87DC-0C6A31D69934}"/>
    <cellStyle name="Millares [1] 2 2 3" xfId="9880" xr:uid="{00000000-0005-0000-0000-000094260000}"/>
    <cellStyle name="Millares [1] 2 2 3 2" xfId="32166" xr:uid="{1240D8F1-2F30-4C48-B08D-5E003250D9A7}"/>
    <cellStyle name="Millares [1] 2 2 4" xfId="32164" xr:uid="{8E2A820A-6DF3-4626-809F-92A1BEA3EF07}"/>
    <cellStyle name="Millares [1] 2 3" xfId="9881" xr:uid="{00000000-0005-0000-0000-000095260000}"/>
    <cellStyle name="Millares [1] 2 3 2" xfId="9882" xr:uid="{00000000-0005-0000-0000-000096260000}"/>
    <cellStyle name="Millares [1] 2 3 2 2" xfId="32168" xr:uid="{D5F2C27D-E38B-4752-B82C-89CF84B48932}"/>
    <cellStyle name="Millares [1] 2 3 3" xfId="9883" xr:uid="{00000000-0005-0000-0000-000097260000}"/>
    <cellStyle name="Millares [1] 2 3 3 2" xfId="32169" xr:uid="{2753DF89-EDBA-4AC8-876E-7FB8B9EF3F75}"/>
    <cellStyle name="Millares [1] 2 3 4" xfId="32167" xr:uid="{19F6F2A9-D1C7-4ED1-B026-373BDBF3B88E}"/>
    <cellStyle name="Millares [1] 2 4" xfId="9884" xr:uid="{00000000-0005-0000-0000-000098260000}"/>
    <cellStyle name="Millares [1] 2 4 2" xfId="9885" xr:uid="{00000000-0005-0000-0000-000099260000}"/>
    <cellStyle name="Millares [1] 2 4 2 2" xfId="32171" xr:uid="{1701A7BE-A40D-43C4-BC3E-20DE97E35940}"/>
    <cellStyle name="Millares [1] 2 4 3" xfId="9886" xr:uid="{00000000-0005-0000-0000-00009A260000}"/>
    <cellStyle name="Millares [1] 2 4 3 2" xfId="32172" xr:uid="{4A88FF56-F4E9-4BD7-B97E-4610996C055F}"/>
    <cellStyle name="Millares [1] 2 4 4" xfId="32170" xr:uid="{8CCA83AA-CAB4-49E8-BD10-7EA97DFA0161}"/>
    <cellStyle name="Millares [1] 2 5" xfId="9887" xr:uid="{00000000-0005-0000-0000-00009B260000}"/>
    <cellStyle name="Millares [1] 2 5 2" xfId="9888" xr:uid="{00000000-0005-0000-0000-00009C260000}"/>
    <cellStyle name="Millares [1] 2 5 2 2" xfId="32174" xr:uid="{E094F73B-16E1-466A-94DC-28A5544B77CF}"/>
    <cellStyle name="Millares [1] 2 5 3" xfId="9889" xr:uid="{00000000-0005-0000-0000-00009D260000}"/>
    <cellStyle name="Millares [1] 2 5 3 2" xfId="32175" xr:uid="{05E86E4D-C71F-4F4B-BCB9-C2FF0158F096}"/>
    <cellStyle name="Millares [1] 2 5 4" xfId="32173" xr:uid="{6779AC94-EE13-40F1-81D3-5608B12F6DB8}"/>
    <cellStyle name="Millares [1] 2 6" xfId="9890" xr:uid="{00000000-0005-0000-0000-00009E260000}"/>
    <cellStyle name="Millares [1] 2 6 2" xfId="32176" xr:uid="{C777FA23-14A0-4AA9-AE9C-B2634A6C4A59}"/>
    <cellStyle name="Millares [1] 2 7" xfId="9891" xr:uid="{00000000-0005-0000-0000-00009F260000}"/>
    <cellStyle name="Millares [1] 2 7 2" xfId="32177" xr:uid="{563A7517-FF24-4428-8E05-8B863A400424}"/>
    <cellStyle name="Millares [1] 2 8" xfId="32163" xr:uid="{E313803F-F497-44FC-92E0-44E6F85CD218}"/>
    <cellStyle name="Millares [1] 20" xfId="9892" xr:uid="{00000000-0005-0000-0000-0000A0260000}"/>
    <cellStyle name="Millares [1] 20 2" xfId="9893" xr:uid="{00000000-0005-0000-0000-0000A1260000}"/>
    <cellStyle name="Millares [1] 20 2 2" xfId="32179" xr:uid="{7E312DDC-C4EB-4B0D-AFBE-28B6B1D3653D}"/>
    <cellStyle name="Millares [1] 20 3" xfId="9894" xr:uid="{00000000-0005-0000-0000-0000A2260000}"/>
    <cellStyle name="Millares [1] 20 3 2" xfId="32180" xr:uid="{5E50FF2E-27D1-4220-B3A4-C7E8ECF95E85}"/>
    <cellStyle name="Millares [1] 20 4" xfId="32178" xr:uid="{EE0A66E4-A3E3-4F05-AB7C-8045DA0CC45A}"/>
    <cellStyle name="Millares [1] 21" xfId="9895" xr:uid="{00000000-0005-0000-0000-0000A3260000}"/>
    <cellStyle name="Millares [1] 21 2" xfId="9896" xr:uid="{00000000-0005-0000-0000-0000A4260000}"/>
    <cellStyle name="Millares [1] 21 2 2" xfId="32182" xr:uid="{C1E1B67F-8FF3-4CE3-8DF3-817D82EB2CD5}"/>
    <cellStyle name="Millares [1] 21 3" xfId="9897" xr:uid="{00000000-0005-0000-0000-0000A5260000}"/>
    <cellStyle name="Millares [1] 21 3 2" xfId="32183" xr:uid="{D94E0DA7-87FF-45CD-ABD0-F2AF0B7A31E0}"/>
    <cellStyle name="Millares [1] 21 4" xfId="32181" xr:uid="{6A4B794C-6C0A-4F33-9EAB-5489DC3F4F5A}"/>
    <cellStyle name="Millares [1] 22" xfId="9898" xr:uid="{00000000-0005-0000-0000-0000A6260000}"/>
    <cellStyle name="Millares [1] 22 2" xfId="9899" xr:uid="{00000000-0005-0000-0000-0000A7260000}"/>
    <cellStyle name="Millares [1] 22 2 2" xfId="32185" xr:uid="{939CE5A3-FA49-4F54-BA2A-98C58E497A93}"/>
    <cellStyle name="Millares [1] 22 3" xfId="9900" xr:uid="{00000000-0005-0000-0000-0000A8260000}"/>
    <cellStyle name="Millares [1] 22 3 2" xfId="32186" xr:uid="{001678ED-E53E-45D0-B82E-5086FE48AF79}"/>
    <cellStyle name="Millares [1] 22 4" xfId="32184" xr:uid="{9AECA3D6-CA70-44C1-8403-EF872CAE733E}"/>
    <cellStyle name="Millares [1] 23" xfId="9901" xr:uid="{00000000-0005-0000-0000-0000A9260000}"/>
    <cellStyle name="Millares [1] 23 2" xfId="9902" xr:uid="{00000000-0005-0000-0000-0000AA260000}"/>
    <cellStyle name="Millares [1] 23 2 2" xfId="32188" xr:uid="{7A14C54E-9E2B-4619-8EEC-927D7D83823F}"/>
    <cellStyle name="Millares [1] 23 3" xfId="9903" xr:uid="{00000000-0005-0000-0000-0000AB260000}"/>
    <cellStyle name="Millares [1] 23 3 2" xfId="32189" xr:uid="{CCA13F09-8348-4EAE-A5BF-2D364154DA97}"/>
    <cellStyle name="Millares [1] 23 4" xfId="32187" xr:uid="{862B1AC5-1163-4393-ABC0-22D08F5D030C}"/>
    <cellStyle name="Millares [1] 24" xfId="9904" xr:uid="{00000000-0005-0000-0000-0000AC260000}"/>
    <cellStyle name="Millares [1] 24 2" xfId="9905" xr:uid="{00000000-0005-0000-0000-0000AD260000}"/>
    <cellStyle name="Millares [1] 24 2 2" xfId="32191" xr:uid="{0F582E26-16DB-4F86-8854-A0B783E6BC65}"/>
    <cellStyle name="Millares [1] 24 3" xfId="9906" xr:uid="{00000000-0005-0000-0000-0000AE260000}"/>
    <cellStyle name="Millares [1] 24 3 2" xfId="32192" xr:uid="{2A7C60E0-3347-4BB4-8D7E-7EDE4CD7E857}"/>
    <cellStyle name="Millares [1] 24 4" xfId="32190" xr:uid="{9D3ACCD6-A891-456C-A0DA-91D6810BB3DF}"/>
    <cellStyle name="Millares [1] 25" xfId="9907" xr:uid="{00000000-0005-0000-0000-0000AF260000}"/>
    <cellStyle name="Millares [1] 25 2" xfId="9908" xr:uid="{00000000-0005-0000-0000-0000B0260000}"/>
    <cellStyle name="Millares [1] 25 2 2" xfId="32194" xr:uid="{12CC0611-3B7D-41B2-8529-D3CAB57634F3}"/>
    <cellStyle name="Millares [1] 25 3" xfId="9909" xr:uid="{00000000-0005-0000-0000-0000B1260000}"/>
    <cellStyle name="Millares [1] 25 3 2" xfId="32195" xr:uid="{6AB8FFB6-BA1B-44EB-B76D-66267E87969E}"/>
    <cellStyle name="Millares [1] 25 4" xfId="32193" xr:uid="{A1A2F673-9B48-4A64-AB00-63323A781457}"/>
    <cellStyle name="Millares [1] 26" xfId="9910" xr:uid="{00000000-0005-0000-0000-0000B2260000}"/>
    <cellStyle name="Millares [1] 26 2" xfId="9911" xr:uid="{00000000-0005-0000-0000-0000B3260000}"/>
    <cellStyle name="Millares [1] 26 2 2" xfId="32197" xr:uid="{0D1D5082-ADF4-429B-8E30-727F27E02196}"/>
    <cellStyle name="Millares [1] 26 3" xfId="9912" xr:uid="{00000000-0005-0000-0000-0000B4260000}"/>
    <cellStyle name="Millares [1] 26 3 2" xfId="32198" xr:uid="{E4EB7F3E-CCAB-4F2A-B6A7-B944FAB55B0B}"/>
    <cellStyle name="Millares [1] 26 4" xfId="32196" xr:uid="{3473E8CD-2324-4A7B-A019-6CEEC4155910}"/>
    <cellStyle name="Millares [1] 27" xfId="9913" xr:uid="{00000000-0005-0000-0000-0000B5260000}"/>
    <cellStyle name="Millares [1] 27 2" xfId="9914" xr:uid="{00000000-0005-0000-0000-0000B6260000}"/>
    <cellStyle name="Millares [1] 27 2 2" xfId="32200" xr:uid="{A6DD9C8C-28B3-4274-BC5B-67E9ACAA4C71}"/>
    <cellStyle name="Millares [1] 27 3" xfId="9915" xr:uid="{00000000-0005-0000-0000-0000B7260000}"/>
    <cellStyle name="Millares [1] 27 3 2" xfId="32201" xr:uid="{58C0827A-9841-4465-BB2E-A1D1B444DCFF}"/>
    <cellStyle name="Millares [1] 27 4" xfId="32199" xr:uid="{3D34A58B-99B4-421E-86B5-1A190AF1C107}"/>
    <cellStyle name="Millares [1] 28" xfId="9916" xr:uid="{00000000-0005-0000-0000-0000B8260000}"/>
    <cellStyle name="Millares [1] 28 2" xfId="9917" xr:uid="{00000000-0005-0000-0000-0000B9260000}"/>
    <cellStyle name="Millares [1] 28 2 2" xfId="32203" xr:uid="{F8A458AE-99D5-4391-9766-024D56B8AF81}"/>
    <cellStyle name="Millares [1] 28 3" xfId="9918" xr:uid="{00000000-0005-0000-0000-0000BA260000}"/>
    <cellStyle name="Millares [1] 28 3 2" xfId="32204" xr:uid="{AEDA467C-1661-4878-A593-59233CB57F22}"/>
    <cellStyle name="Millares [1] 28 4" xfId="32202" xr:uid="{6B571CFC-7933-4388-93CA-5974D1561656}"/>
    <cellStyle name="Millares [1] 29" xfId="9919" xr:uid="{00000000-0005-0000-0000-0000BB260000}"/>
    <cellStyle name="Millares [1] 29 2" xfId="9920" xr:uid="{00000000-0005-0000-0000-0000BC260000}"/>
    <cellStyle name="Millares [1] 29 2 2" xfId="32206" xr:uid="{167A0B02-17EB-457D-866A-8C7DC4AAA9FA}"/>
    <cellStyle name="Millares [1] 29 3" xfId="9921" xr:uid="{00000000-0005-0000-0000-0000BD260000}"/>
    <cellStyle name="Millares [1] 29 3 2" xfId="32207" xr:uid="{5ED332D4-FE89-4E74-B794-CE130111BD4A}"/>
    <cellStyle name="Millares [1] 29 4" xfId="32205" xr:uid="{08FF1ADB-59F1-4C94-BDDB-1C9149E2A7DC}"/>
    <cellStyle name="Millares [1] 3" xfId="9922" xr:uid="{00000000-0005-0000-0000-0000BE260000}"/>
    <cellStyle name="Millares [1] 3 2" xfId="9923" xr:uid="{00000000-0005-0000-0000-0000BF260000}"/>
    <cellStyle name="Millares [1] 3 2 2" xfId="9924" xr:uid="{00000000-0005-0000-0000-0000C0260000}"/>
    <cellStyle name="Millares [1] 3 2 2 2" xfId="32210" xr:uid="{521A8194-B4B3-4A62-BC12-2ED1441C3F16}"/>
    <cellStyle name="Millares [1] 3 2 3" xfId="9925" xr:uid="{00000000-0005-0000-0000-0000C1260000}"/>
    <cellStyle name="Millares [1] 3 2 3 2" xfId="32211" xr:uid="{05990CF6-FBDD-4CBD-A1EA-61131A6B96C3}"/>
    <cellStyle name="Millares [1] 3 2 4" xfId="32209" xr:uid="{317F26CB-0ACF-4736-8CD0-0CBDC21E3CEF}"/>
    <cellStyle name="Millares [1] 3 3" xfId="9926" xr:uid="{00000000-0005-0000-0000-0000C2260000}"/>
    <cellStyle name="Millares [1] 3 3 2" xfId="9927" xr:uid="{00000000-0005-0000-0000-0000C3260000}"/>
    <cellStyle name="Millares [1] 3 3 2 2" xfId="32213" xr:uid="{5A89A148-5D2B-4944-B546-457DA6AB881A}"/>
    <cellStyle name="Millares [1] 3 3 3" xfId="9928" xr:uid="{00000000-0005-0000-0000-0000C4260000}"/>
    <cellStyle name="Millares [1] 3 3 3 2" xfId="32214" xr:uid="{CA79C8D1-69A9-499E-BA68-E7342C4E28D5}"/>
    <cellStyle name="Millares [1] 3 3 4" xfId="32212" xr:uid="{56D666B0-96AE-4793-B8D2-6C55BA435ABD}"/>
    <cellStyle name="Millares [1] 3 4" xfId="9929" xr:uid="{00000000-0005-0000-0000-0000C5260000}"/>
    <cellStyle name="Millares [1] 3 4 2" xfId="9930" xr:uid="{00000000-0005-0000-0000-0000C6260000}"/>
    <cellStyle name="Millares [1] 3 4 2 2" xfId="32216" xr:uid="{AF1C3DF9-4520-4396-A407-EDD0D29A0458}"/>
    <cellStyle name="Millares [1] 3 4 3" xfId="9931" xr:uid="{00000000-0005-0000-0000-0000C7260000}"/>
    <cellStyle name="Millares [1] 3 4 3 2" xfId="32217" xr:uid="{CF17B8C3-D0C1-4D2B-BD1C-BD5A254D6621}"/>
    <cellStyle name="Millares [1] 3 4 4" xfId="32215" xr:uid="{730E2628-1F93-4900-8698-20A3F2644BCC}"/>
    <cellStyle name="Millares [1] 3 5" xfId="9932" xr:uid="{00000000-0005-0000-0000-0000C8260000}"/>
    <cellStyle name="Millares [1] 3 5 2" xfId="9933" xr:uid="{00000000-0005-0000-0000-0000C9260000}"/>
    <cellStyle name="Millares [1] 3 5 2 2" xfId="32219" xr:uid="{D913D7D7-DD11-4588-BAD7-2630D2283842}"/>
    <cellStyle name="Millares [1] 3 5 3" xfId="9934" xr:uid="{00000000-0005-0000-0000-0000CA260000}"/>
    <cellStyle name="Millares [1] 3 5 3 2" xfId="32220" xr:uid="{4A20300B-DEE4-485A-89F9-DCF563BDB62A}"/>
    <cellStyle name="Millares [1] 3 5 4" xfId="32218" xr:uid="{2FC3BFF9-AF04-47D9-A169-F1BA099DFE33}"/>
    <cellStyle name="Millares [1] 3 6" xfId="9935" xr:uid="{00000000-0005-0000-0000-0000CB260000}"/>
    <cellStyle name="Millares [1] 3 6 2" xfId="32221" xr:uid="{80D26062-5274-4C93-AB34-92C522D6701F}"/>
    <cellStyle name="Millares [1] 3 7" xfId="9936" xr:uid="{00000000-0005-0000-0000-0000CC260000}"/>
    <cellStyle name="Millares [1] 3 7 2" xfId="32222" xr:uid="{3459495F-A0E0-4F27-8D6C-568B34370A2C}"/>
    <cellStyle name="Millares [1] 3 8" xfId="32208" xr:uid="{92130AD8-AF38-4C13-9653-9B5FB84FD625}"/>
    <cellStyle name="Millares [1] 30" xfId="9937" xr:uid="{00000000-0005-0000-0000-0000CD260000}"/>
    <cellStyle name="Millares [1] 30 2" xfId="9938" xr:uid="{00000000-0005-0000-0000-0000CE260000}"/>
    <cellStyle name="Millares [1] 30 2 2" xfId="32224" xr:uid="{432CB9E3-0ABD-4802-821B-193844232692}"/>
    <cellStyle name="Millares [1] 30 3" xfId="9939" xr:uid="{00000000-0005-0000-0000-0000CF260000}"/>
    <cellStyle name="Millares [1] 30 3 2" xfId="32225" xr:uid="{B1FAE1E8-0AC3-4E90-92EB-E1281A45602F}"/>
    <cellStyle name="Millares [1] 30 4" xfId="32223" xr:uid="{9A3B5A98-FAF4-4EB3-8540-AC73D5728187}"/>
    <cellStyle name="Millares [1] 31" xfId="9940" xr:uid="{00000000-0005-0000-0000-0000D0260000}"/>
    <cellStyle name="Millares [1] 31 2" xfId="9941" xr:uid="{00000000-0005-0000-0000-0000D1260000}"/>
    <cellStyle name="Millares [1] 31 2 2" xfId="32227" xr:uid="{50FDF54F-B751-4E9E-884E-0728604F7AB0}"/>
    <cellStyle name="Millares [1] 31 3" xfId="9942" xr:uid="{00000000-0005-0000-0000-0000D2260000}"/>
    <cellStyle name="Millares [1] 31 3 2" xfId="32228" xr:uid="{AFAF1586-382D-4236-A41F-AB7D835E13D7}"/>
    <cellStyle name="Millares [1] 31 4" xfId="32226" xr:uid="{E80F7672-BAA1-41CC-9477-387BDA1838BE}"/>
    <cellStyle name="Millares [1] 32" xfId="9943" xr:uid="{00000000-0005-0000-0000-0000D3260000}"/>
    <cellStyle name="Millares [1] 32 2" xfId="9944" xr:uid="{00000000-0005-0000-0000-0000D4260000}"/>
    <cellStyle name="Millares [1] 32 2 2" xfId="32230" xr:uid="{7665B484-62E4-4F6D-85E4-83EC29EE36CF}"/>
    <cellStyle name="Millares [1] 32 3" xfId="9945" xr:uid="{00000000-0005-0000-0000-0000D5260000}"/>
    <cellStyle name="Millares [1] 32 3 2" xfId="32231" xr:uid="{1837246A-A162-453B-8529-01389441CDFE}"/>
    <cellStyle name="Millares [1] 32 4" xfId="32229" xr:uid="{F3E42C4A-A72E-409B-98CB-BBE8180D1FF1}"/>
    <cellStyle name="Millares [1] 33" xfId="9946" xr:uid="{00000000-0005-0000-0000-0000D6260000}"/>
    <cellStyle name="Millares [1] 33 2" xfId="9947" xr:uid="{00000000-0005-0000-0000-0000D7260000}"/>
    <cellStyle name="Millares [1] 33 2 2" xfId="32233" xr:uid="{42E37D04-6871-4C23-B786-B33C0EDF1355}"/>
    <cellStyle name="Millares [1] 33 3" xfId="9948" xr:uid="{00000000-0005-0000-0000-0000D8260000}"/>
    <cellStyle name="Millares [1] 33 3 2" xfId="32234" xr:uid="{FFF1F46E-F680-49B4-BC48-7C5BDF318E43}"/>
    <cellStyle name="Millares [1] 33 4" xfId="32232" xr:uid="{42663440-9697-4A6B-A971-B72844939010}"/>
    <cellStyle name="Millares [1] 34" xfId="9949" xr:uid="{00000000-0005-0000-0000-0000D9260000}"/>
    <cellStyle name="Millares [1] 34 2" xfId="9950" xr:uid="{00000000-0005-0000-0000-0000DA260000}"/>
    <cellStyle name="Millares [1] 34 2 2" xfId="32236" xr:uid="{C65998B2-0D82-430E-8286-78018D797C23}"/>
    <cellStyle name="Millares [1] 34 3" xfId="9951" xr:uid="{00000000-0005-0000-0000-0000DB260000}"/>
    <cellStyle name="Millares [1] 34 3 2" xfId="32237" xr:uid="{6F6BE63C-6E4B-49B6-AD81-8C711BEED4D3}"/>
    <cellStyle name="Millares [1] 34 4" xfId="32235" xr:uid="{B0434F9C-1737-4C1F-85E4-184AACE8950B}"/>
    <cellStyle name="Millares [1] 35" xfId="9952" xr:uid="{00000000-0005-0000-0000-0000DC260000}"/>
    <cellStyle name="Millares [1] 35 2" xfId="9953" xr:uid="{00000000-0005-0000-0000-0000DD260000}"/>
    <cellStyle name="Millares [1] 35 2 2" xfId="32239" xr:uid="{12DB2849-79A5-4D9F-9577-CEE9BBE56461}"/>
    <cellStyle name="Millares [1] 35 3" xfId="9954" xr:uid="{00000000-0005-0000-0000-0000DE260000}"/>
    <cellStyle name="Millares [1] 35 3 2" xfId="32240" xr:uid="{055B1ABC-E867-455F-B3DA-DEF440D1723E}"/>
    <cellStyle name="Millares [1] 35 4" xfId="32238" xr:uid="{7B7E6EF7-C81F-4D5A-BDEA-C3163FFC21C0}"/>
    <cellStyle name="Millares [1] 36" xfId="9955" xr:uid="{00000000-0005-0000-0000-0000DF260000}"/>
    <cellStyle name="Millares [1] 36 2" xfId="9956" xr:uid="{00000000-0005-0000-0000-0000E0260000}"/>
    <cellStyle name="Millares [1] 36 2 2" xfId="32242" xr:uid="{73AD3FEE-A402-4A70-ADB7-48FD978C5994}"/>
    <cellStyle name="Millares [1] 36 3" xfId="9957" xr:uid="{00000000-0005-0000-0000-0000E1260000}"/>
    <cellStyle name="Millares [1] 36 3 2" xfId="32243" xr:uid="{247D0C40-B48C-4723-AB0E-5DAADEA5DA0B}"/>
    <cellStyle name="Millares [1] 36 4" xfId="32241" xr:uid="{C1CCA190-77DD-4D7C-8B8A-02F3555BE648}"/>
    <cellStyle name="Millares [1] 37" xfId="9958" xr:uid="{00000000-0005-0000-0000-0000E2260000}"/>
    <cellStyle name="Millares [1] 37 2" xfId="9959" xr:uid="{00000000-0005-0000-0000-0000E3260000}"/>
    <cellStyle name="Millares [1] 37 2 2" xfId="32245" xr:uid="{40F473FD-918F-4AF8-A713-265B37C0415E}"/>
    <cellStyle name="Millares [1] 37 3" xfId="9960" xr:uid="{00000000-0005-0000-0000-0000E4260000}"/>
    <cellStyle name="Millares [1] 37 3 2" xfId="32246" xr:uid="{50A31E0A-CF0D-4117-BF0D-3873DA6DD95B}"/>
    <cellStyle name="Millares [1] 37 4" xfId="32244" xr:uid="{95FFAF91-BFE2-40EE-A79C-77533F74842A}"/>
    <cellStyle name="Millares [1] 38" xfId="9961" xr:uid="{00000000-0005-0000-0000-0000E5260000}"/>
    <cellStyle name="Millares [1] 38 2" xfId="9962" xr:uid="{00000000-0005-0000-0000-0000E6260000}"/>
    <cellStyle name="Millares [1] 38 2 2" xfId="32248" xr:uid="{D5079BC7-B355-4361-A8EB-FAF0342379E9}"/>
    <cellStyle name="Millares [1] 38 3" xfId="9963" xr:uid="{00000000-0005-0000-0000-0000E7260000}"/>
    <cellStyle name="Millares [1] 38 3 2" xfId="32249" xr:uid="{A76203DF-FB75-48C5-8F75-AE060E4083F6}"/>
    <cellStyle name="Millares [1] 38 4" xfId="32247" xr:uid="{EE7E1482-6A02-4114-8CB9-6DF9C111EE5C}"/>
    <cellStyle name="Millares [1] 39" xfId="9964" xr:uid="{00000000-0005-0000-0000-0000E8260000}"/>
    <cellStyle name="Millares [1] 39 2" xfId="9965" xr:uid="{00000000-0005-0000-0000-0000E9260000}"/>
    <cellStyle name="Millares [1] 39 2 2" xfId="32251" xr:uid="{11B10605-5CB1-4EB8-9ABE-C38454DE3639}"/>
    <cellStyle name="Millares [1] 39 3" xfId="9966" xr:uid="{00000000-0005-0000-0000-0000EA260000}"/>
    <cellStyle name="Millares [1] 39 3 2" xfId="32252" xr:uid="{C618C88A-2BF5-4453-B4EC-9FBF4A2578BD}"/>
    <cellStyle name="Millares [1] 39 4" xfId="32250" xr:uid="{9A883B92-0C72-44A7-9111-3DA03A67C914}"/>
    <cellStyle name="Millares [1] 4" xfId="9967" xr:uid="{00000000-0005-0000-0000-0000EB260000}"/>
    <cellStyle name="Millares [1] 4 2" xfId="9968" xr:uid="{00000000-0005-0000-0000-0000EC260000}"/>
    <cellStyle name="Millares [1] 4 2 2" xfId="9969" xr:uid="{00000000-0005-0000-0000-0000ED260000}"/>
    <cellStyle name="Millares [1] 4 2 2 2" xfId="32255" xr:uid="{8439E136-D759-4EAE-AD94-61321A3C2E10}"/>
    <cellStyle name="Millares [1] 4 2 3" xfId="9970" xr:uid="{00000000-0005-0000-0000-0000EE260000}"/>
    <cellStyle name="Millares [1] 4 2 3 2" xfId="32256" xr:uid="{C1B3FC0B-0814-48FA-8288-C8444EF38B46}"/>
    <cellStyle name="Millares [1] 4 2 4" xfId="32254" xr:uid="{7C99F220-3BD3-4AB3-95F0-53CDE1694460}"/>
    <cellStyle name="Millares [1] 4 3" xfId="9971" xr:uid="{00000000-0005-0000-0000-0000EF260000}"/>
    <cellStyle name="Millares [1] 4 3 2" xfId="9972" xr:uid="{00000000-0005-0000-0000-0000F0260000}"/>
    <cellStyle name="Millares [1] 4 3 2 2" xfId="32258" xr:uid="{E222BD4D-7A3A-4DE2-A140-BA4109F2CC9A}"/>
    <cellStyle name="Millares [1] 4 3 3" xfId="9973" xr:uid="{00000000-0005-0000-0000-0000F1260000}"/>
    <cellStyle name="Millares [1] 4 3 3 2" xfId="32259" xr:uid="{76E2BBA5-C896-4F6A-AF7F-F9A1541F7FD6}"/>
    <cellStyle name="Millares [1] 4 3 4" xfId="32257" xr:uid="{43A47D42-4417-44E4-A090-73FE00AB10DE}"/>
    <cellStyle name="Millares [1] 4 4" xfId="9974" xr:uid="{00000000-0005-0000-0000-0000F2260000}"/>
    <cellStyle name="Millares [1] 4 4 2" xfId="9975" xr:uid="{00000000-0005-0000-0000-0000F3260000}"/>
    <cellStyle name="Millares [1] 4 4 2 2" xfId="32261" xr:uid="{6C12D6B6-835B-439E-9EEC-C8118C4528DC}"/>
    <cellStyle name="Millares [1] 4 4 3" xfId="9976" xr:uid="{00000000-0005-0000-0000-0000F4260000}"/>
    <cellStyle name="Millares [1] 4 4 3 2" xfId="32262" xr:uid="{1B6D63DD-E41C-4A02-B195-9335E46C22FE}"/>
    <cellStyle name="Millares [1] 4 4 4" xfId="32260" xr:uid="{4D258CAA-4E1B-4167-87CA-B07BCC273C0F}"/>
    <cellStyle name="Millares [1] 4 5" xfId="9977" xr:uid="{00000000-0005-0000-0000-0000F5260000}"/>
    <cellStyle name="Millares [1] 4 5 2" xfId="9978" xr:uid="{00000000-0005-0000-0000-0000F6260000}"/>
    <cellStyle name="Millares [1] 4 5 2 2" xfId="32264" xr:uid="{438300F6-CE54-4D50-98D4-6CA13BC676B7}"/>
    <cellStyle name="Millares [1] 4 5 3" xfId="9979" xr:uid="{00000000-0005-0000-0000-0000F7260000}"/>
    <cellStyle name="Millares [1] 4 5 3 2" xfId="32265" xr:uid="{36012633-8590-459D-AB6F-02AC6169E084}"/>
    <cellStyle name="Millares [1] 4 5 4" xfId="32263" xr:uid="{E63748C7-C20F-4A7E-A7ED-709BC067B008}"/>
    <cellStyle name="Millares [1] 4 6" xfId="9980" xr:uid="{00000000-0005-0000-0000-0000F8260000}"/>
    <cellStyle name="Millares [1] 4 6 2" xfId="32266" xr:uid="{D16F9F58-963A-43FC-8F40-62408122A369}"/>
    <cellStyle name="Millares [1] 4 7" xfId="9981" xr:uid="{00000000-0005-0000-0000-0000F9260000}"/>
    <cellStyle name="Millares [1] 4 7 2" xfId="32267" xr:uid="{E6CF3EAC-5998-4FFD-B76E-0FD78C4A1755}"/>
    <cellStyle name="Millares [1] 4 8" xfId="32253" xr:uid="{331F8B9F-70D1-499B-B2BA-01F4C137EA1D}"/>
    <cellStyle name="Millares [1] 40" xfId="9982" xr:uid="{00000000-0005-0000-0000-0000FA260000}"/>
    <cellStyle name="Millares [1] 40 2" xfId="9983" xr:uid="{00000000-0005-0000-0000-0000FB260000}"/>
    <cellStyle name="Millares [1] 40 2 2" xfId="32269" xr:uid="{56347362-FE93-4DFE-BC37-6C7237AC056B}"/>
    <cellStyle name="Millares [1] 40 3" xfId="9984" xr:uid="{00000000-0005-0000-0000-0000FC260000}"/>
    <cellStyle name="Millares [1] 40 3 2" xfId="32270" xr:uid="{52AD1566-2DE5-4FF7-B1F4-6D93C1178B70}"/>
    <cellStyle name="Millares [1] 40 4" xfId="32268" xr:uid="{4D5CE5E4-5A97-40A9-BF4F-399530B7FCF3}"/>
    <cellStyle name="Millares [1] 41" xfId="9985" xr:uid="{00000000-0005-0000-0000-0000FD260000}"/>
    <cellStyle name="Millares [1] 41 2" xfId="9986" xr:uid="{00000000-0005-0000-0000-0000FE260000}"/>
    <cellStyle name="Millares [1] 41 2 2" xfId="32272" xr:uid="{A81E7DA2-10E0-49DC-A081-C4941B4680BE}"/>
    <cellStyle name="Millares [1] 41 3" xfId="9987" xr:uid="{00000000-0005-0000-0000-0000FF260000}"/>
    <cellStyle name="Millares [1] 41 3 2" xfId="32273" xr:uid="{ED590B25-D677-4B1D-B762-EB6B4CE78F7A}"/>
    <cellStyle name="Millares [1] 41 4" xfId="32271" xr:uid="{56852FE3-8149-43BF-9502-70CDF3E7D17A}"/>
    <cellStyle name="Millares [1] 42" xfId="9988" xr:uid="{00000000-0005-0000-0000-000000270000}"/>
    <cellStyle name="Millares [1] 42 2" xfId="9989" xr:uid="{00000000-0005-0000-0000-000001270000}"/>
    <cellStyle name="Millares [1] 42 2 2" xfId="32275" xr:uid="{CFBFFEF8-D0BD-4112-A84E-3CA7856CED93}"/>
    <cellStyle name="Millares [1] 42 3" xfId="9990" xr:uid="{00000000-0005-0000-0000-000002270000}"/>
    <cellStyle name="Millares [1] 42 3 2" xfId="32276" xr:uid="{592F6D59-FE32-48D2-95EA-D8E1A70E4F73}"/>
    <cellStyle name="Millares [1] 42 4" xfId="32274" xr:uid="{1CE160D0-F71C-4EF5-AF29-2191E8276DD3}"/>
    <cellStyle name="Millares [1] 43" xfId="9991" xr:uid="{00000000-0005-0000-0000-000003270000}"/>
    <cellStyle name="Millares [1] 43 2" xfId="9992" xr:uid="{00000000-0005-0000-0000-000004270000}"/>
    <cellStyle name="Millares [1] 43 2 2" xfId="32278" xr:uid="{8C263D7B-4984-4FA0-84CB-6C864ACD6C50}"/>
    <cellStyle name="Millares [1] 43 3" xfId="9993" xr:uid="{00000000-0005-0000-0000-000005270000}"/>
    <cellStyle name="Millares [1] 43 3 2" xfId="32279" xr:uid="{C05C256C-DEE1-42F3-90C8-9DF7E36AFD43}"/>
    <cellStyle name="Millares [1] 43 4" xfId="32277" xr:uid="{22BF341C-602E-47BB-9528-2866C4852810}"/>
    <cellStyle name="Millares [1] 44" xfId="9994" xr:uid="{00000000-0005-0000-0000-000006270000}"/>
    <cellStyle name="Millares [1] 44 2" xfId="9995" xr:uid="{00000000-0005-0000-0000-000007270000}"/>
    <cellStyle name="Millares [1] 44 2 2" xfId="32281" xr:uid="{A07F4CDE-85E9-4716-A3F7-79CC9639D75D}"/>
    <cellStyle name="Millares [1] 44 3" xfId="9996" xr:uid="{00000000-0005-0000-0000-000008270000}"/>
    <cellStyle name="Millares [1] 44 3 2" xfId="32282" xr:uid="{0E394430-52C0-4578-ABB9-5D208C80AF6B}"/>
    <cellStyle name="Millares [1] 44 4" xfId="32280" xr:uid="{16BD6D39-3671-402B-8EFD-ED24C6845DDB}"/>
    <cellStyle name="Millares [1] 45" xfId="9997" xr:uid="{00000000-0005-0000-0000-000009270000}"/>
    <cellStyle name="Millares [1] 45 2" xfId="9998" xr:uid="{00000000-0005-0000-0000-00000A270000}"/>
    <cellStyle name="Millares [1] 45 2 2" xfId="32284" xr:uid="{A1F385A7-6A11-4C23-8FDE-8D1924F8B1A9}"/>
    <cellStyle name="Millares [1] 45 3" xfId="9999" xr:uid="{00000000-0005-0000-0000-00000B270000}"/>
    <cellStyle name="Millares [1] 45 3 2" xfId="32285" xr:uid="{5FEA165D-372C-4F27-9812-3885B211E62C}"/>
    <cellStyle name="Millares [1] 45 4" xfId="32283" xr:uid="{2109C447-3D1B-4129-A3F2-815C5CF040A3}"/>
    <cellStyle name="Millares [1] 46" xfId="10000" xr:uid="{00000000-0005-0000-0000-00000C270000}"/>
    <cellStyle name="Millares [1] 46 2" xfId="10001" xr:uid="{00000000-0005-0000-0000-00000D270000}"/>
    <cellStyle name="Millares [1] 46 2 2" xfId="32287" xr:uid="{1452698F-629B-4631-96D5-7659E535D454}"/>
    <cellStyle name="Millares [1] 46 3" xfId="10002" xr:uid="{00000000-0005-0000-0000-00000E270000}"/>
    <cellStyle name="Millares [1] 46 3 2" xfId="32288" xr:uid="{566D1DD5-9B2A-4937-A8F7-F369C7E65F1B}"/>
    <cellStyle name="Millares [1] 46 4" xfId="32286" xr:uid="{44F568B3-4659-4F08-B5B0-1221FA1AB226}"/>
    <cellStyle name="Millares [1] 47" xfId="10003" xr:uid="{00000000-0005-0000-0000-00000F270000}"/>
    <cellStyle name="Millares [1] 47 2" xfId="10004" xr:uid="{00000000-0005-0000-0000-000010270000}"/>
    <cellStyle name="Millares [1] 47 2 2" xfId="32290" xr:uid="{39C463A5-13A7-4984-987D-D46FFADBE77A}"/>
    <cellStyle name="Millares [1] 47 3" xfId="10005" xr:uid="{00000000-0005-0000-0000-000011270000}"/>
    <cellStyle name="Millares [1] 47 3 2" xfId="32291" xr:uid="{0AEA8596-B4D4-4AF7-9224-1588719A43E0}"/>
    <cellStyle name="Millares [1] 47 4" xfId="32289" xr:uid="{7178C6CB-CCD0-4BEF-AADD-334FEFA15BE1}"/>
    <cellStyle name="Millares [1] 48" xfId="10006" xr:uid="{00000000-0005-0000-0000-000012270000}"/>
    <cellStyle name="Millares [1] 48 2" xfId="10007" xr:uid="{00000000-0005-0000-0000-000013270000}"/>
    <cellStyle name="Millares [1] 48 2 2" xfId="32293" xr:uid="{8C83645F-D097-4BEA-931D-562428237939}"/>
    <cellStyle name="Millares [1] 48 3" xfId="10008" xr:uid="{00000000-0005-0000-0000-000014270000}"/>
    <cellStyle name="Millares [1] 48 3 2" xfId="32294" xr:uid="{43385DAA-9567-41BA-AE19-2A93406A32BB}"/>
    <cellStyle name="Millares [1] 48 4" xfId="32292" xr:uid="{DB86C479-D942-4097-89F0-5AAF731C7274}"/>
    <cellStyle name="Millares [1] 49" xfId="10009" xr:uid="{00000000-0005-0000-0000-000015270000}"/>
    <cellStyle name="Millares [1] 49 2" xfId="10010" xr:uid="{00000000-0005-0000-0000-000016270000}"/>
    <cellStyle name="Millares [1] 49 2 2" xfId="32296" xr:uid="{C034B393-7349-4237-8C5B-E4BDE2A14146}"/>
    <cellStyle name="Millares [1] 49 3" xfId="10011" xr:uid="{00000000-0005-0000-0000-000017270000}"/>
    <cellStyle name="Millares [1] 49 3 2" xfId="32297" xr:uid="{C6E79DA2-B471-4D19-9189-98AC4F644E6D}"/>
    <cellStyle name="Millares [1] 49 4" xfId="32295" xr:uid="{DD0DADD8-315F-4CEB-B15A-3997301771F0}"/>
    <cellStyle name="Millares [1] 5" xfId="10012" xr:uid="{00000000-0005-0000-0000-000018270000}"/>
    <cellStyle name="Millares [1] 5 2" xfId="10013" xr:uid="{00000000-0005-0000-0000-000019270000}"/>
    <cellStyle name="Millares [1] 5 2 2" xfId="32299" xr:uid="{3F76E0CC-D9F7-4C6C-BD97-A2D26A475669}"/>
    <cellStyle name="Millares [1] 5 3" xfId="10014" xr:uid="{00000000-0005-0000-0000-00001A270000}"/>
    <cellStyle name="Millares [1] 5 3 2" xfId="32300" xr:uid="{6BC559AE-A379-4A6F-B893-6A05864C2CFC}"/>
    <cellStyle name="Millares [1] 5 4" xfId="32298" xr:uid="{4F4E0198-FF06-41BB-B2C5-47822A61375A}"/>
    <cellStyle name="Millares [1] 50" xfId="10015" xr:uid="{00000000-0005-0000-0000-00001B270000}"/>
    <cellStyle name="Millares [1] 50 2" xfId="10016" xr:uid="{00000000-0005-0000-0000-00001C270000}"/>
    <cellStyle name="Millares [1] 50 2 2" xfId="32302" xr:uid="{3D64B548-297B-4E88-AA2C-E77EC92435B4}"/>
    <cellStyle name="Millares [1] 50 3" xfId="10017" xr:uid="{00000000-0005-0000-0000-00001D270000}"/>
    <cellStyle name="Millares [1] 50 3 2" xfId="32303" xr:uid="{8E39616F-C5C5-42ED-86B6-52C56F7A5057}"/>
    <cellStyle name="Millares [1] 50 4" xfId="32301" xr:uid="{23977524-EC99-4B7D-BDD1-AF0C5291A57F}"/>
    <cellStyle name="Millares [1] 51" xfId="10018" xr:uid="{00000000-0005-0000-0000-00001E270000}"/>
    <cellStyle name="Millares [1] 51 2" xfId="10019" xr:uid="{00000000-0005-0000-0000-00001F270000}"/>
    <cellStyle name="Millares [1] 51 2 2" xfId="32305" xr:uid="{BA4B8AB8-5B7D-4CE7-B4ED-5B9F7CB4851A}"/>
    <cellStyle name="Millares [1] 51 3" xfId="10020" xr:uid="{00000000-0005-0000-0000-000020270000}"/>
    <cellStyle name="Millares [1] 51 3 2" xfId="32306" xr:uid="{6E3EBDCB-66C5-4F1F-B93B-D71809C758F6}"/>
    <cellStyle name="Millares [1] 51 4" xfId="32304" xr:uid="{07DD2142-10B4-41E4-9D90-336BCBCC5EC6}"/>
    <cellStyle name="Millares [1] 52" xfId="10021" xr:uid="{00000000-0005-0000-0000-000021270000}"/>
    <cellStyle name="Millares [1] 52 2" xfId="10022" xr:uid="{00000000-0005-0000-0000-000022270000}"/>
    <cellStyle name="Millares [1] 52 2 2" xfId="32308" xr:uid="{0A9985F3-1093-4C8A-9A60-2BD950DA8CA2}"/>
    <cellStyle name="Millares [1] 52 3" xfId="10023" xr:uid="{00000000-0005-0000-0000-000023270000}"/>
    <cellStyle name="Millares [1] 52 3 2" xfId="32309" xr:uid="{AE92E04D-BDE8-43A4-B42F-0F060131B670}"/>
    <cellStyle name="Millares [1] 52 4" xfId="32307" xr:uid="{D205B7F7-CCC1-40E3-A0BF-E08A977DA69C}"/>
    <cellStyle name="Millares [1] 53" xfId="10024" xr:uid="{00000000-0005-0000-0000-000024270000}"/>
    <cellStyle name="Millares [1] 53 2" xfId="10025" xr:uid="{00000000-0005-0000-0000-000025270000}"/>
    <cellStyle name="Millares [1] 53 2 2" xfId="32311" xr:uid="{B76BD422-E2DC-414A-9F15-7F72AE094613}"/>
    <cellStyle name="Millares [1] 53 3" xfId="10026" xr:uid="{00000000-0005-0000-0000-000026270000}"/>
    <cellStyle name="Millares [1] 53 3 2" xfId="32312" xr:uid="{96890377-5B2B-41DD-90A0-180CFD76E1D9}"/>
    <cellStyle name="Millares [1] 53 4" xfId="32310" xr:uid="{A6569DFD-AE27-45AE-B287-AD3D1E904933}"/>
    <cellStyle name="Millares [1] 54" xfId="10027" xr:uid="{00000000-0005-0000-0000-000027270000}"/>
    <cellStyle name="Millares [1] 54 2" xfId="10028" xr:uid="{00000000-0005-0000-0000-000028270000}"/>
    <cellStyle name="Millares [1] 54 2 2" xfId="32314" xr:uid="{B3D5562B-233C-489B-B16D-EA42ABF2CCDF}"/>
    <cellStyle name="Millares [1] 54 3" xfId="10029" xr:uid="{00000000-0005-0000-0000-000029270000}"/>
    <cellStyle name="Millares [1] 54 3 2" xfId="32315" xr:uid="{445F94CF-E212-46EB-BFA7-5A834B89C539}"/>
    <cellStyle name="Millares [1] 54 4" xfId="32313" xr:uid="{D7C8E38F-7C5B-46B8-BEFC-E3DCF6C33C3C}"/>
    <cellStyle name="Millares [1] 55" xfId="10030" xr:uid="{00000000-0005-0000-0000-00002A270000}"/>
    <cellStyle name="Millares [1] 55 2" xfId="10031" xr:uid="{00000000-0005-0000-0000-00002B270000}"/>
    <cellStyle name="Millares [1] 55 2 2" xfId="32317" xr:uid="{53FCE7E6-7AD6-4608-8F8B-D8FE2205349D}"/>
    <cellStyle name="Millares [1] 55 3" xfId="10032" xr:uid="{00000000-0005-0000-0000-00002C270000}"/>
    <cellStyle name="Millares [1] 55 3 2" xfId="32318" xr:uid="{3C5A8EBD-1376-4886-92FB-8AC81162C0EB}"/>
    <cellStyle name="Millares [1] 55 4" xfId="32316" xr:uid="{59FBE636-6B06-4D26-B7BA-32251B987BC8}"/>
    <cellStyle name="Millares [1] 56" xfId="10033" xr:uid="{00000000-0005-0000-0000-00002D270000}"/>
    <cellStyle name="Millares [1] 56 2" xfId="10034" xr:uid="{00000000-0005-0000-0000-00002E270000}"/>
    <cellStyle name="Millares [1] 56 2 2" xfId="32320" xr:uid="{D8C5E9E0-75F5-44BE-873F-BA50CE655568}"/>
    <cellStyle name="Millares [1] 56 3" xfId="10035" xr:uid="{00000000-0005-0000-0000-00002F270000}"/>
    <cellStyle name="Millares [1] 56 3 2" xfId="32321" xr:uid="{0131598A-A559-42BC-AFF4-1B1D6F8380F3}"/>
    <cellStyle name="Millares [1] 56 4" xfId="32319" xr:uid="{22397AA2-E4F6-4E57-8B17-597FE89950BF}"/>
    <cellStyle name="Millares [1] 57" xfId="10036" xr:uid="{00000000-0005-0000-0000-000030270000}"/>
    <cellStyle name="Millares [1] 57 2" xfId="10037" xr:uid="{00000000-0005-0000-0000-000031270000}"/>
    <cellStyle name="Millares [1] 57 2 2" xfId="32323" xr:uid="{3D0B5E02-48C5-464D-A497-51F6435D9CE2}"/>
    <cellStyle name="Millares [1] 57 3" xfId="10038" xr:uid="{00000000-0005-0000-0000-000032270000}"/>
    <cellStyle name="Millares [1] 57 3 2" xfId="32324" xr:uid="{2F091C90-74C8-4D8A-BAC3-F4E9E573C48E}"/>
    <cellStyle name="Millares [1] 57 4" xfId="32322" xr:uid="{B2C8CC60-321C-47FA-A160-493B266D7547}"/>
    <cellStyle name="Millares [1] 58" xfId="10039" xr:uid="{00000000-0005-0000-0000-000033270000}"/>
    <cellStyle name="Millares [1] 58 2" xfId="10040" xr:uid="{00000000-0005-0000-0000-000034270000}"/>
    <cellStyle name="Millares [1] 58 2 2" xfId="32326" xr:uid="{708AD054-E861-4A85-ADD7-E2822F52133F}"/>
    <cellStyle name="Millares [1] 58 3" xfId="10041" xr:uid="{00000000-0005-0000-0000-000035270000}"/>
    <cellStyle name="Millares [1] 58 3 2" xfId="32327" xr:uid="{EC0E40CC-76D3-4B99-ADD7-8E26D2393079}"/>
    <cellStyle name="Millares [1] 58 4" xfId="32325" xr:uid="{301BC2E3-0247-453D-A160-AB94FFAFF3FD}"/>
    <cellStyle name="Millares [1] 59" xfId="10042" xr:uid="{00000000-0005-0000-0000-000036270000}"/>
    <cellStyle name="Millares [1] 59 2" xfId="10043" xr:uid="{00000000-0005-0000-0000-000037270000}"/>
    <cellStyle name="Millares [1] 59 2 2" xfId="32329" xr:uid="{0B0976DA-5F86-423C-9B26-586A642BA0C6}"/>
    <cellStyle name="Millares [1] 59 3" xfId="10044" xr:uid="{00000000-0005-0000-0000-000038270000}"/>
    <cellStyle name="Millares [1] 59 3 2" xfId="32330" xr:uid="{824A0CF9-8FE5-4C6C-B1C3-3F6A2E60191B}"/>
    <cellStyle name="Millares [1] 59 4" xfId="32328" xr:uid="{6B0F4BE3-1370-4410-B727-F3D0C11E861C}"/>
    <cellStyle name="Millares [1] 6" xfId="10045" xr:uid="{00000000-0005-0000-0000-000039270000}"/>
    <cellStyle name="Millares [1] 6 2" xfId="10046" xr:uid="{00000000-0005-0000-0000-00003A270000}"/>
    <cellStyle name="Millares [1] 6 2 2" xfId="32332" xr:uid="{93AF82C1-2DF0-410C-8FEA-CC36BD398E0D}"/>
    <cellStyle name="Millares [1] 6 3" xfId="10047" xr:uid="{00000000-0005-0000-0000-00003B270000}"/>
    <cellStyle name="Millares [1] 6 3 2" xfId="32333" xr:uid="{E76AAC04-652A-453C-AD1A-291A379CFCE7}"/>
    <cellStyle name="Millares [1] 6 4" xfId="32331" xr:uid="{3BEF2183-90C6-4D0E-A149-28210043FD19}"/>
    <cellStyle name="Millares [1] 60" xfId="10048" xr:uid="{00000000-0005-0000-0000-00003C270000}"/>
    <cellStyle name="Millares [1] 60 2" xfId="10049" xr:uid="{00000000-0005-0000-0000-00003D270000}"/>
    <cellStyle name="Millares [1] 60 2 2" xfId="32335" xr:uid="{250DD6DD-292A-4871-81F5-582C8F718B2E}"/>
    <cellStyle name="Millares [1] 60 3" xfId="10050" xr:uid="{00000000-0005-0000-0000-00003E270000}"/>
    <cellStyle name="Millares [1] 60 3 2" xfId="32336" xr:uid="{EC4B4BD2-B6CB-4B31-BC7A-370D10835DE7}"/>
    <cellStyle name="Millares [1] 60 4" xfId="32334" xr:uid="{2E0545D9-114E-4099-9A47-60EFC81040AB}"/>
    <cellStyle name="Millares [1] 61" xfId="10051" xr:uid="{00000000-0005-0000-0000-00003F270000}"/>
    <cellStyle name="Millares [1] 61 2" xfId="10052" xr:uid="{00000000-0005-0000-0000-000040270000}"/>
    <cellStyle name="Millares [1] 61 2 2" xfId="32338" xr:uid="{92BCBDDC-EBE4-47EF-A161-E0A45FE4369E}"/>
    <cellStyle name="Millares [1] 61 3" xfId="10053" xr:uid="{00000000-0005-0000-0000-000041270000}"/>
    <cellStyle name="Millares [1] 61 3 2" xfId="32339" xr:uid="{4921915D-2362-4F93-A68F-2C200CD85407}"/>
    <cellStyle name="Millares [1] 61 4" xfId="32337" xr:uid="{89CB8F1B-D602-4724-AEAC-B5AE496DBCAD}"/>
    <cellStyle name="Millares [1] 62" xfId="10054" xr:uid="{00000000-0005-0000-0000-000042270000}"/>
    <cellStyle name="Millares [1] 62 2" xfId="10055" xr:uid="{00000000-0005-0000-0000-000043270000}"/>
    <cellStyle name="Millares [1] 62 2 2" xfId="32341" xr:uid="{5EE8D5E3-65AE-4A0A-A3A3-CAAA54AD8D9A}"/>
    <cellStyle name="Millares [1] 62 3" xfId="10056" xr:uid="{00000000-0005-0000-0000-000044270000}"/>
    <cellStyle name="Millares [1] 62 3 2" xfId="32342" xr:uid="{200C395D-CE04-4A1A-A021-73D967BAA380}"/>
    <cellStyle name="Millares [1] 62 4" xfId="32340" xr:uid="{554967D2-D3C4-47F0-9BB1-7100183848FE}"/>
    <cellStyle name="Millares [1] 63" xfId="10057" xr:uid="{00000000-0005-0000-0000-000045270000}"/>
    <cellStyle name="Millares [1] 63 2" xfId="10058" xr:uid="{00000000-0005-0000-0000-000046270000}"/>
    <cellStyle name="Millares [1] 63 2 2" xfId="32344" xr:uid="{A0378B21-4375-48B6-AC90-988338DAEA9B}"/>
    <cellStyle name="Millares [1] 63 3" xfId="10059" xr:uid="{00000000-0005-0000-0000-000047270000}"/>
    <cellStyle name="Millares [1] 63 3 2" xfId="32345" xr:uid="{70105455-D408-4D49-B030-767B658ADF6F}"/>
    <cellStyle name="Millares [1] 63 4" xfId="32343" xr:uid="{1DB5B42D-B983-4814-8E4B-75D4353ECA94}"/>
    <cellStyle name="Millares [1] 64" xfId="10060" xr:uid="{00000000-0005-0000-0000-000048270000}"/>
    <cellStyle name="Millares [1] 64 2" xfId="10061" xr:uid="{00000000-0005-0000-0000-000049270000}"/>
    <cellStyle name="Millares [1] 64 2 2" xfId="32347" xr:uid="{EEB0B9FD-EE7E-4BA5-9FBD-5F2A9A2B7497}"/>
    <cellStyle name="Millares [1] 64 3" xfId="10062" xr:uid="{00000000-0005-0000-0000-00004A270000}"/>
    <cellStyle name="Millares [1] 64 3 2" xfId="32348" xr:uid="{B7D10048-2DCC-4C28-BE54-2D93E6525881}"/>
    <cellStyle name="Millares [1] 64 4" xfId="32346" xr:uid="{F9095A4F-EAFF-431C-B168-787C10E704F0}"/>
    <cellStyle name="Millares [1] 65" xfId="10063" xr:uid="{00000000-0005-0000-0000-00004B270000}"/>
    <cellStyle name="Millares [1] 65 2" xfId="10064" xr:uid="{00000000-0005-0000-0000-00004C270000}"/>
    <cellStyle name="Millares [1] 65 2 2" xfId="32350" xr:uid="{97B552D2-6EE9-454A-9239-1DBB20153AD2}"/>
    <cellStyle name="Millares [1] 65 3" xfId="10065" xr:uid="{00000000-0005-0000-0000-00004D270000}"/>
    <cellStyle name="Millares [1] 65 3 2" xfId="32351" xr:uid="{7625C33A-05BF-4DCE-817F-05F65FC154DE}"/>
    <cellStyle name="Millares [1] 65 4" xfId="32349" xr:uid="{758FBEFC-20D1-485D-9A11-EFCDCD2E11F1}"/>
    <cellStyle name="Millares [1] 66" xfId="10066" xr:uid="{00000000-0005-0000-0000-00004E270000}"/>
    <cellStyle name="Millares [1] 66 2" xfId="10067" xr:uid="{00000000-0005-0000-0000-00004F270000}"/>
    <cellStyle name="Millares [1] 66 2 2" xfId="32353" xr:uid="{B1FFCA07-EE92-4854-A504-6E42DA9AAF92}"/>
    <cellStyle name="Millares [1] 66 3" xfId="10068" xr:uid="{00000000-0005-0000-0000-000050270000}"/>
    <cellStyle name="Millares [1] 66 3 2" xfId="32354" xr:uid="{AEAF7FCC-B27F-42D7-A15B-6D28083645F3}"/>
    <cellStyle name="Millares [1] 66 4" xfId="32352" xr:uid="{A8B25E79-6502-44B1-BE07-898FC372911D}"/>
    <cellStyle name="Millares [1] 67" xfId="10069" xr:uid="{00000000-0005-0000-0000-000051270000}"/>
    <cellStyle name="Millares [1] 67 2" xfId="10070" xr:uid="{00000000-0005-0000-0000-000052270000}"/>
    <cellStyle name="Millares [1] 67 2 2" xfId="32356" xr:uid="{199331CD-FD2E-420E-A15A-6E3B44673D67}"/>
    <cellStyle name="Millares [1] 67 3" xfId="10071" xr:uid="{00000000-0005-0000-0000-000053270000}"/>
    <cellStyle name="Millares [1] 67 3 2" xfId="32357" xr:uid="{355D21FB-2793-4C63-BCC2-F1C23CD518D8}"/>
    <cellStyle name="Millares [1] 67 4" xfId="32355" xr:uid="{A14513B6-5A70-47C7-A66B-9886804AECBA}"/>
    <cellStyle name="Millares [1] 68" xfId="10072" xr:uid="{00000000-0005-0000-0000-000054270000}"/>
    <cellStyle name="Millares [1] 68 2" xfId="10073" xr:uid="{00000000-0005-0000-0000-000055270000}"/>
    <cellStyle name="Millares [1] 68 2 2" xfId="32359" xr:uid="{E1320396-CE23-477E-9D42-CE1AA8337409}"/>
    <cellStyle name="Millares [1] 68 3" xfId="10074" xr:uid="{00000000-0005-0000-0000-000056270000}"/>
    <cellStyle name="Millares [1] 68 3 2" xfId="32360" xr:uid="{8C83E153-64F6-4ACF-994D-EF80E5B1979C}"/>
    <cellStyle name="Millares [1] 68 4" xfId="32358" xr:uid="{D7E0F09B-E42E-44CE-A8DB-3607DBC91AE5}"/>
    <cellStyle name="Millares [1] 69" xfId="10075" xr:uid="{00000000-0005-0000-0000-000057270000}"/>
    <cellStyle name="Millares [1] 69 2" xfId="10076" xr:uid="{00000000-0005-0000-0000-000058270000}"/>
    <cellStyle name="Millares [1] 69 2 2" xfId="32362" xr:uid="{23F7E362-F157-4D10-BE5B-0471E328A8EF}"/>
    <cellStyle name="Millares [1] 69 3" xfId="10077" xr:uid="{00000000-0005-0000-0000-000059270000}"/>
    <cellStyle name="Millares [1] 69 3 2" xfId="32363" xr:uid="{58FB64C6-16B0-466C-AD55-D21317EC1816}"/>
    <cellStyle name="Millares [1] 69 4" xfId="32361" xr:uid="{676B26BC-8285-4925-96DE-35836D44DAAD}"/>
    <cellStyle name="Millares [1] 7" xfId="10078" xr:uid="{00000000-0005-0000-0000-00005A270000}"/>
    <cellStyle name="Millares [1] 7 2" xfId="10079" xr:uid="{00000000-0005-0000-0000-00005B270000}"/>
    <cellStyle name="Millares [1] 7 2 2" xfId="32365" xr:uid="{7923CE9C-082F-4524-A8DB-5384FAB22A3E}"/>
    <cellStyle name="Millares [1] 7 3" xfId="10080" xr:uid="{00000000-0005-0000-0000-00005C270000}"/>
    <cellStyle name="Millares [1] 7 3 2" xfId="32366" xr:uid="{701C1198-BDC4-44EA-B2E4-4AF2CABB592F}"/>
    <cellStyle name="Millares [1] 7 4" xfId="32364" xr:uid="{E5DBBB01-3A24-4718-BD7E-F58688EA66CC}"/>
    <cellStyle name="Millares [1] 70" xfId="10081" xr:uid="{00000000-0005-0000-0000-00005D270000}"/>
    <cellStyle name="Millares [1] 70 2" xfId="10082" xr:uid="{00000000-0005-0000-0000-00005E270000}"/>
    <cellStyle name="Millares [1] 70 2 2" xfId="32368" xr:uid="{B94F4CF6-DC5F-4EB7-8AA4-044F6E903EF4}"/>
    <cellStyle name="Millares [1] 70 3" xfId="10083" xr:uid="{00000000-0005-0000-0000-00005F270000}"/>
    <cellStyle name="Millares [1] 70 3 2" xfId="32369" xr:uid="{2E82A400-6982-419A-AFE1-EDE2C674CC95}"/>
    <cellStyle name="Millares [1] 70 4" xfId="32367" xr:uid="{B10B041B-477F-4E10-B016-824E47B8B792}"/>
    <cellStyle name="Millares [1] 71" xfId="10084" xr:uid="{00000000-0005-0000-0000-000060270000}"/>
    <cellStyle name="Millares [1] 71 2" xfId="10085" xr:uid="{00000000-0005-0000-0000-000061270000}"/>
    <cellStyle name="Millares [1] 71 2 2" xfId="32371" xr:uid="{C33E9F5E-46F5-4498-ACD0-9D32239AF2BB}"/>
    <cellStyle name="Millares [1] 71 3" xfId="10086" xr:uid="{00000000-0005-0000-0000-000062270000}"/>
    <cellStyle name="Millares [1] 71 3 2" xfId="32372" xr:uid="{0254DA30-CC09-48F0-BFD8-CA2650661930}"/>
    <cellStyle name="Millares [1] 71 4" xfId="32370" xr:uid="{BE2DA3E0-0EC1-4D24-B9BD-167586FA331F}"/>
    <cellStyle name="Millares [1] 72" xfId="10087" xr:uid="{00000000-0005-0000-0000-000063270000}"/>
    <cellStyle name="Millares [1] 72 2" xfId="10088" xr:uid="{00000000-0005-0000-0000-000064270000}"/>
    <cellStyle name="Millares [1] 72 2 2" xfId="32374" xr:uid="{FF7182B9-F077-4FCE-8DF4-C59947266D47}"/>
    <cellStyle name="Millares [1] 72 3" xfId="10089" xr:uid="{00000000-0005-0000-0000-000065270000}"/>
    <cellStyle name="Millares [1] 72 3 2" xfId="32375" xr:uid="{70911090-D1AC-4B4D-A4B3-6160CCCCF435}"/>
    <cellStyle name="Millares [1] 72 4" xfId="32373" xr:uid="{BEB24FF1-25E3-4B67-A978-52E19E640392}"/>
    <cellStyle name="Millares [1] 73" xfId="10090" xr:uid="{00000000-0005-0000-0000-000066270000}"/>
    <cellStyle name="Millares [1] 73 2" xfId="10091" xr:uid="{00000000-0005-0000-0000-000067270000}"/>
    <cellStyle name="Millares [1] 73 2 2" xfId="32377" xr:uid="{54680342-292E-4DA1-A811-66B0C8DBA3B4}"/>
    <cellStyle name="Millares [1] 73 3" xfId="10092" xr:uid="{00000000-0005-0000-0000-000068270000}"/>
    <cellStyle name="Millares [1] 73 3 2" xfId="32378" xr:uid="{7819D97E-7147-4391-A03F-A760707B7FB8}"/>
    <cellStyle name="Millares [1] 73 4" xfId="32376" xr:uid="{3C7D456E-FD7C-4DF3-AECA-E5BAD3C25FAF}"/>
    <cellStyle name="Millares [1] 74" xfId="10093" xr:uid="{00000000-0005-0000-0000-000069270000}"/>
    <cellStyle name="Millares [1] 74 2" xfId="10094" xr:uid="{00000000-0005-0000-0000-00006A270000}"/>
    <cellStyle name="Millares [1] 74 2 2" xfId="32380" xr:uid="{9B532D6A-7B9A-408D-8D79-4380E2BEE5AC}"/>
    <cellStyle name="Millares [1] 74 3" xfId="10095" xr:uid="{00000000-0005-0000-0000-00006B270000}"/>
    <cellStyle name="Millares [1] 74 3 2" xfId="32381" xr:uid="{0B37E886-7367-4AF6-8F8D-14CD1235B95C}"/>
    <cellStyle name="Millares [1] 74 4" xfId="32379" xr:uid="{B15C9DD7-CE0C-4AFD-9116-9DF36BEC8EE1}"/>
    <cellStyle name="Millares [1] 75" xfId="10096" xr:uid="{00000000-0005-0000-0000-00006C270000}"/>
    <cellStyle name="Millares [1] 75 2" xfId="10097" xr:uid="{00000000-0005-0000-0000-00006D270000}"/>
    <cellStyle name="Millares [1] 75 2 2" xfId="32383" xr:uid="{8B17E7D0-83FD-4081-B7D3-C2F0DBB20372}"/>
    <cellStyle name="Millares [1] 75 3" xfId="10098" xr:uid="{00000000-0005-0000-0000-00006E270000}"/>
    <cellStyle name="Millares [1] 75 3 2" xfId="32384" xr:uid="{FC3F2EAE-1B73-437F-8E79-CBD8CB5A4141}"/>
    <cellStyle name="Millares [1] 75 4" xfId="32382" xr:uid="{879C3AEB-9B44-423B-91D2-B8A13D47F191}"/>
    <cellStyle name="Millares [1] 76" xfId="10099" xr:uid="{00000000-0005-0000-0000-00006F270000}"/>
    <cellStyle name="Millares [1] 76 2" xfId="10100" xr:uid="{00000000-0005-0000-0000-000070270000}"/>
    <cellStyle name="Millares [1] 76 2 2" xfId="32386" xr:uid="{3EC6D5DC-053E-4FD1-A536-99946EBBCA10}"/>
    <cellStyle name="Millares [1] 76 3" xfId="10101" xr:uid="{00000000-0005-0000-0000-000071270000}"/>
    <cellStyle name="Millares [1] 76 3 2" xfId="32387" xr:uid="{85ED33E2-3DB9-4BAF-AC6E-3BD8799C52FB}"/>
    <cellStyle name="Millares [1] 76 4" xfId="32385" xr:uid="{BCC8F36F-789F-49FA-A020-CCE848CF1BC8}"/>
    <cellStyle name="Millares [1] 77" xfId="10102" xr:uid="{00000000-0005-0000-0000-000072270000}"/>
    <cellStyle name="Millares [1] 77 2" xfId="10103" xr:uid="{00000000-0005-0000-0000-000073270000}"/>
    <cellStyle name="Millares [1] 77 2 2" xfId="32389" xr:uid="{F5434990-3BFD-4B6C-A186-B0ADAA5BFA83}"/>
    <cellStyle name="Millares [1] 77 3" xfId="10104" xr:uid="{00000000-0005-0000-0000-000074270000}"/>
    <cellStyle name="Millares [1] 77 3 2" xfId="32390" xr:uid="{7BFD470A-3C18-41B2-8963-F201DF798120}"/>
    <cellStyle name="Millares [1] 77 4" xfId="32388" xr:uid="{C51A309D-C7E7-4996-8E83-C1036AD24011}"/>
    <cellStyle name="Millares [1] 78" xfId="10105" xr:uid="{00000000-0005-0000-0000-000075270000}"/>
    <cellStyle name="Millares [1] 78 2" xfId="10106" xr:uid="{00000000-0005-0000-0000-000076270000}"/>
    <cellStyle name="Millares [1] 78 2 2" xfId="32392" xr:uid="{A827A94E-10B1-488F-B33E-98176A5C9D69}"/>
    <cellStyle name="Millares [1] 78 3" xfId="10107" xr:uid="{00000000-0005-0000-0000-000077270000}"/>
    <cellStyle name="Millares [1] 78 3 2" xfId="32393" xr:uid="{39F7ECC7-227C-430C-9BBA-A46582F34607}"/>
    <cellStyle name="Millares [1] 78 4" xfId="32391" xr:uid="{22014073-6BD8-4A49-AC9E-2A8FFEEB8D3B}"/>
    <cellStyle name="Millares [1] 79" xfId="10108" xr:uid="{00000000-0005-0000-0000-000078270000}"/>
    <cellStyle name="Millares [1] 79 2" xfId="10109" xr:uid="{00000000-0005-0000-0000-000079270000}"/>
    <cellStyle name="Millares [1] 79 2 2" xfId="32395" xr:uid="{E2829ACA-1593-446D-970E-8E43A395F677}"/>
    <cellStyle name="Millares [1] 79 3" xfId="10110" xr:uid="{00000000-0005-0000-0000-00007A270000}"/>
    <cellStyle name="Millares [1] 79 3 2" xfId="32396" xr:uid="{10EE5499-7A8C-45C4-A956-4B48400FD205}"/>
    <cellStyle name="Millares [1] 79 4" xfId="32394" xr:uid="{4FAF6A0E-2872-4206-B7FC-DC785CE21258}"/>
    <cellStyle name="Millares [1] 8" xfId="10111" xr:uid="{00000000-0005-0000-0000-00007B270000}"/>
    <cellStyle name="Millares [1] 8 2" xfId="10112" xr:uid="{00000000-0005-0000-0000-00007C270000}"/>
    <cellStyle name="Millares [1] 8 2 2" xfId="32398" xr:uid="{94AF942D-3D69-41E3-9E67-366ACB773AFB}"/>
    <cellStyle name="Millares [1] 8 3" xfId="10113" xr:uid="{00000000-0005-0000-0000-00007D270000}"/>
    <cellStyle name="Millares [1] 8 3 2" xfId="32399" xr:uid="{096A5153-86B4-49EA-91DF-D4E23BD6A661}"/>
    <cellStyle name="Millares [1] 8 4" xfId="32397" xr:uid="{F5E34EB1-B6A0-4DB1-905D-F4E9E917683B}"/>
    <cellStyle name="Millares [1] 80" xfId="10114" xr:uid="{00000000-0005-0000-0000-00007E270000}"/>
    <cellStyle name="Millares [1] 80 2" xfId="10115" xr:uid="{00000000-0005-0000-0000-00007F270000}"/>
    <cellStyle name="Millares [1] 80 2 2" xfId="32401" xr:uid="{D8E0896A-EFF8-4BEA-AFBA-4E1D891DCB88}"/>
    <cellStyle name="Millares [1] 80 3" xfId="10116" xr:uid="{00000000-0005-0000-0000-000080270000}"/>
    <cellStyle name="Millares [1] 80 3 2" xfId="32402" xr:uid="{0056A9ED-B7CB-4CB3-B6AA-E61917726102}"/>
    <cellStyle name="Millares [1] 80 4" xfId="32400" xr:uid="{A3C25635-44CA-4083-B884-D0117B68756D}"/>
    <cellStyle name="Millares [1] 81" xfId="10117" xr:uid="{00000000-0005-0000-0000-000081270000}"/>
    <cellStyle name="Millares [1] 81 2" xfId="10118" xr:uid="{00000000-0005-0000-0000-000082270000}"/>
    <cellStyle name="Millares [1] 81 2 2" xfId="32404" xr:uid="{7954A424-71A4-4D80-99DD-6A30EC832678}"/>
    <cellStyle name="Millares [1] 81 3" xfId="10119" xr:uid="{00000000-0005-0000-0000-000083270000}"/>
    <cellStyle name="Millares [1] 81 3 2" xfId="32405" xr:uid="{853FC2AB-5DA7-40DC-83E0-70B339AF26BE}"/>
    <cellStyle name="Millares [1] 81 4" xfId="32403" xr:uid="{9BA74AC3-5829-4504-BE8F-FA99BD0EC4DE}"/>
    <cellStyle name="Millares [1] 82" xfId="10120" xr:uid="{00000000-0005-0000-0000-000084270000}"/>
    <cellStyle name="Millares [1] 82 2" xfId="10121" xr:uid="{00000000-0005-0000-0000-000085270000}"/>
    <cellStyle name="Millares [1] 82 2 2" xfId="32407" xr:uid="{64F8B923-8ED4-44F5-8361-E3D056758454}"/>
    <cellStyle name="Millares [1] 82 3" xfId="10122" xr:uid="{00000000-0005-0000-0000-000086270000}"/>
    <cellStyle name="Millares [1] 82 3 2" xfId="32408" xr:uid="{A2E4AAEB-5B43-46AD-A305-D71C705E3515}"/>
    <cellStyle name="Millares [1] 82 4" xfId="32406" xr:uid="{3A3F3069-2FAD-4FF1-A3CE-80AE9A243188}"/>
    <cellStyle name="Millares [1] 83" xfId="10123" xr:uid="{00000000-0005-0000-0000-000087270000}"/>
    <cellStyle name="Millares [1] 83 2" xfId="10124" xr:uid="{00000000-0005-0000-0000-000088270000}"/>
    <cellStyle name="Millares [1] 83 2 2" xfId="32410" xr:uid="{5E54B25B-14BE-4A9A-AE6C-6F776AB6582F}"/>
    <cellStyle name="Millares [1] 83 3" xfId="10125" xr:uid="{00000000-0005-0000-0000-000089270000}"/>
    <cellStyle name="Millares [1] 83 3 2" xfId="32411" xr:uid="{46B7C1E6-FB17-4AEC-8337-44E20582DE4D}"/>
    <cellStyle name="Millares [1] 83 4" xfId="32409" xr:uid="{3FCF13BA-C669-4C65-B1D1-515661EDF919}"/>
    <cellStyle name="Millares [1] 84" xfId="10126" xr:uid="{00000000-0005-0000-0000-00008A270000}"/>
    <cellStyle name="Millares [1] 84 2" xfId="10127" xr:uid="{00000000-0005-0000-0000-00008B270000}"/>
    <cellStyle name="Millares [1] 84 2 2" xfId="32413" xr:uid="{07DB092A-D6FE-41F2-A64E-B6FDA7FF26E6}"/>
    <cellStyle name="Millares [1] 84 3" xfId="10128" xr:uid="{00000000-0005-0000-0000-00008C270000}"/>
    <cellStyle name="Millares [1] 84 3 2" xfId="32414" xr:uid="{BDE2B83C-03CE-4330-A0A1-8F0E56FD8307}"/>
    <cellStyle name="Millares [1] 84 4" xfId="32412" xr:uid="{0A41386E-4245-4335-A644-51A41E32D755}"/>
    <cellStyle name="Millares [1] 85" xfId="10129" xr:uid="{00000000-0005-0000-0000-00008D270000}"/>
    <cellStyle name="Millares [1] 85 2" xfId="10130" xr:uid="{00000000-0005-0000-0000-00008E270000}"/>
    <cellStyle name="Millares [1] 85 2 2" xfId="32416" xr:uid="{EDCA1A23-FFF2-4EBB-97D4-966AA8FB2C72}"/>
    <cellStyle name="Millares [1] 85 3" xfId="10131" xr:uid="{00000000-0005-0000-0000-00008F270000}"/>
    <cellStyle name="Millares [1] 85 3 2" xfId="32417" xr:uid="{0E83626F-D22F-4C21-8E1E-718BFF6BEA89}"/>
    <cellStyle name="Millares [1] 85 4" xfId="32415" xr:uid="{FC1CA113-85C0-4D35-A43D-5744BE8D23A6}"/>
    <cellStyle name="Millares [1] 86" xfId="10132" xr:uid="{00000000-0005-0000-0000-000090270000}"/>
    <cellStyle name="Millares [1] 86 2" xfId="10133" xr:uid="{00000000-0005-0000-0000-000091270000}"/>
    <cellStyle name="Millares [1] 86 2 2" xfId="32419" xr:uid="{3381A0A8-60D2-4AF5-9FB2-3FB3A24E3D5A}"/>
    <cellStyle name="Millares [1] 86 3" xfId="10134" xr:uid="{00000000-0005-0000-0000-000092270000}"/>
    <cellStyle name="Millares [1] 86 3 2" xfId="32420" xr:uid="{346658F3-9E72-448C-B6C7-DF568D903F43}"/>
    <cellStyle name="Millares [1] 86 4" xfId="32418" xr:uid="{8465B390-3874-4559-A21F-A8F021D29A14}"/>
    <cellStyle name="Millares [1] 87" xfId="10135" xr:uid="{00000000-0005-0000-0000-000093270000}"/>
    <cellStyle name="Millares [1] 87 2" xfId="10136" xr:uid="{00000000-0005-0000-0000-000094270000}"/>
    <cellStyle name="Millares [1] 87 2 2" xfId="32422" xr:uid="{988333B5-0A3F-4A24-BF50-978C2ABA227B}"/>
    <cellStyle name="Millares [1] 87 3" xfId="10137" xr:uid="{00000000-0005-0000-0000-000095270000}"/>
    <cellStyle name="Millares [1] 87 3 2" xfId="32423" xr:uid="{49BC4D18-1713-46FB-BA71-309DF2455030}"/>
    <cellStyle name="Millares [1] 87 4" xfId="32421" xr:uid="{215F0547-B4BD-4B31-BFA7-542F69D9748E}"/>
    <cellStyle name="Millares [1] 88" xfId="10138" xr:uid="{00000000-0005-0000-0000-000096270000}"/>
    <cellStyle name="Millares [1] 88 2" xfId="10139" xr:uid="{00000000-0005-0000-0000-000097270000}"/>
    <cellStyle name="Millares [1] 88 2 2" xfId="32425" xr:uid="{C4D2DBAF-D30F-45C2-94E3-A515B44F71C2}"/>
    <cellStyle name="Millares [1] 88 3" xfId="10140" xr:uid="{00000000-0005-0000-0000-000098270000}"/>
    <cellStyle name="Millares [1] 88 3 2" xfId="32426" xr:uid="{3CF3D6A6-4140-4AC4-AD62-316B8EC6B0AC}"/>
    <cellStyle name="Millares [1] 88 4" xfId="32424" xr:uid="{DC71D649-6A23-4923-8B75-09034834D8CD}"/>
    <cellStyle name="Millares [1] 89" xfId="10141" xr:uid="{00000000-0005-0000-0000-000099270000}"/>
    <cellStyle name="Millares [1] 89 2" xfId="10142" xr:uid="{00000000-0005-0000-0000-00009A270000}"/>
    <cellStyle name="Millares [1] 89 2 2" xfId="32428" xr:uid="{041BAB7C-342A-4CE1-8F46-D826336C392E}"/>
    <cellStyle name="Millares [1] 89 3" xfId="10143" xr:uid="{00000000-0005-0000-0000-00009B270000}"/>
    <cellStyle name="Millares [1] 89 3 2" xfId="32429" xr:uid="{1B3C07F3-CAAD-4DB7-955A-D6BB2BBFD9F6}"/>
    <cellStyle name="Millares [1] 89 4" xfId="32427" xr:uid="{22AB6D40-EE23-48FE-A5AE-2B32639810DA}"/>
    <cellStyle name="Millares [1] 9" xfId="10144" xr:uid="{00000000-0005-0000-0000-00009C270000}"/>
    <cellStyle name="Millares [1] 9 2" xfId="10145" xr:uid="{00000000-0005-0000-0000-00009D270000}"/>
    <cellStyle name="Millares [1] 9 2 2" xfId="32431" xr:uid="{824059B6-CD6E-4E20-84D1-CB5925E53FFE}"/>
    <cellStyle name="Millares [1] 9 3" xfId="10146" xr:uid="{00000000-0005-0000-0000-00009E270000}"/>
    <cellStyle name="Millares [1] 9 3 2" xfId="32432" xr:uid="{CE99F19F-C07F-47C5-8F59-2BC56B233FA1}"/>
    <cellStyle name="Millares [1] 9 4" xfId="32430" xr:uid="{52B60A88-B7FA-4FD3-83AD-09153004F318}"/>
    <cellStyle name="Millares [1] 90" xfId="10147" xr:uid="{00000000-0005-0000-0000-00009F270000}"/>
    <cellStyle name="Millares [1] 90 2" xfId="10148" xr:uid="{00000000-0005-0000-0000-0000A0270000}"/>
    <cellStyle name="Millares [1] 90 2 2" xfId="32434" xr:uid="{7FD478FB-D2F4-4F3B-81E0-E64C109E60CF}"/>
    <cellStyle name="Millares [1] 90 3" xfId="10149" xr:uid="{00000000-0005-0000-0000-0000A1270000}"/>
    <cellStyle name="Millares [1] 90 3 2" xfId="32435" xr:uid="{D52525AC-D268-41F1-B105-8963DB7751AC}"/>
    <cellStyle name="Millares [1] 90 4" xfId="32433" xr:uid="{F3F70268-F7D1-4268-BB9E-0FD76487B860}"/>
    <cellStyle name="Millares [1] 91" xfId="10150" xr:uid="{00000000-0005-0000-0000-0000A2270000}"/>
    <cellStyle name="Millares [1] 91 2" xfId="10151" xr:uid="{00000000-0005-0000-0000-0000A3270000}"/>
    <cellStyle name="Millares [1] 91 2 2" xfId="32437" xr:uid="{ACD2D1A8-1687-4B82-9E99-8A663E78BF5C}"/>
    <cellStyle name="Millares [1] 91 3" xfId="10152" xr:uid="{00000000-0005-0000-0000-0000A4270000}"/>
    <cellStyle name="Millares [1] 91 3 2" xfId="32438" xr:uid="{9CA02B74-B062-4E14-9E3B-B8E0EB25AD03}"/>
    <cellStyle name="Millares [1] 91 4" xfId="32436" xr:uid="{8099DE03-0E61-4924-90D7-2DBAA4719069}"/>
    <cellStyle name="Millares [1] 92" xfId="10153" xr:uid="{00000000-0005-0000-0000-0000A5270000}"/>
    <cellStyle name="Millares [1] 92 2" xfId="10154" xr:uid="{00000000-0005-0000-0000-0000A6270000}"/>
    <cellStyle name="Millares [1] 92 2 2" xfId="32440" xr:uid="{01ADA0F4-F4D1-41CC-A327-7F93C45E15CD}"/>
    <cellStyle name="Millares [1] 92 3" xfId="10155" xr:uid="{00000000-0005-0000-0000-0000A7270000}"/>
    <cellStyle name="Millares [1] 92 3 2" xfId="32441" xr:uid="{77A2F6A8-A159-4A7C-BE4A-23AE1905EFBC}"/>
    <cellStyle name="Millares [1] 92 4" xfId="32439" xr:uid="{C72497EC-515B-41D4-AE0D-8B87D41E48A7}"/>
    <cellStyle name="Millares [1] 93" xfId="10156" xr:uid="{00000000-0005-0000-0000-0000A8270000}"/>
    <cellStyle name="Millares [1] 93 2" xfId="10157" xr:uid="{00000000-0005-0000-0000-0000A9270000}"/>
    <cellStyle name="Millares [1] 93 2 2" xfId="32443" xr:uid="{A2F8C990-A632-4F65-932A-B36D68FBCCC0}"/>
    <cellStyle name="Millares [1] 93 3" xfId="10158" xr:uid="{00000000-0005-0000-0000-0000AA270000}"/>
    <cellStyle name="Millares [1] 93 3 2" xfId="32444" xr:uid="{6AF5411E-35A6-46E1-8300-44329164BF31}"/>
    <cellStyle name="Millares [1] 93 4" xfId="32442" xr:uid="{E14E547C-4414-4A0A-86E2-E1B177A1D28B}"/>
    <cellStyle name="Millares [1] 94" xfId="10159" xr:uid="{00000000-0005-0000-0000-0000AB270000}"/>
    <cellStyle name="Millares [1] 94 2" xfId="10160" xr:uid="{00000000-0005-0000-0000-0000AC270000}"/>
    <cellStyle name="Millares [1] 94 2 2" xfId="32446" xr:uid="{33089821-769E-456A-8928-66ABB80CB002}"/>
    <cellStyle name="Millares [1] 94 3" xfId="10161" xr:uid="{00000000-0005-0000-0000-0000AD270000}"/>
    <cellStyle name="Millares [1] 94 3 2" xfId="32447" xr:uid="{B3097F99-D0CA-44FE-A92E-777AFF140C2B}"/>
    <cellStyle name="Millares [1] 94 4" xfId="32445" xr:uid="{D51D7B3B-1DAE-4C4E-AD97-70D22B07E4E5}"/>
    <cellStyle name="Millares [1] 95" xfId="10162" xr:uid="{00000000-0005-0000-0000-0000AE270000}"/>
    <cellStyle name="Millares [1] 95 2" xfId="10163" xr:uid="{00000000-0005-0000-0000-0000AF270000}"/>
    <cellStyle name="Millares [1] 95 2 2" xfId="32449" xr:uid="{6D4DF8BB-EFF0-42E7-9083-24F447DF16EF}"/>
    <cellStyle name="Millares [1] 95 3" xfId="10164" xr:uid="{00000000-0005-0000-0000-0000B0270000}"/>
    <cellStyle name="Millares [1] 95 3 2" xfId="32450" xr:uid="{B7F664E9-0D5E-4B7F-8890-8C8C4607B2E6}"/>
    <cellStyle name="Millares [1] 95 4" xfId="32448" xr:uid="{62850038-8D23-48B2-B4E3-ABA8B6F05846}"/>
    <cellStyle name="Millares [1] 96" xfId="10165" xr:uid="{00000000-0005-0000-0000-0000B1270000}"/>
    <cellStyle name="Millares [1] 96 2" xfId="10166" xr:uid="{00000000-0005-0000-0000-0000B2270000}"/>
    <cellStyle name="Millares [1] 96 2 2" xfId="32452" xr:uid="{D68072D5-6246-4E13-AA66-4F771CC946ED}"/>
    <cellStyle name="Millares [1] 96 3" xfId="10167" xr:uid="{00000000-0005-0000-0000-0000B3270000}"/>
    <cellStyle name="Millares [1] 96 3 2" xfId="32453" xr:uid="{FBAFD0C6-8D22-4AB0-87B2-68AF03D69397}"/>
    <cellStyle name="Millares [1] 96 4" xfId="32451" xr:uid="{7986570E-2A0B-4FF6-AD85-CFAB7C33F7D1}"/>
    <cellStyle name="Millares [1] 97" xfId="10168" xr:uid="{00000000-0005-0000-0000-0000B4270000}"/>
    <cellStyle name="Millares [1] 97 2" xfId="10169" xr:uid="{00000000-0005-0000-0000-0000B5270000}"/>
    <cellStyle name="Millares [1] 97 2 2" xfId="32455" xr:uid="{2D5F29C7-878C-42D9-B9E3-463B05E184B2}"/>
    <cellStyle name="Millares [1] 97 3" xfId="10170" xr:uid="{00000000-0005-0000-0000-0000B6270000}"/>
    <cellStyle name="Millares [1] 97 3 2" xfId="32456" xr:uid="{1DE09D88-2C8E-49CD-A852-44BC5C85AF5D}"/>
    <cellStyle name="Millares [1] 97 4" xfId="32454" xr:uid="{127679F3-5219-46F7-92EB-2E4064D08F66}"/>
    <cellStyle name="Millares [1] 98" xfId="10171" xr:uid="{00000000-0005-0000-0000-0000B7270000}"/>
    <cellStyle name="Millares [1] 98 2" xfId="10172" xr:uid="{00000000-0005-0000-0000-0000B8270000}"/>
    <cellStyle name="Millares [1] 98 2 2" xfId="32458" xr:uid="{DD073588-6B85-46AB-993F-DB764FD693AC}"/>
    <cellStyle name="Millares [1] 98 3" xfId="10173" xr:uid="{00000000-0005-0000-0000-0000B9270000}"/>
    <cellStyle name="Millares [1] 98 3 2" xfId="32459" xr:uid="{06A8FB17-23DF-422B-B5CC-6D2448D11D34}"/>
    <cellStyle name="Millares [1] 98 4" xfId="32457" xr:uid="{F9173FFC-E6D3-4066-8173-382054212CC5}"/>
    <cellStyle name="Millares [1] 99" xfId="10174" xr:uid="{00000000-0005-0000-0000-0000BA270000}"/>
    <cellStyle name="Millares [1] 99 2" xfId="10175" xr:uid="{00000000-0005-0000-0000-0000BB270000}"/>
    <cellStyle name="Millares [1] 99 2 2" xfId="32461" xr:uid="{D96EEEE3-0330-4B20-800E-7B82DA5BC7B8}"/>
    <cellStyle name="Millares [1] 99 3" xfId="10176" xr:uid="{00000000-0005-0000-0000-0000BC270000}"/>
    <cellStyle name="Millares [1] 99 3 2" xfId="32462" xr:uid="{5C2A87D9-10C2-458E-9DA8-20A524A34D3B}"/>
    <cellStyle name="Millares [1] 99 4" xfId="32460" xr:uid="{A9288A82-F30E-41E2-BCD1-2BCAC3558B79}"/>
    <cellStyle name="Millares [2]" xfId="10177" xr:uid="{00000000-0005-0000-0000-0000BD270000}"/>
    <cellStyle name="Millares [2] 10" xfId="10178" xr:uid="{00000000-0005-0000-0000-0000BE270000}"/>
    <cellStyle name="Millares [2] 10 2" xfId="10179" xr:uid="{00000000-0005-0000-0000-0000BF270000}"/>
    <cellStyle name="Millares [2] 10 2 2" xfId="32465" xr:uid="{65F76D2E-233D-48F6-B7B7-BB32B31C37EF}"/>
    <cellStyle name="Millares [2] 10 3" xfId="10180" xr:uid="{00000000-0005-0000-0000-0000C0270000}"/>
    <cellStyle name="Millares [2] 10 3 2" xfId="32466" xr:uid="{B9E32DA4-792D-4E82-9093-1584CEBD65BA}"/>
    <cellStyle name="Millares [2] 10 4" xfId="32464" xr:uid="{BE59D0F5-354B-480C-9856-E56DF53B4AF8}"/>
    <cellStyle name="Millares [2] 100" xfId="10181" xr:uid="{00000000-0005-0000-0000-0000C1270000}"/>
    <cellStyle name="Millares [2] 100 2" xfId="10182" xr:uid="{00000000-0005-0000-0000-0000C2270000}"/>
    <cellStyle name="Millares [2] 100 2 2" xfId="32468" xr:uid="{2CD055D0-E493-4819-B3F9-61FB5C44AAD2}"/>
    <cellStyle name="Millares [2] 100 3" xfId="10183" xr:uid="{00000000-0005-0000-0000-0000C3270000}"/>
    <cellStyle name="Millares [2] 100 3 2" xfId="32469" xr:uid="{32A743A4-7A08-404F-90AF-E35BCEB529D8}"/>
    <cellStyle name="Millares [2] 100 4" xfId="32467" xr:uid="{9623B11F-C46B-417D-9802-7750D9424CF2}"/>
    <cellStyle name="Millares [2] 101" xfId="10184" xr:uid="{00000000-0005-0000-0000-0000C4270000}"/>
    <cellStyle name="Millares [2] 101 2" xfId="10185" xr:uid="{00000000-0005-0000-0000-0000C5270000}"/>
    <cellStyle name="Millares [2] 101 2 2" xfId="32471" xr:uid="{AF86AAB7-6F13-4397-B31B-868CB436EDE1}"/>
    <cellStyle name="Millares [2] 101 3" xfId="10186" xr:uid="{00000000-0005-0000-0000-0000C6270000}"/>
    <cellStyle name="Millares [2] 101 3 2" xfId="32472" xr:uid="{1C2D30E0-C717-4988-A97F-19B9DB123DB1}"/>
    <cellStyle name="Millares [2] 101 4" xfId="32470" xr:uid="{E2B91E9D-CB1B-489D-BABA-6543FFF2F348}"/>
    <cellStyle name="Millares [2] 102" xfId="10187" xr:uid="{00000000-0005-0000-0000-0000C7270000}"/>
    <cellStyle name="Millares [2] 102 2" xfId="10188" xr:uid="{00000000-0005-0000-0000-0000C8270000}"/>
    <cellStyle name="Millares [2] 102 2 2" xfId="32474" xr:uid="{2F8229F3-68DB-4909-A1EB-9B0D25E7A6C2}"/>
    <cellStyle name="Millares [2] 102 3" xfId="10189" xr:uid="{00000000-0005-0000-0000-0000C9270000}"/>
    <cellStyle name="Millares [2] 102 3 2" xfId="32475" xr:uid="{D2D56E48-65B1-4B24-B34C-675369A7B3D9}"/>
    <cellStyle name="Millares [2] 102 4" xfId="32473" xr:uid="{B7F85CF2-7DFC-45BD-93C5-6A71A09C5402}"/>
    <cellStyle name="Millares [2] 103" xfId="10190" xr:uid="{00000000-0005-0000-0000-0000CA270000}"/>
    <cellStyle name="Millares [2] 103 2" xfId="10191" xr:uid="{00000000-0005-0000-0000-0000CB270000}"/>
    <cellStyle name="Millares [2] 103 2 2" xfId="32477" xr:uid="{915A9982-3C9E-45D9-A2E8-1DC48ABF8C88}"/>
    <cellStyle name="Millares [2] 103 3" xfId="10192" xr:uid="{00000000-0005-0000-0000-0000CC270000}"/>
    <cellStyle name="Millares [2] 103 3 2" xfId="32478" xr:uid="{64A0CD48-B7FC-40EC-B92B-D3E6EF08A043}"/>
    <cellStyle name="Millares [2] 103 4" xfId="32476" xr:uid="{E38F9831-A224-4420-BDE8-B7F2A0AA9583}"/>
    <cellStyle name="Millares [2] 104" xfId="10193" xr:uid="{00000000-0005-0000-0000-0000CD270000}"/>
    <cellStyle name="Millares [2] 104 2" xfId="10194" xr:uid="{00000000-0005-0000-0000-0000CE270000}"/>
    <cellStyle name="Millares [2] 104 2 2" xfId="32480" xr:uid="{EB98AEEA-B926-49E2-93DF-955CF3F9EEE6}"/>
    <cellStyle name="Millares [2] 104 3" xfId="10195" xr:uid="{00000000-0005-0000-0000-0000CF270000}"/>
    <cellStyle name="Millares [2] 104 3 2" xfId="32481" xr:uid="{DE5C300A-91D4-4376-A6A6-9608C7C0CC38}"/>
    <cellStyle name="Millares [2] 104 4" xfId="32479" xr:uid="{344C85B1-19E1-4C95-9DDB-E3A1D29D4A16}"/>
    <cellStyle name="Millares [2] 105" xfId="10196" xr:uid="{00000000-0005-0000-0000-0000D0270000}"/>
    <cellStyle name="Millares [2] 105 2" xfId="10197" xr:uid="{00000000-0005-0000-0000-0000D1270000}"/>
    <cellStyle name="Millares [2] 105 2 2" xfId="32483" xr:uid="{594A88E5-BD34-4E96-ABBB-0C8812AE0253}"/>
    <cellStyle name="Millares [2] 105 3" xfId="10198" xr:uid="{00000000-0005-0000-0000-0000D2270000}"/>
    <cellStyle name="Millares [2] 105 3 2" xfId="32484" xr:uid="{5891C7A8-6F32-41E6-A381-980592864B27}"/>
    <cellStyle name="Millares [2] 105 4" xfId="32482" xr:uid="{4747A856-0951-4D90-872D-609B2CDBB14E}"/>
    <cellStyle name="Millares [2] 106" xfId="10199" xr:uid="{00000000-0005-0000-0000-0000D3270000}"/>
    <cellStyle name="Millares [2] 106 2" xfId="10200" xr:uid="{00000000-0005-0000-0000-0000D4270000}"/>
    <cellStyle name="Millares [2] 106 2 2" xfId="32486" xr:uid="{611CA0E7-D78C-46CC-B1BB-5AFA360E7810}"/>
    <cellStyle name="Millares [2] 106 3" xfId="10201" xr:uid="{00000000-0005-0000-0000-0000D5270000}"/>
    <cellStyle name="Millares [2] 106 3 2" xfId="32487" xr:uid="{4712EDF3-3B9C-4E12-8EF3-DECAD5B5D87F}"/>
    <cellStyle name="Millares [2] 106 4" xfId="32485" xr:uid="{8F549D5C-0FF4-45E7-9685-8E9E5ED572EA}"/>
    <cellStyle name="Millares [2] 107" xfId="10202" xr:uid="{00000000-0005-0000-0000-0000D6270000}"/>
    <cellStyle name="Millares [2] 107 2" xfId="10203" xr:uid="{00000000-0005-0000-0000-0000D7270000}"/>
    <cellStyle name="Millares [2] 107 2 2" xfId="32489" xr:uid="{48D87095-6151-4BC0-8E3A-44A5CBAEC870}"/>
    <cellStyle name="Millares [2] 107 3" xfId="10204" xr:uid="{00000000-0005-0000-0000-0000D8270000}"/>
    <cellStyle name="Millares [2] 107 3 2" xfId="32490" xr:uid="{B551860F-FBC7-43EF-A650-9E00B6816C9D}"/>
    <cellStyle name="Millares [2] 107 4" xfId="32488" xr:uid="{38111B1F-D503-44D3-921E-08273CFE519C}"/>
    <cellStyle name="Millares [2] 108" xfId="10205" xr:uid="{00000000-0005-0000-0000-0000D9270000}"/>
    <cellStyle name="Millares [2] 108 2" xfId="10206" xr:uid="{00000000-0005-0000-0000-0000DA270000}"/>
    <cellStyle name="Millares [2] 108 2 2" xfId="32492" xr:uid="{71714AC0-84CE-4BA2-90CD-830A5A021606}"/>
    <cellStyle name="Millares [2] 108 3" xfId="10207" xr:uid="{00000000-0005-0000-0000-0000DB270000}"/>
    <cellStyle name="Millares [2] 108 3 2" xfId="32493" xr:uid="{EF5D4FFE-281B-460D-A555-2E0572C7FEB9}"/>
    <cellStyle name="Millares [2] 108 4" xfId="32491" xr:uid="{B119CA97-9D87-424A-A091-B832EEBFE7FA}"/>
    <cellStyle name="Millares [2] 109" xfId="10208" xr:uid="{00000000-0005-0000-0000-0000DC270000}"/>
    <cellStyle name="Millares [2] 109 2" xfId="32494" xr:uid="{3B3A7C78-85CD-46EF-8B4C-6363D3D72AF3}"/>
    <cellStyle name="Millares [2] 11" xfId="10209" xr:uid="{00000000-0005-0000-0000-0000DD270000}"/>
    <cellStyle name="Millares [2] 11 2" xfId="10210" xr:uid="{00000000-0005-0000-0000-0000DE270000}"/>
    <cellStyle name="Millares [2] 11 2 2" xfId="32496" xr:uid="{26F00C91-6A64-4486-8AF2-67077089D722}"/>
    <cellStyle name="Millares [2] 11 3" xfId="10211" xr:uid="{00000000-0005-0000-0000-0000DF270000}"/>
    <cellStyle name="Millares [2] 11 3 2" xfId="32497" xr:uid="{DDE0C761-EB50-419B-A0AC-41CE6CC68159}"/>
    <cellStyle name="Millares [2] 11 4" xfId="32495" xr:uid="{38C24513-37A3-430D-8D96-16C9B1F4E676}"/>
    <cellStyle name="Millares [2] 110" xfId="10212" xr:uid="{00000000-0005-0000-0000-0000E0270000}"/>
    <cellStyle name="Millares [2] 110 2" xfId="32498" xr:uid="{38BCE342-9CC4-419D-A50E-BFF4FB1AF56A}"/>
    <cellStyle name="Millares [2] 111" xfId="32463" xr:uid="{54604FC4-D8C7-4774-84E9-FFE2814DA9CD}"/>
    <cellStyle name="Millares [2] 12" xfId="10213" xr:uid="{00000000-0005-0000-0000-0000E1270000}"/>
    <cellStyle name="Millares [2] 12 2" xfId="10214" xr:uid="{00000000-0005-0000-0000-0000E2270000}"/>
    <cellStyle name="Millares [2] 12 2 2" xfId="32500" xr:uid="{5AE41AB1-AC81-4015-A320-0FE57FE72B91}"/>
    <cellStyle name="Millares [2] 12 3" xfId="10215" xr:uid="{00000000-0005-0000-0000-0000E3270000}"/>
    <cellStyle name="Millares [2] 12 3 2" xfId="32501" xr:uid="{DBE01A1F-8666-4D2F-B328-2BEB6CD4CC78}"/>
    <cellStyle name="Millares [2] 12 4" xfId="32499" xr:uid="{5D68FC4E-E1B8-4372-B0EE-8702DCF233C2}"/>
    <cellStyle name="Millares [2] 13" xfId="10216" xr:uid="{00000000-0005-0000-0000-0000E4270000}"/>
    <cellStyle name="Millares [2] 13 2" xfId="10217" xr:uid="{00000000-0005-0000-0000-0000E5270000}"/>
    <cellStyle name="Millares [2] 13 2 2" xfId="32503" xr:uid="{BB88CEFC-5D5A-4A63-A397-6E58FCDF13BA}"/>
    <cellStyle name="Millares [2] 13 3" xfId="10218" xr:uid="{00000000-0005-0000-0000-0000E6270000}"/>
    <cellStyle name="Millares [2] 13 3 2" xfId="32504" xr:uid="{C04C109A-A9F9-4362-90EC-2876079BD82C}"/>
    <cellStyle name="Millares [2] 13 4" xfId="32502" xr:uid="{2A60C7E4-48E2-48D1-B7A4-35903F974C9F}"/>
    <cellStyle name="Millares [2] 14" xfId="10219" xr:uid="{00000000-0005-0000-0000-0000E7270000}"/>
    <cellStyle name="Millares [2] 14 2" xfId="10220" xr:uid="{00000000-0005-0000-0000-0000E8270000}"/>
    <cellStyle name="Millares [2] 14 2 2" xfId="32506" xr:uid="{AE156AA7-491A-4BBF-A0BC-24BA13EE1C1F}"/>
    <cellStyle name="Millares [2] 14 3" xfId="10221" xr:uid="{00000000-0005-0000-0000-0000E9270000}"/>
    <cellStyle name="Millares [2] 14 3 2" xfId="32507" xr:uid="{B64A6C79-5D5F-47AA-91EC-4B4F6956F6CE}"/>
    <cellStyle name="Millares [2] 14 4" xfId="32505" xr:uid="{6D5A9009-C7D5-4796-8387-6860AC457B00}"/>
    <cellStyle name="Millares [2] 15" xfId="10222" xr:uid="{00000000-0005-0000-0000-0000EA270000}"/>
    <cellStyle name="Millares [2] 15 2" xfId="10223" xr:uid="{00000000-0005-0000-0000-0000EB270000}"/>
    <cellStyle name="Millares [2] 15 2 2" xfId="32509" xr:uid="{5F547374-74CC-4A05-90A1-026D86D89CDF}"/>
    <cellStyle name="Millares [2] 15 3" xfId="10224" xr:uid="{00000000-0005-0000-0000-0000EC270000}"/>
    <cellStyle name="Millares [2] 15 3 2" xfId="32510" xr:uid="{E4C93CC6-D602-4BC3-871B-E4D8AF8A1EAD}"/>
    <cellStyle name="Millares [2] 15 4" xfId="32508" xr:uid="{B6CBFD48-238B-408A-9BBE-194C44BAA681}"/>
    <cellStyle name="Millares [2] 16" xfId="10225" xr:uid="{00000000-0005-0000-0000-0000ED270000}"/>
    <cellStyle name="Millares [2] 16 2" xfId="10226" xr:uid="{00000000-0005-0000-0000-0000EE270000}"/>
    <cellStyle name="Millares [2] 16 2 2" xfId="32512" xr:uid="{84BD9DB7-E307-4258-A26B-766613C22D34}"/>
    <cellStyle name="Millares [2] 16 3" xfId="10227" xr:uid="{00000000-0005-0000-0000-0000EF270000}"/>
    <cellStyle name="Millares [2] 16 3 2" xfId="32513" xr:uid="{3E0F7FD4-9269-4B33-ACD1-075DDFA197F3}"/>
    <cellStyle name="Millares [2] 16 4" xfId="32511" xr:uid="{808BDAD3-26EE-4EE9-8B5C-21EEDAC0B91E}"/>
    <cellStyle name="Millares [2] 17" xfId="10228" xr:uid="{00000000-0005-0000-0000-0000F0270000}"/>
    <cellStyle name="Millares [2] 17 2" xfId="10229" xr:uid="{00000000-0005-0000-0000-0000F1270000}"/>
    <cellStyle name="Millares [2] 17 2 2" xfId="32515" xr:uid="{6189CCAA-9AAA-41C6-8FD8-2430521769A1}"/>
    <cellStyle name="Millares [2] 17 3" xfId="10230" xr:uid="{00000000-0005-0000-0000-0000F2270000}"/>
    <cellStyle name="Millares [2] 17 3 2" xfId="32516" xr:uid="{91EAFA40-CAC2-458D-A77F-80AE87A8E6D5}"/>
    <cellStyle name="Millares [2] 17 4" xfId="32514" xr:uid="{3E7ED542-A85D-43FB-A191-3AEE1020F6D0}"/>
    <cellStyle name="Millares [2] 18" xfId="10231" xr:uid="{00000000-0005-0000-0000-0000F3270000}"/>
    <cellStyle name="Millares [2] 18 2" xfId="10232" xr:uid="{00000000-0005-0000-0000-0000F4270000}"/>
    <cellStyle name="Millares [2] 18 2 2" xfId="32518" xr:uid="{C50D9D36-35D3-4986-8616-3DB3CD930B0F}"/>
    <cellStyle name="Millares [2] 18 3" xfId="10233" xr:uid="{00000000-0005-0000-0000-0000F5270000}"/>
    <cellStyle name="Millares [2] 18 3 2" xfId="32519" xr:uid="{A89F26E1-794A-4D40-9468-060F738870EE}"/>
    <cellStyle name="Millares [2] 18 4" xfId="32517" xr:uid="{E2674437-D46C-4EDD-85EB-5512B0713865}"/>
    <cellStyle name="Millares [2] 19" xfId="10234" xr:uid="{00000000-0005-0000-0000-0000F6270000}"/>
    <cellStyle name="Millares [2] 19 2" xfId="10235" xr:uid="{00000000-0005-0000-0000-0000F7270000}"/>
    <cellStyle name="Millares [2] 19 2 2" xfId="32521" xr:uid="{97B3E8BF-6D15-4AA0-9252-3BD1368B01E8}"/>
    <cellStyle name="Millares [2] 19 3" xfId="10236" xr:uid="{00000000-0005-0000-0000-0000F8270000}"/>
    <cellStyle name="Millares [2] 19 3 2" xfId="32522" xr:uid="{B6CD0682-C623-4275-B5B2-770F7D68D829}"/>
    <cellStyle name="Millares [2] 19 4" xfId="32520" xr:uid="{F4F4AD02-9DC0-45D1-9C92-DC7AE86AAA5D}"/>
    <cellStyle name="Millares [2] 2" xfId="10237" xr:uid="{00000000-0005-0000-0000-0000F9270000}"/>
    <cellStyle name="Millares [2] 2 2" xfId="10238" xr:uid="{00000000-0005-0000-0000-0000FA270000}"/>
    <cellStyle name="Millares [2] 2 2 2" xfId="10239" xr:uid="{00000000-0005-0000-0000-0000FB270000}"/>
    <cellStyle name="Millares [2] 2 2 2 2" xfId="32525" xr:uid="{5737A418-0571-49CA-B099-E229512518B4}"/>
    <cellStyle name="Millares [2] 2 2 3" xfId="10240" xr:uid="{00000000-0005-0000-0000-0000FC270000}"/>
    <cellStyle name="Millares [2] 2 2 3 2" xfId="32526" xr:uid="{5932568B-C913-4A05-AD56-A8C800E0E082}"/>
    <cellStyle name="Millares [2] 2 2 4" xfId="32524" xr:uid="{281075C2-9B9B-4473-868F-6405FB2514BC}"/>
    <cellStyle name="Millares [2] 2 3" xfId="10241" xr:uid="{00000000-0005-0000-0000-0000FD270000}"/>
    <cellStyle name="Millares [2] 2 3 2" xfId="10242" xr:uid="{00000000-0005-0000-0000-0000FE270000}"/>
    <cellStyle name="Millares [2] 2 3 2 2" xfId="32528" xr:uid="{72774063-ED61-4CA2-85BB-EE954DAE6A3F}"/>
    <cellStyle name="Millares [2] 2 3 3" xfId="10243" xr:uid="{00000000-0005-0000-0000-0000FF270000}"/>
    <cellStyle name="Millares [2] 2 3 3 2" xfId="32529" xr:uid="{5777A1F1-C235-4E69-9D91-38A714FD3600}"/>
    <cellStyle name="Millares [2] 2 3 4" xfId="32527" xr:uid="{FDB627EF-630E-41A9-87DD-4C663ACF04AA}"/>
    <cellStyle name="Millares [2] 2 4" xfId="10244" xr:uid="{00000000-0005-0000-0000-000000280000}"/>
    <cellStyle name="Millares [2] 2 4 2" xfId="10245" xr:uid="{00000000-0005-0000-0000-000001280000}"/>
    <cellStyle name="Millares [2] 2 4 2 2" xfId="32531" xr:uid="{B2B1D9A0-1704-4D76-AD96-97CF3DAD19F7}"/>
    <cellStyle name="Millares [2] 2 4 3" xfId="10246" xr:uid="{00000000-0005-0000-0000-000002280000}"/>
    <cellStyle name="Millares [2] 2 4 3 2" xfId="32532" xr:uid="{3A2A22DA-1BF1-4C1F-ACE0-2A41B57B745F}"/>
    <cellStyle name="Millares [2] 2 4 4" xfId="32530" xr:uid="{565AD142-344A-439E-942D-393A589CB930}"/>
    <cellStyle name="Millares [2] 2 5" xfId="10247" xr:uid="{00000000-0005-0000-0000-000003280000}"/>
    <cellStyle name="Millares [2] 2 5 2" xfId="10248" xr:uid="{00000000-0005-0000-0000-000004280000}"/>
    <cellStyle name="Millares [2] 2 5 2 2" xfId="32534" xr:uid="{5E25A8C1-37B4-4AB3-B531-4239B843E2D6}"/>
    <cellStyle name="Millares [2] 2 5 3" xfId="10249" xr:uid="{00000000-0005-0000-0000-000005280000}"/>
    <cellStyle name="Millares [2] 2 5 3 2" xfId="32535" xr:uid="{73436897-5849-4C83-B440-3D8E03B5CBB0}"/>
    <cellStyle name="Millares [2] 2 5 4" xfId="32533" xr:uid="{9DC1A583-B1F6-4460-9D0A-49DBFFE9438B}"/>
    <cellStyle name="Millares [2] 2 6" xfId="10250" xr:uid="{00000000-0005-0000-0000-000006280000}"/>
    <cellStyle name="Millares [2] 2 6 2" xfId="32536" xr:uid="{5D64C330-AE51-48CE-9991-5112C36337B0}"/>
    <cellStyle name="Millares [2] 2 7" xfId="10251" xr:uid="{00000000-0005-0000-0000-000007280000}"/>
    <cellStyle name="Millares [2] 2 7 2" xfId="32537" xr:uid="{2599786A-3CEC-43F4-A776-3E2C3213B143}"/>
    <cellStyle name="Millares [2] 2 8" xfId="32523" xr:uid="{F508EEB6-9634-4DFF-9197-641CD5A94506}"/>
    <cellStyle name="Millares [2] 20" xfId="10252" xr:uid="{00000000-0005-0000-0000-000008280000}"/>
    <cellStyle name="Millares [2] 20 2" xfId="10253" xr:uid="{00000000-0005-0000-0000-000009280000}"/>
    <cellStyle name="Millares [2] 20 2 2" xfId="32539" xr:uid="{9F3C8D2B-16DA-40BA-860D-4FDF030645BD}"/>
    <cellStyle name="Millares [2] 20 3" xfId="10254" xr:uid="{00000000-0005-0000-0000-00000A280000}"/>
    <cellStyle name="Millares [2] 20 3 2" xfId="32540" xr:uid="{AE4B643E-4609-4223-9795-CCB93F1C756B}"/>
    <cellStyle name="Millares [2] 20 4" xfId="32538" xr:uid="{91BD9F86-4F9E-4FA2-9160-DCCE5352944C}"/>
    <cellStyle name="Millares [2] 21" xfId="10255" xr:uid="{00000000-0005-0000-0000-00000B280000}"/>
    <cellStyle name="Millares [2] 21 2" xfId="10256" xr:uid="{00000000-0005-0000-0000-00000C280000}"/>
    <cellStyle name="Millares [2] 21 2 2" xfId="32542" xr:uid="{6440D1C7-B036-4198-9110-7B18C7F1CD7D}"/>
    <cellStyle name="Millares [2] 21 3" xfId="10257" xr:uid="{00000000-0005-0000-0000-00000D280000}"/>
    <cellStyle name="Millares [2] 21 3 2" xfId="32543" xr:uid="{2334315C-E412-40C9-9EF0-3A855A747794}"/>
    <cellStyle name="Millares [2] 21 4" xfId="32541" xr:uid="{9A786250-EF52-454E-92C6-76959BF033CA}"/>
    <cellStyle name="Millares [2] 22" xfId="10258" xr:uid="{00000000-0005-0000-0000-00000E280000}"/>
    <cellStyle name="Millares [2] 22 2" xfId="10259" xr:uid="{00000000-0005-0000-0000-00000F280000}"/>
    <cellStyle name="Millares [2] 22 2 2" xfId="32545" xr:uid="{A1E2903E-09E5-4EA5-B6BE-0FC6E410D5D0}"/>
    <cellStyle name="Millares [2] 22 3" xfId="10260" xr:uid="{00000000-0005-0000-0000-000010280000}"/>
    <cellStyle name="Millares [2] 22 3 2" xfId="32546" xr:uid="{296EC312-41ED-4BDC-A876-13A23EC90E86}"/>
    <cellStyle name="Millares [2] 22 4" xfId="32544" xr:uid="{2A411F1D-AE8C-4906-9B77-9556E9ADE2D5}"/>
    <cellStyle name="Millares [2] 23" xfId="10261" xr:uid="{00000000-0005-0000-0000-000011280000}"/>
    <cellStyle name="Millares [2] 23 2" xfId="10262" xr:uid="{00000000-0005-0000-0000-000012280000}"/>
    <cellStyle name="Millares [2] 23 2 2" xfId="32548" xr:uid="{65E61A13-D93E-463D-8F05-E3CADC09CEC7}"/>
    <cellStyle name="Millares [2] 23 3" xfId="10263" xr:uid="{00000000-0005-0000-0000-000013280000}"/>
    <cellStyle name="Millares [2] 23 3 2" xfId="32549" xr:uid="{B10E2A9A-B913-4D34-B584-CD6767155902}"/>
    <cellStyle name="Millares [2] 23 4" xfId="32547" xr:uid="{369A04E4-AEC5-4E13-8811-D972250BEB06}"/>
    <cellStyle name="Millares [2] 24" xfId="10264" xr:uid="{00000000-0005-0000-0000-000014280000}"/>
    <cellStyle name="Millares [2] 24 2" xfId="10265" xr:uid="{00000000-0005-0000-0000-000015280000}"/>
    <cellStyle name="Millares [2] 24 2 2" xfId="32551" xr:uid="{2AA6DC98-0BA2-45F9-927E-ACD1C2FA3850}"/>
    <cellStyle name="Millares [2] 24 3" xfId="10266" xr:uid="{00000000-0005-0000-0000-000016280000}"/>
    <cellStyle name="Millares [2] 24 3 2" xfId="32552" xr:uid="{DCC95DBF-DAD1-4A04-B819-798EF3F75043}"/>
    <cellStyle name="Millares [2] 24 4" xfId="32550" xr:uid="{CE7AA9F9-6496-4FAE-BDC0-889138B88096}"/>
    <cellStyle name="Millares [2] 25" xfId="10267" xr:uid="{00000000-0005-0000-0000-000017280000}"/>
    <cellStyle name="Millares [2] 25 2" xfId="10268" xr:uid="{00000000-0005-0000-0000-000018280000}"/>
    <cellStyle name="Millares [2] 25 2 2" xfId="32554" xr:uid="{C827C900-0CE2-4448-A216-154A377E2026}"/>
    <cellStyle name="Millares [2] 25 3" xfId="10269" xr:uid="{00000000-0005-0000-0000-000019280000}"/>
    <cellStyle name="Millares [2] 25 3 2" xfId="32555" xr:uid="{529B163B-6722-4A53-8CC9-1CCBB34159A3}"/>
    <cellStyle name="Millares [2] 25 4" xfId="32553" xr:uid="{9D7696F6-3217-4806-A05D-23E6CF872E23}"/>
    <cellStyle name="Millares [2] 26" xfId="10270" xr:uid="{00000000-0005-0000-0000-00001A280000}"/>
    <cellStyle name="Millares [2] 26 2" xfId="10271" xr:uid="{00000000-0005-0000-0000-00001B280000}"/>
    <cellStyle name="Millares [2] 26 2 2" xfId="32557" xr:uid="{4D659649-EE49-43C2-9975-AE5C8E1BCBAA}"/>
    <cellStyle name="Millares [2] 26 3" xfId="10272" xr:uid="{00000000-0005-0000-0000-00001C280000}"/>
    <cellStyle name="Millares [2] 26 3 2" xfId="32558" xr:uid="{663032AE-0995-4834-AFDC-07BDEBE18F2F}"/>
    <cellStyle name="Millares [2] 26 4" xfId="32556" xr:uid="{6B38DEA2-4697-4871-B7B7-9DD85FB97087}"/>
    <cellStyle name="Millares [2] 27" xfId="10273" xr:uid="{00000000-0005-0000-0000-00001D280000}"/>
    <cellStyle name="Millares [2] 27 2" xfId="10274" xr:uid="{00000000-0005-0000-0000-00001E280000}"/>
    <cellStyle name="Millares [2] 27 2 2" xfId="32560" xr:uid="{32AEEA99-7130-42E2-B205-27F73A7951F6}"/>
    <cellStyle name="Millares [2] 27 3" xfId="10275" xr:uid="{00000000-0005-0000-0000-00001F280000}"/>
    <cellStyle name="Millares [2] 27 3 2" xfId="32561" xr:uid="{B5E5A990-4E07-43E4-A44F-711267A60091}"/>
    <cellStyle name="Millares [2] 27 4" xfId="32559" xr:uid="{05898630-2BAD-4724-A075-3CE78B6B9FEF}"/>
    <cellStyle name="Millares [2] 28" xfId="10276" xr:uid="{00000000-0005-0000-0000-000020280000}"/>
    <cellStyle name="Millares [2] 28 2" xfId="10277" xr:uid="{00000000-0005-0000-0000-000021280000}"/>
    <cellStyle name="Millares [2] 28 2 2" xfId="32563" xr:uid="{26DBF51A-F06B-40F8-94F8-8C2283347B79}"/>
    <cellStyle name="Millares [2] 28 3" xfId="10278" xr:uid="{00000000-0005-0000-0000-000022280000}"/>
    <cellStyle name="Millares [2] 28 3 2" xfId="32564" xr:uid="{1374FC0F-D19B-448D-9E0E-0B8D7AEE6BF2}"/>
    <cellStyle name="Millares [2] 28 4" xfId="32562" xr:uid="{5164FAFC-24CA-4EE7-A731-6C42D3B25CE9}"/>
    <cellStyle name="Millares [2] 29" xfId="10279" xr:uid="{00000000-0005-0000-0000-000023280000}"/>
    <cellStyle name="Millares [2] 29 2" xfId="10280" xr:uid="{00000000-0005-0000-0000-000024280000}"/>
    <cellStyle name="Millares [2] 29 2 2" xfId="32566" xr:uid="{3F4A0C77-731A-45A5-A55C-E48EFC9E452D}"/>
    <cellStyle name="Millares [2] 29 3" xfId="10281" xr:uid="{00000000-0005-0000-0000-000025280000}"/>
    <cellStyle name="Millares [2] 29 3 2" xfId="32567" xr:uid="{31D59E38-BB1A-4A90-A3AC-7B45144A7F3E}"/>
    <cellStyle name="Millares [2] 29 4" xfId="32565" xr:uid="{272AF44C-AE6D-49AC-B21E-32478669349E}"/>
    <cellStyle name="Millares [2] 3" xfId="10282" xr:uid="{00000000-0005-0000-0000-000026280000}"/>
    <cellStyle name="Millares [2] 3 2" xfId="10283" xr:uid="{00000000-0005-0000-0000-000027280000}"/>
    <cellStyle name="Millares [2] 3 2 2" xfId="10284" xr:uid="{00000000-0005-0000-0000-000028280000}"/>
    <cellStyle name="Millares [2] 3 2 2 2" xfId="32570" xr:uid="{070711E8-EF6B-4B29-A04B-48D9516D00B9}"/>
    <cellStyle name="Millares [2] 3 2 3" xfId="10285" xr:uid="{00000000-0005-0000-0000-000029280000}"/>
    <cellStyle name="Millares [2] 3 2 3 2" xfId="32571" xr:uid="{98004F08-A45C-47FE-9A0B-80780A69AF9F}"/>
    <cellStyle name="Millares [2] 3 2 4" xfId="32569" xr:uid="{7447D3AC-AB8B-4B1C-BD8C-BF5F3F3C0B80}"/>
    <cellStyle name="Millares [2] 3 3" xfId="10286" xr:uid="{00000000-0005-0000-0000-00002A280000}"/>
    <cellStyle name="Millares [2] 3 3 2" xfId="10287" xr:uid="{00000000-0005-0000-0000-00002B280000}"/>
    <cellStyle name="Millares [2] 3 3 2 2" xfId="32573" xr:uid="{8C5DE594-61AB-4EFE-BF22-F9550BCE3BA2}"/>
    <cellStyle name="Millares [2] 3 3 3" xfId="10288" xr:uid="{00000000-0005-0000-0000-00002C280000}"/>
    <cellStyle name="Millares [2] 3 3 3 2" xfId="32574" xr:uid="{70FDCAD1-D380-4E3E-98C7-865CD3FE4E9B}"/>
    <cellStyle name="Millares [2] 3 3 4" xfId="32572" xr:uid="{5F4AC0EA-F1BD-4035-8900-663749D5A157}"/>
    <cellStyle name="Millares [2] 3 4" xfId="10289" xr:uid="{00000000-0005-0000-0000-00002D280000}"/>
    <cellStyle name="Millares [2] 3 4 2" xfId="10290" xr:uid="{00000000-0005-0000-0000-00002E280000}"/>
    <cellStyle name="Millares [2] 3 4 2 2" xfId="32576" xr:uid="{10BA7D91-59C9-4639-96B9-F96A75899DD7}"/>
    <cellStyle name="Millares [2] 3 4 3" xfId="10291" xr:uid="{00000000-0005-0000-0000-00002F280000}"/>
    <cellStyle name="Millares [2] 3 4 3 2" xfId="32577" xr:uid="{7E7B5F96-C6CC-4227-9D7F-08E5A3630002}"/>
    <cellStyle name="Millares [2] 3 4 4" xfId="32575" xr:uid="{B1459DEA-CF71-4738-ABE6-D1DB106C3735}"/>
    <cellStyle name="Millares [2] 3 5" xfId="10292" xr:uid="{00000000-0005-0000-0000-000030280000}"/>
    <cellStyle name="Millares [2] 3 5 2" xfId="10293" xr:uid="{00000000-0005-0000-0000-000031280000}"/>
    <cellStyle name="Millares [2] 3 5 2 2" xfId="32579" xr:uid="{0315B865-FEEE-497E-902F-5DB36B24B5D3}"/>
    <cellStyle name="Millares [2] 3 5 3" xfId="10294" xr:uid="{00000000-0005-0000-0000-000032280000}"/>
    <cellStyle name="Millares [2] 3 5 3 2" xfId="32580" xr:uid="{9E5F9903-A062-48EF-81A0-6059BD76126E}"/>
    <cellStyle name="Millares [2] 3 5 4" xfId="32578" xr:uid="{99EA4BDD-9269-408B-AE32-DB719B778E15}"/>
    <cellStyle name="Millares [2] 3 6" xfId="10295" xr:uid="{00000000-0005-0000-0000-000033280000}"/>
    <cellStyle name="Millares [2] 3 6 2" xfId="32581" xr:uid="{521CE09E-048B-4EF4-B80A-1BC6F41D530D}"/>
    <cellStyle name="Millares [2] 3 7" xfId="10296" xr:uid="{00000000-0005-0000-0000-000034280000}"/>
    <cellStyle name="Millares [2] 3 7 2" xfId="32582" xr:uid="{8C9711A2-D067-40CC-A3C4-1F854B0FC6CA}"/>
    <cellStyle name="Millares [2] 3 8" xfId="32568" xr:uid="{DB0A86DA-934E-418C-919B-9A2767F2C47B}"/>
    <cellStyle name="Millares [2] 30" xfId="10297" xr:uid="{00000000-0005-0000-0000-000035280000}"/>
    <cellStyle name="Millares [2] 30 2" xfId="10298" xr:uid="{00000000-0005-0000-0000-000036280000}"/>
    <cellStyle name="Millares [2] 30 2 2" xfId="32584" xr:uid="{C789673E-860E-41AC-B033-16472AE3FAA9}"/>
    <cellStyle name="Millares [2] 30 3" xfId="10299" xr:uid="{00000000-0005-0000-0000-000037280000}"/>
    <cellStyle name="Millares [2] 30 3 2" xfId="32585" xr:uid="{49B0B9AF-4527-407D-8D10-338EA9F2577B}"/>
    <cellStyle name="Millares [2] 30 4" xfId="32583" xr:uid="{FAE0AD47-258B-433B-88BD-D4C5ACF83566}"/>
    <cellStyle name="Millares [2] 31" xfId="10300" xr:uid="{00000000-0005-0000-0000-000038280000}"/>
    <cellStyle name="Millares [2] 31 2" xfId="10301" xr:uid="{00000000-0005-0000-0000-000039280000}"/>
    <cellStyle name="Millares [2] 31 2 2" xfId="32587" xr:uid="{27410EE3-1EF5-48AC-A2FC-CFCFEA4703C8}"/>
    <cellStyle name="Millares [2] 31 3" xfId="10302" xr:uid="{00000000-0005-0000-0000-00003A280000}"/>
    <cellStyle name="Millares [2] 31 3 2" xfId="32588" xr:uid="{AF3CCDA6-E6CE-4638-8006-504C2E747F08}"/>
    <cellStyle name="Millares [2] 31 4" xfId="32586" xr:uid="{ADEEBD81-BD1E-4FE1-9BDD-D14BA192F642}"/>
    <cellStyle name="Millares [2] 32" xfId="10303" xr:uid="{00000000-0005-0000-0000-00003B280000}"/>
    <cellStyle name="Millares [2] 32 2" xfId="10304" xr:uid="{00000000-0005-0000-0000-00003C280000}"/>
    <cellStyle name="Millares [2] 32 2 2" xfId="32590" xr:uid="{B776049C-9896-4B71-BF3E-D880B4F23E6E}"/>
    <cellStyle name="Millares [2] 32 3" xfId="10305" xr:uid="{00000000-0005-0000-0000-00003D280000}"/>
    <cellStyle name="Millares [2] 32 3 2" xfId="32591" xr:uid="{DE3B3F3D-E83F-46B9-B07E-2E705701B090}"/>
    <cellStyle name="Millares [2] 32 4" xfId="32589" xr:uid="{6D47772C-0402-4DB1-95F4-38E6B599EA45}"/>
    <cellStyle name="Millares [2] 33" xfId="10306" xr:uid="{00000000-0005-0000-0000-00003E280000}"/>
    <cellStyle name="Millares [2] 33 2" xfId="10307" xr:uid="{00000000-0005-0000-0000-00003F280000}"/>
    <cellStyle name="Millares [2] 33 2 2" xfId="32593" xr:uid="{E9760B87-11B4-426B-AD1E-D1ED5419BB97}"/>
    <cellStyle name="Millares [2] 33 3" xfId="10308" xr:uid="{00000000-0005-0000-0000-000040280000}"/>
    <cellStyle name="Millares [2] 33 3 2" xfId="32594" xr:uid="{44521668-5F9B-4075-9C9A-E0CEAF017000}"/>
    <cellStyle name="Millares [2] 33 4" xfId="32592" xr:uid="{BF696454-F0A0-425C-9D64-A99124DFFFC5}"/>
    <cellStyle name="Millares [2] 34" xfId="10309" xr:uid="{00000000-0005-0000-0000-000041280000}"/>
    <cellStyle name="Millares [2] 34 2" xfId="10310" xr:uid="{00000000-0005-0000-0000-000042280000}"/>
    <cellStyle name="Millares [2] 34 2 2" xfId="32596" xr:uid="{2B314B22-D090-4DE8-980C-DBCE5C1C7DBC}"/>
    <cellStyle name="Millares [2] 34 3" xfId="10311" xr:uid="{00000000-0005-0000-0000-000043280000}"/>
    <cellStyle name="Millares [2] 34 3 2" xfId="32597" xr:uid="{ACE883D7-4BD6-4E3F-8E10-6B747C1EA161}"/>
    <cellStyle name="Millares [2] 34 4" xfId="32595" xr:uid="{C179E498-836E-471D-83FA-A5D79175DE1D}"/>
    <cellStyle name="Millares [2] 35" xfId="10312" xr:uid="{00000000-0005-0000-0000-000044280000}"/>
    <cellStyle name="Millares [2] 35 2" xfId="10313" xr:uid="{00000000-0005-0000-0000-000045280000}"/>
    <cellStyle name="Millares [2] 35 2 2" xfId="32599" xr:uid="{BB8AB897-F5DB-4288-A93F-020899FDA11A}"/>
    <cellStyle name="Millares [2] 35 3" xfId="10314" xr:uid="{00000000-0005-0000-0000-000046280000}"/>
    <cellStyle name="Millares [2] 35 3 2" xfId="32600" xr:uid="{9658431C-B79A-4E92-A023-50948440E45F}"/>
    <cellStyle name="Millares [2] 35 4" xfId="32598" xr:uid="{2C8B785A-7661-4EFD-9C8E-381987B5B3F4}"/>
    <cellStyle name="Millares [2] 36" xfId="10315" xr:uid="{00000000-0005-0000-0000-000047280000}"/>
    <cellStyle name="Millares [2] 36 2" xfId="10316" xr:uid="{00000000-0005-0000-0000-000048280000}"/>
    <cellStyle name="Millares [2] 36 2 2" xfId="32602" xr:uid="{68F5386E-1B3B-4796-BCEF-B32CE8DC7A7F}"/>
    <cellStyle name="Millares [2] 36 3" xfId="10317" xr:uid="{00000000-0005-0000-0000-000049280000}"/>
    <cellStyle name="Millares [2] 36 3 2" xfId="32603" xr:uid="{3BCBEF16-4FBB-4578-99C4-2FAB91E8808E}"/>
    <cellStyle name="Millares [2] 36 4" xfId="32601" xr:uid="{D3A94B17-ECA3-4F2F-9F7C-9F23440F7157}"/>
    <cellStyle name="Millares [2] 37" xfId="10318" xr:uid="{00000000-0005-0000-0000-00004A280000}"/>
    <cellStyle name="Millares [2] 37 2" xfId="10319" xr:uid="{00000000-0005-0000-0000-00004B280000}"/>
    <cellStyle name="Millares [2] 37 2 2" xfId="32605" xr:uid="{67B1EAC9-F286-40C1-A116-2D57B0393D3B}"/>
    <cellStyle name="Millares [2] 37 3" xfId="10320" xr:uid="{00000000-0005-0000-0000-00004C280000}"/>
    <cellStyle name="Millares [2] 37 3 2" xfId="32606" xr:uid="{C2BE0558-7867-478D-B8D1-01C43D2FC1CE}"/>
    <cellStyle name="Millares [2] 37 4" xfId="32604" xr:uid="{E8CEFDD7-45E1-4266-8E10-CF93FBA0177A}"/>
    <cellStyle name="Millares [2] 38" xfId="10321" xr:uid="{00000000-0005-0000-0000-00004D280000}"/>
    <cellStyle name="Millares [2] 38 2" xfId="10322" xr:uid="{00000000-0005-0000-0000-00004E280000}"/>
    <cellStyle name="Millares [2] 38 2 2" xfId="32608" xr:uid="{3DCCEE1C-CE3A-4511-8660-8B633B350AC9}"/>
    <cellStyle name="Millares [2] 38 3" xfId="10323" xr:uid="{00000000-0005-0000-0000-00004F280000}"/>
    <cellStyle name="Millares [2] 38 3 2" xfId="32609" xr:uid="{250A9EBE-562C-41BA-A18F-B161EE1129E4}"/>
    <cellStyle name="Millares [2] 38 4" xfId="32607" xr:uid="{BFE6E9A6-224D-4835-89E8-B9A3D5399F32}"/>
    <cellStyle name="Millares [2] 39" xfId="10324" xr:uid="{00000000-0005-0000-0000-000050280000}"/>
    <cellStyle name="Millares [2] 39 2" xfId="10325" xr:uid="{00000000-0005-0000-0000-000051280000}"/>
    <cellStyle name="Millares [2] 39 2 2" xfId="32611" xr:uid="{903E7FE1-D986-43CC-A9D4-0B7F943933B4}"/>
    <cellStyle name="Millares [2] 39 3" xfId="10326" xr:uid="{00000000-0005-0000-0000-000052280000}"/>
    <cellStyle name="Millares [2] 39 3 2" xfId="32612" xr:uid="{89A6D7C6-8E55-408D-984F-78F427383FBF}"/>
    <cellStyle name="Millares [2] 39 4" xfId="32610" xr:uid="{BA3955BC-46C2-49A5-B4C6-0229A1875CBC}"/>
    <cellStyle name="Millares [2] 4" xfId="10327" xr:uid="{00000000-0005-0000-0000-000053280000}"/>
    <cellStyle name="Millares [2] 4 2" xfId="10328" xr:uid="{00000000-0005-0000-0000-000054280000}"/>
    <cellStyle name="Millares [2] 4 2 2" xfId="10329" xr:uid="{00000000-0005-0000-0000-000055280000}"/>
    <cellStyle name="Millares [2] 4 2 2 2" xfId="32615" xr:uid="{8F903E16-9AB7-4DC1-AB9C-D0C4D5E2E121}"/>
    <cellStyle name="Millares [2] 4 2 3" xfId="10330" xr:uid="{00000000-0005-0000-0000-000056280000}"/>
    <cellStyle name="Millares [2] 4 2 3 2" xfId="32616" xr:uid="{B3DE64C4-0ACC-4396-90A8-D538975D15F9}"/>
    <cellStyle name="Millares [2] 4 2 4" xfId="32614" xr:uid="{4E72FAD5-BF47-40C8-8209-0ADF8B5F5136}"/>
    <cellStyle name="Millares [2] 4 3" xfId="10331" xr:uid="{00000000-0005-0000-0000-000057280000}"/>
    <cellStyle name="Millares [2] 4 3 2" xfId="10332" xr:uid="{00000000-0005-0000-0000-000058280000}"/>
    <cellStyle name="Millares [2] 4 3 2 2" xfId="32618" xr:uid="{897895AD-8266-474C-9A2A-F5C879B532C5}"/>
    <cellStyle name="Millares [2] 4 3 3" xfId="10333" xr:uid="{00000000-0005-0000-0000-000059280000}"/>
    <cellStyle name="Millares [2] 4 3 3 2" xfId="32619" xr:uid="{A193169F-07F8-4754-885E-AD106D29D295}"/>
    <cellStyle name="Millares [2] 4 3 4" xfId="32617" xr:uid="{4C708CE3-8860-4422-B6A7-4A271C43FA73}"/>
    <cellStyle name="Millares [2] 4 4" xfId="10334" xr:uid="{00000000-0005-0000-0000-00005A280000}"/>
    <cellStyle name="Millares [2] 4 4 2" xfId="10335" xr:uid="{00000000-0005-0000-0000-00005B280000}"/>
    <cellStyle name="Millares [2] 4 4 2 2" xfId="32621" xr:uid="{17BAE961-A871-403D-8609-0AFE76DD8C21}"/>
    <cellStyle name="Millares [2] 4 4 3" xfId="10336" xr:uid="{00000000-0005-0000-0000-00005C280000}"/>
    <cellStyle name="Millares [2] 4 4 3 2" xfId="32622" xr:uid="{5F617353-FD15-4DFB-99FB-8C7C912B2314}"/>
    <cellStyle name="Millares [2] 4 4 4" xfId="32620" xr:uid="{9AB7110B-094F-4C2A-9C23-9B9A95C4DA61}"/>
    <cellStyle name="Millares [2] 4 5" xfId="10337" xr:uid="{00000000-0005-0000-0000-00005D280000}"/>
    <cellStyle name="Millares [2] 4 5 2" xfId="10338" xr:uid="{00000000-0005-0000-0000-00005E280000}"/>
    <cellStyle name="Millares [2] 4 5 2 2" xfId="32624" xr:uid="{FC707AC5-1457-4AC7-AC0A-6C28F4A7CF30}"/>
    <cellStyle name="Millares [2] 4 5 3" xfId="10339" xr:uid="{00000000-0005-0000-0000-00005F280000}"/>
    <cellStyle name="Millares [2] 4 5 3 2" xfId="32625" xr:uid="{FCD3FCB3-E9D6-4526-855A-4923DEA7AD0E}"/>
    <cellStyle name="Millares [2] 4 5 4" xfId="32623" xr:uid="{6866782A-8FF3-4DD9-8302-644DDD8A068B}"/>
    <cellStyle name="Millares [2] 4 6" xfId="10340" xr:uid="{00000000-0005-0000-0000-000060280000}"/>
    <cellStyle name="Millares [2] 4 6 2" xfId="32626" xr:uid="{8D81DFC7-AF86-40AC-A350-6CB4ADF92683}"/>
    <cellStyle name="Millares [2] 4 7" xfId="10341" xr:uid="{00000000-0005-0000-0000-000061280000}"/>
    <cellStyle name="Millares [2] 4 7 2" xfId="32627" xr:uid="{0B4009F5-BE71-4130-BE4E-CF8CEB8322A5}"/>
    <cellStyle name="Millares [2] 4 8" xfId="32613" xr:uid="{3F40FF7A-83B9-4EFD-940D-75A61F8A9F42}"/>
    <cellStyle name="Millares [2] 40" xfId="10342" xr:uid="{00000000-0005-0000-0000-000062280000}"/>
    <cellStyle name="Millares [2] 40 2" xfId="10343" xr:uid="{00000000-0005-0000-0000-000063280000}"/>
    <cellStyle name="Millares [2] 40 2 2" xfId="32629" xr:uid="{7ECFC3EE-4E51-45F0-898F-D7AFD54B7E7A}"/>
    <cellStyle name="Millares [2] 40 3" xfId="10344" xr:uid="{00000000-0005-0000-0000-000064280000}"/>
    <cellStyle name="Millares [2] 40 3 2" xfId="32630" xr:uid="{2E5DDFB0-7C84-4FA2-9A8E-550C2EDD2E4C}"/>
    <cellStyle name="Millares [2] 40 4" xfId="32628" xr:uid="{DAACFF17-2554-4978-A899-483EA4A9E78C}"/>
    <cellStyle name="Millares [2] 41" xfId="10345" xr:uid="{00000000-0005-0000-0000-000065280000}"/>
    <cellStyle name="Millares [2] 41 2" xfId="10346" xr:uid="{00000000-0005-0000-0000-000066280000}"/>
    <cellStyle name="Millares [2] 41 2 2" xfId="32632" xr:uid="{F72B6CE5-AF62-4D1A-9B00-8E0C1DC2F9B3}"/>
    <cellStyle name="Millares [2] 41 3" xfId="10347" xr:uid="{00000000-0005-0000-0000-000067280000}"/>
    <cellStyle name="Millares [2] 41 3 2" xfId="32633" xr:uid="{EE534F39-787A-4C79-9B95-E427D439B204}"/>
    <cellStyle name="Millares [2] 41 4" xfId="32631" xr:uid="{FB548D25-92B5-48A4-8D2E-1F6AFC0690A1}"/>
    <cellStyle name="Millares [2] 42" xfId="10348" xr:uid="{00000000-0005-0000-0000-000068280000}"/>
    <cellStyle name="Millares [2] 42 2" xfId="10349" xr:uid="{00000000-0005-0000-0000-000069280000}"/>
    <cellStyle name="Millares [2] 42 2 2" xfId="32635" xr:uid="{690A7030-B015-4AD4-AAE7-EA527F28E190}"/>
    <cellStyle name="Millares [2] 42 3" xfId="10350" xr:uid="{00000000-0005-0000-0000-00006A280000}"/>
    <cellStyle name="Millares [2] 42 3 2" xfId="32636" xr:uid="{E224F5F2-D20F-49F5-B449-75A85BA0ED84}"/>
    <cellStyle name="Millares [2] 42 4" xfId="32634" xr:uid="{3C8FDFA5-BF77-4438-A629-C72B86D1314D}"/>
    <cellStyle name="Millares [2] 43" xfId="10351" xr:uid="{00000000-0005-0000-0000-00006B280000}"/>
    <cellStyle name="Millares [2] 43 2" xfId="10352" xr:uid="{00000000-0005-0000-0000-00006C280000}"/>
    <cellStyle name="Millares [2] 43 2 2" xfId="32638" xr:uid="{CE91C875-787E-4323-8A54-4E0382550F94}"/>
    <cellStyle name="Millares [2] 43 3" xfId="10353" xr:uid="{00000000-0005-0000-0000-00006D280000}"/>
    <cellStyle name="Millares [2] 43 3 2" xfId="32639" xr:uid="{923F8F1F-FD8E-462D-B462-8BF3F017E62F}"/>
    <cellStyle name="Millares [2] 43 4" xfId="32637" xr:uid="{0C599C27-DE7A-4C1F-BEED-F7ACFFABF7F3}"/>
    <cellStyle name="Millares [2] 44" xfId="10354" xr:uid="{00000000-0005-0000-0000-00006E280000}"/>
    <cellStyle name="Millares [2] 44 2" xfId="10355" xr:uid="{00000000-0005-0000-0000-00006F280000}"/>
    <cellStyle name="Millares [2] 44 2 2" xfId="32641" xr:uid="{44047AE5-2D9D-48D0-BD59-DA5455107F12}"/>
    <cellStyle name="Millares [2] 44 3" xfId="10356" xr:uid="{00000000-0005-0000-0000-000070280000}"/>
    <cellStyle name="Millares [2] 44 3 2" xfId="32642" xr:uid="{5DAC9903-5E6C-4FC2-8578-D7AEF334F5E7}"/>
    <cellStyle name="Millares [2] 44 4" xfId="32640" xr:uid="{A22AF717-05D3-40C1-8500-E34FAF2F1760}"/>
    <cellStyle name="Millares [2] 45" xfId="10357" xr:uid="{00000000-0005-0000-0000-000071280000}"/>
    <cellStyle name="Millares [2] 45 2" xfId="10358" xr:uid="{00000000-0005-0000-0000-000072280000}"/>
    <cellStyle name="Millares [2] 45 2 2" xfId="32644" xr:uid="{9AED622A-AA7C-4F42-8229-696A8D8006BD}"/>
    <cellStyle name="Millares [2] 45 3" xfId="10359" xr:uid="{00000000-0005-0000-0000-000073280000}"/>
    <cellStyle name="Millares [2] 45 3 2" xfId="32645" xr:uid="{9C014427-2BBD-4024-937F-56E95DDF8FF7}"/>
    <cellStyle name="Millares [2] 45 4" xfId="32643" xr:uid="{CF14FA93-6EB0-45F6-A50C-C5941ED78B5D}"/>
    <cellStyle name="Millares [2] 46" xfId="10360" xr:uid="{00000000-0005-0000-0000-000074280000}"/>
    <cellStyle name="Millares [2] 46 2" xfId="10361" xr:uid="{00000000-0005-0000-0000-000075280000}"/>
    <cellStyle name="Millares [2] 46 2 2" xfId="32647" xr:uid="{616E8F2C-A174-4E03-91D4-650C27586D73}"/>
    <cellStyle name="Millares [2] 46 3" xfId="10362" xr:uid="{00000000-0005-0000-0000-000076280000}"/>
    <cellStyle name="Millares [2] 46 3 2" xfId="32648" xr:uid="{6F5479AA-A4FC-4BEE-A9BC-3BBDBA8E2D94}"/>
    <cellStyle name="Millares [2] 46 4" xfId="32646" xr:uid="{05F5670B-2234-4237-A58B-33E63EDBE3B8}"/>
    <cellStyle name="Millares [2] 47" xfId="10363" xr:uid="{00000000-0005-0000-0000-000077280000}"/>
    <cellStyle name="Millares [2] 47 2" xfId="10364" xr:uid="{00000000-0005-0000-0000-000078280000}"/>
    <cellStyle name="Millares [2] 47 2 2" xfId="32650" xr:uid="{91967FF0-5292-4F7F-9760-4672BF129911}"/>
    <cellStyle name="Millares [2] 47 3" xfId="10365" xr:uid="{00000000-0005-0000-0000-000079280000}"/>
    <cellStyle name="Millares [2] 47 3 2" xfId="32651" xr:uid="{17866710-41F8-41E6-8983-448CB985D6CA}"/>
    <cellStyle name="Millares [2] 47 4" xfId="32649" xr:uid="{16817E97-531E-4540-BBD8-D32B9A80462F}"/>
    <cellStyle name="Millares [2] 48" xfId="10366" xr:uid="{00000000-0005-0000-0000-00007A280000}"/>
    <cellStyle name="Millares [2] 48 2" xfId="10367" xr:uid="{00000000-0005-0000-0000-00007B280000}"/>
    <cellStyle name="Millares [2] 48 2 2" xfId="32653" xr:uid="{481526F4-7390-4FC5-A919-B2B33ACBA593}"/>
    <cellStyle name="Millares [2] 48 3" xfId="10368" xr:uid="{00000000-0005-0000-0000-00007C280000}"/>
    <cellStyle name="Millares [2] 48 3 2" xfId="32654" xr:uid="{DECC17CF-1F66-430F-BFAF-C108A435FE10}"/>
    <cellStyle name="Millares [2] 48 4" xfId="32652" xr:uid="{C54621A7-C5B9-4DEF-B8FA-5BB3CE0F19EA}"/>
    <cellStyle name="Millares [2] 49" xfId="10369" xr:uid="{00000000-0005-0000-0000-00007D280000}"/>
    <cellStyle name="Millares [2] 49 2" xfId="10370" xr:uid="{00000000-0005-0000-0000-00007E280000}"/>
    <cellStyle name="Millares [2] 49 2 2" xfId="32656" xr:uid="{3EB85A65-4AA3-4CEE-B947-C0EC31445365}"/>
    <cellStyle name="Millares [2] 49 3" xfId="10371" xr:uid="{00000000-0005-0000-0000-00007F280000}"/>
    <cellStyle name="Millares [2] 49 3 2" xfId="32657" xr:uid="{38086928-47A1-4F32-863A-4E81C42F33E1}"/>
    <cellStyle name="Millares [2] 49 4" xfId="32655" xr:uid="{60C103A6-864F-4230-BD88-7D7F2CCEFE86}"/>
    <cellStyle name="Millares [2] 5" xfId="10372" xr:uid="{00000000-0005-0000-0000-000080280000}"/>
    <cellStyle name="Millares [2] 5 2" xfId="10373" xr:uid="{00000000-0005-0000-0000-000081280000}"/>
    <cellStyle name="Millares [2] 5 2 2" xfId="32659" xr:uid="{32A96C0D-C7E7-4F6E-BEA6-12EB1F242871}"/>
    <cellStyle name="Millares [2] 5 3" xfId="10374" xr:uid="{00000000-0005-0000-0000-000082280000}"/>
    <cellStyle name="Millares [2] 5 3 2" xfId="32660" xr:uid="{99D1C0F0-3F37-4A8E-A548-B2B22CA2D3DE}"/>
    <cellStyle name="Millares [2] 5 4" xfId="32658" xr:uid="{0F411DBC-28E5-4954-8FEA-35DDE40BE935}"/>
    <cellStyle name="Millares [2] 50" xfId="10375" xr:uid="{00000000-0005-0000-0000-000083280000}"/>
    <cellStyle name="Millares [2] 50 2" xfId="10376" xr:uid="{00000000-0005-0000-0000-000084280000}"/>
    <cellStyle name="Millares [2] 50 2 2" xfId="32662" xr:uid="{B01AF807-B771-4E8A-8294-40226A63D88F}"/>
    <cellStyle name="Millares [2] 50 3" xfId="10377" xr:uid="{00000000-0005-0000-0000-000085280000}"/>
    <cellStyle name="Millares [2] 50 3 2" xfId="32663" xr:uid="{001DD2FD-79AE-409B-890C-DA63E8A78822}"/>
    <cellStyle name="Millares [2] 50 4" xfId="32661" xr:uid="{ED1FE094-42C4-4451-A0D2-EABAC6232C43}"/>
    <cellStyle name="Millares [2] 51" xfId="10378" xr:uid="{00000000-0005-0000-0000-000086280000}"/>
    <cellStyle name="Millares [2] 51 2" xfId="10379" xr:uid="{00000000-0005-0000-0000-000087280000}"/>
    <cellStyle name="Millares [2] 51 2 2" xfId="32665" xr:uid="{463A6967-A534-40B8-B4B4-1EF6D1C324BC}"/>
    <cellStyle name="Millares [2] 51 3" xfId="10380" xr:uid="{00000000-0005-0000-0000-000088280000}"/>
    <cellStyle name="Millares [2] 51 3 2" xfId="32666" xr:uid="{55AE0980-E062-4784-B66A-E0EB20410A96}"/>
    <cellStyle name="Millares [2] 51 4" xfId="32664" xr:uid="{909AFE0F-C7C3-4CCD-8AAA-9F323BC6EFB2}"/>
    <cellStyle name="Millares [2] 52" xfId="10381" xr:uid="{00000000-0005-0000-0000-000089280000}"/>
    <cellStyle name="Millares [2] 52 2" xfId="10382" xr:uid="{00000000-0005-0000-0000-00008A280000}"/>
    <cellStyle name="Millares [2] 52 2 2" xfId="32668" xr:uid="{DA0D79A5-EF42-4922-8500-9999F6D460F8}"/>
    <cellStyle name="Millares [2] 52 3" xfId="10383" xr:uid="{00000000-0005-0000-0000-00008B280000}"/>
    <cellStyle name="Millares [2] 52 3 2" xfId="32669" xr:uid="{C49A138A-A5C9-44BA-8E76-0221E4A6AC63}"/>
    <cellStyle name="Millares [2] 52 4" xfId="32667" xr:uid="{89B8976E-A5F9-456C-A2A3-9F0BF7362C89}"/>
    <cellStyle name="Millares [2] 53" xfId="10384" xr:uid="{00000000-0005-0000-0000-00008C280000}"/>
    <cellStyle name="Millares [2] 53 2" xfId="10385" xr:uid="{00000000-0005-0000-0000-00008D280000}"/>
    <cellStyle name="Millares [2] 53 2 2" xfId="32671" xr:uid="{642717D4-9B8A-4A79-90BD-43BE5E0D0E73}"/>
    <cellStyle name="Millares [2] 53 3" xfId="10386" xr:uid="{00000000-0005-0000-0000-00008E280000}"/>
    <cellStyle name="Millares [2] 53 3 2" xfId="32672" xr:uid="{F61A5FED-6A55-4A37-91D6-1B58ED3DBB55}"/>
    <cellStyle name="Millares [2] 53 4" xfId="32670" xr:uid="{54B5E2A9-4DCB-493F-BB44-C6DD83F7E410}"/>
    <cellStyle name="Millares [2] 54" xfId="10387" xr:uid="{00000000-0005-0000-0000-00008F280000}"/>
    <cellStyle name="Millares [2] 54 2" xfId="10388" xr:uid="{00000000-0005-0000-0000-000090280000}"/>
    <cellStyle name="Millares [2] 54 2 2" xfId="32674" xr:uid="{4ADD18D5-2640-4895-B374-077548E25B63}"/>
    <cellStyle name="Millares [2] 54 3" xfId="10389" xr:uid="{00000000-0005-0000-0000-000091280000}"/>
    <cellStyle name="Millares [2] 54 3 2" xfId="32675" xr:uid="{B40DE0EB-AC54-4E52-B9DC-1EB0EAB993C2}"/>
    <cellStyle name="Millares [2] 54 4" xfId="32673" xr:uid="{E2267915-E27F-43D2-B87D-0B0C233A12E4}"/>
    <cellStyle name="Millares [2] 55" xfId="10390" xr:uid="{00000000-0005-0000-0000-000092280000}"/>
    <cellStyle name="Millares [2] 55 2" xfId="10391" xr:uid="{00000000-0005-0000-0000-000093280000}"/>
    <cellStyle name="Millares [2] 55 2 2" xfId="32677" xr:uid="{46F131F1-6DD8-4D22-B47B-22DE23E29F61}"/>
    <cellStyle name="Millares [2] 55 3" xfId="10392" xr:uid="{00000000-0005-0000-0000-000094280000}"/>
    <cellStyle name="Millares [2] 55 3 2" xfId="32678" xr:uid="{F2744B92-6847-4C22-8B30-2788C618759A}"/>
    <cellStyle name="Millares [2] 55 4" xfId="32676" xr:uid="{568C2129-5D28-4674-9855-3292C0DDBF8C}"/>
    <cellStyle name="Millares [2] 56" xfId="10393" xr:uid="{00000000-0005-0000-0000-000095280000}"/>
    <cellStyle name="Millares [2] 56 2" xfId="10394" xr:uid="{00000000-0005-0000-0000-000096280000}"/>
    <cellStyle name="Millares [2] 56 2 2" xfId="32680" xr:uid="{C8265C43-493C-4078-84B6-EBC79056A03B}"/>
    <cellStyle name="Millares [2] 56 3" xfId="10395" xr:uid="{00000000-0005-0000-0000-000097280000}"/>
    <cellStyle name="Millares [2] 56 3 2" xfId="32681" xr:uid="{CAF144E4-B5D9-46C9-9215-400E5142F6AA}"/>
    <cellStyle name="Millares [2] 56 4" xfId="32679" xr:uid="{3650424E-C9C7-4FC9-9498-5C203EB1845F}"/>
    <cellStyle name="Millares [2] 57" xfId="10396" xr:uid="{00000000-0005-0000-0000-000098280000}"/>
    <cellStyle name="Millares [2] 57 2" xfId="10397" xr:uid="{00000000-0005-0000-0000-000099280000}"/>
    <cellStyle name="Millares [2] 57 2 2" xfId="32683" xr:uid="{B37E97A5-47F7-4571-A23D-05CF123C7337}"/>
    <cellStyle name="Millares [2] 57 3" xfId="10398" xr:uid="{00000000-0005-0000-0000-00009A280000}"/>
    <cellStyle name="Millares [2] 57 3 2" xfId="32684" xr:uid="{52A8D8BC-2AAA-4467-A337-A9B0B4FA3D2E}"/>
    <cellStyle name="Millares [2] 57 4" xfId="32682" xr:uid="{23CB6F56-E7B1-466A-95E1-CC2907910A9C}"/>
    <cellStyle name="Millares [2] 58" xfId="10399" xr:uid="{00000000-0005-0000-0000-00009B280000}"/>
    <cellStyle name="Millares [2] 58 2" xfId="10400" xr:uid="{00000000-0005-0000-0000-00009C280000}"/>
    <cellStyle name="Millares [2] 58 2 2" xfId="32686" xr:uid="{3FC7B660-5CC1-45D4-AB77-0844521D678B}"/>
    <cellStyle name="Millares [2] 58 3" xfId="10401" xr:uid="{00000000-0005-0000-0000-00009D280000}"/>
    <cellStyle name="Millares [2] 58 3 2" xfId="32687" xr:uid="{5C3BEE05-D430-4D5B-A295-3EEB76462A33}"/>
    <cellStyle name="Millares [2] 58 4" xfId="32685" xr:uid="{4268C03D-3CC2-4F2C-B3A6-558608919C4B}"/>
    <cellStyle name="Millares [2] 59" xfId="10402" xr:uid="{00000000-0005-0000-0000-00009E280000}"/>
    <cellStyle name="Millares [2] 59 2" xfId="10403" xr:uid="{00000000-0005-0000-0000-00009F280000}"/>
    <cellStyle name="Millares [2] 59 2 2" xfId="32689" xr:uid="{6BCA2712-56F0-47FD-A01D-484D969816AD}"/>
    <cellStyle name="Millares [2] 59 3" xfId="10404" xr:uid="{00000000-0005-0000-0000-0000A0280000}"/>
    <cellStyle name="Millares [2] 59 3 2" xfId="32690" xr:uid="{5BA95ADE-2CD1-4B72-8F45-86E49D5FFCF7}"/>
    <cellStyle name="Millares [2] 59 4" xfId="32688" xr:uid="{E9B6BDC1-A9BE-4CB0-AE7A-5BD1C9431307}"/>
    <cellStyle name="Millares [2] 6" xfId="10405" xr:uid="{00000000-0005-0000-0000-0000A1280000}"/>
    <cellStyle name="Millares [2] 6 2" xfId="10406" xr:uid="{00000000-0005-0000-0000-0000A2280000}"/>
    <cellStyle name="Millares [2] 6 2 2" xfId="32692" xr:uid="{B8FB95F3-BDE8-4086-BCBF-A01175051E0A}"/>
    <cellStyle name="Millares [2] 6 3" xfId="10407" xr:uid="{00000000-0005-0000-0000-0000A3280000}"/>
    <cellStyle name="Millares [2] 6 3 2" xfId="32693" xr:uid="{C0F28A5B-3ED1-494E-A367-10CAB07EABB3}"/>
    <cellStyle name="Millares [2] 6 4" xfId="32691" xr:uid="{55535679-38A8-461A-A293-196C939554EE}"/>
    <cellStyle name="Millares [2] 60" xfId="10408" xr:uid="{00000000-0005-0000-0000-0000A4280000}"/>
    <cellStyle name="Millares [2] 60 2" xfId="10409" xr:uid="{00000000-0005-0000-0000-0000A5280000}"/>
    <cellStyle name="Millares [2] 60 2 2" xfId="32695" xr:uid="{4C42CB58-7216-45B9-A75D-E6CE140EDF41}"/>
    <cellStyle name="Millares [2] 60 3" xfId="10410" xr:uid="{00000000-0005-0000-0000-0000A6280000}"/>
    <cellStyle name="Millares [2] 60 3 2" xfId="32696" xr:uid="{3C357CBF-1531-41E1-B023-2B909F833B3F}"/>
    <cellStyle name="Millares [2] 60 4" xfId="32694" xr:uid="{4329448A-F637-40EE-A17A-CADC029C0992}"/>
    <cellStyle name="Millares [2] 61" xfId="10411" xr:uid="{00000000-0005-0000-0000-0000A7280000}"/>
    <cellStyle name="Millares [2] 61 2" xfId="10412" xr:uid="{00000000-0005-0000-0000-0000A8280000}"/>
    <cellStyle name="Millares [2] 61 2 2" xfId="32698" xr:uid="{A688CA78-9470-4429-A661-6C28702D19B9}"/>
    <cellStyle name="Millares [2] 61 3" xfId="10413" xr:uid="{00000000-0005-0000-0000-0000A9280000}"/>
    <cellStyle name="Millares [2] 61 3 2" xfId="32699" xr:uid="{713E99B1-6B8E-4783-9872-F00F682D4A08}"/>
    <cellStyle name="Millares [2] 61 4" xfId="32697" xr:uid="{72958003-C842-433B-BAD4-31161B7352F9}"/>
    <cellStyle name="Millares [2] 62" xfId="10414" xr:uid="{00000000-0005-0000-0000-0000AA280000}"/>
    <cellStyle name="Millares [2] 62 2" xfId="10415" xr:uid="{00000000-0005-0000-0000-0000AB280000}"/>
    <cellStyle name="Millares [2] 62 2 2" xfId="32701" xr:uid="{C233BF2F-5770-4713-8D33-A252599B97F1}"/>
    <cellStyle name="Millares [2] 62 3" xfId="10416" xr:uid="{00000000-0005-0000-0000-0000AC280000}"/>
    <cellStyle name="Millares [2] 62 3 2" xfId="32702" xr:uid="{495BF3B7-4219-4FDB-B3AC-37FB05B309D6}"/>
    <cellStyle name="Millares [2] 62 4" xfId="32700" xr:uid="{49EB29CF-709A-48D3-951F-72FB7D38804E}"/>
    <cellStyle name="Millares [2] 63" xfId="10417" xr:uid="{00000000-0005-0000-0000-0000AD280000}"/>
    <cellStyle name="Millares [2] 63 2" xfId="10418" xr:uid="{00000000-0005-0000-0000-0000AE280000}"/>
    <cellStyle name="Millares [2] 63 2 2" xfId="32704" xr:uid="{40F69FD7-5777-4C70-A09A-8E1686334590}"/>
    <cellStyle name="Millares [2] 63 3" xfId="10419" xr:uid="{00000000-0005-0000-0000-0000AF280000}"/>
    <cellStyle name="Millares [2] 63 3 2" xfId="32705" xr:uid="{3717DC2A-5D91-4AA6-A83F-FB246F858260}"/>
    <cellStyle name="Millares [2] 63 4" xfId="32703" xr:uid="{8F424737-A260-43F7-8703-CF1CD9BDCC5F}"/>
    <cellStyle name="Millares [2] 64" xfId="10420" xr:uid="{00000000-0005-0000-0000-0000B0280000}"/>
    <cellStyle name="Millares [2] 64 2" xfId="10421" xr:uid="{00000000-0005-0000-0000-0000B1280000}"/>
    <cellStyle name="Millares [2] 64 2 2" xfId="32707" xr:uid="{DD4B4AE5-17CF-4E64-B40C-890D9F58CF11}"/>
    <cellStyle name="Millares [2] 64 3" xfId="10422" xr:uid="{00000000-0005-0000-0000-0000B2280000}"/>
    <cellStyle name="Millares [2] 64 3 2" xfId="32708" xr:uid="{304632A2-521B-460C-B5EC-A511BC68B82F}"/>
    <cellStyle name="Millares [2] 64 4" xfId="32706" xr:uid="{396F866F-F913-4B94-840A-F9468449BF21}"/>
    <cellStyle name="Millares [2] 65" xfId="10423" xr:uid="{00000000-0005-0000-0000-0000B3280000}"/>
    <cellStyle name="Millares [2] 65 2" xfId="10424" xr:uid="{00000000-0005-0000-0000-0000B4280000}"/>
    <cellStyle name="Millares [2] 65 2 2" xfId="32710" xr:uid="{99462CC5-6DA9-4EE6-801F-7FECBE4CDF7A}"/>
    <cellStyle name="Millares [2] 65 3" xfId="10425" xr:uid="{00000000-0005-0000-0000-0000B5280000}"/>
    <cellStyle name="Millares [2] 65 3 2" xfId="32711" xr:uid="{BB6A9DF1-166A-4DDA-88C2-DC46533B0558}"/>
    <cellStyle name="Millares [2] 65 4" xfId="32709" xr:uid="{658BB9DF-2BE8-4FBA-8C1E-338878D6DA64}"/>
    <cellStyle name="Millares [2] 66" xfId="10426" xr:uid="{00000000-0005-0000-0000-0000B6280000}"/>
    <cellStyle name="Millares [2] 66 2" xfId="10427" xr:uid="{00000000-0005-0000-0000-0000B7280000}"/>
    <cellStyle name="Millares [2] 66 2 2" xfId="32713" xr:uid="{E4F58A3C-FD52-4960-A718-BFBFE4FCE67C}"/>
    <cellStyle name="Millares [2] 66 3" xfId="10428" xr:uid="{00000000-0005-0000-0000-0000B8280000}"/>
    <cellStyle name="Millares [2] 66 3 2" xfId="32714" xr:uid="{E0DCF65F-C079-471D-8DAA-94F26B0C0E96}"/>
    <cellStyle name="Millares [2] 66 4" xfId="32712" xr:uid="{5FDD6087-B901-4ADE-A982-CBCF093A28A3}"/>
    <cellStyle name="Millares [2] 67" xfId="10429" xr:uid="{00000000-0005-0000-0000-0000B9280000}"/>
    <cellStyle name="Millares [2] 67 2" xfId="10430" xr:uid="{00000000-0005-0000-0000-0000BA280000}"/>
    <cellStyle name="Millares [2] 67 2 2" xfId="32716" xr:uid="{D024FD97-C196-4D30-9202-4DED20AE3D5D}"/>
    <cellStyle name="Millares [2] 67 3" xfId="10431" xr:uid="{00000000-0005-0000-0000-0000BB280000}"/>
    <cellStyle name="Millares [2] 67 3 2" xfId="32717" xr:uid="{8810AFA3-4FFE-4D26-BC82-A52A41A20D30}"/>
    <cellStyle name="Millares [2] 67 4" xfId="32715" xr:uid="{68BD413B-87D1-4D62-BBA3-05DEAA745B37}"/>
    <cellStyle name="Millares [2] 68" xfId="10432" xr:uid="{00000000-0005-0000-0000-0000BC280000}"/>
    <cellStyle name="Millares [2] 68 2" xfId="10433" xr:uid="{00000000-0005-0000-0000-0000BD280000}"/>
    <cellStyle name="Millares [2] 68 2 2" xfId="32719" xr:uid="{80B00974-7F2B-42EF-A8D9-B4C24813EDA2}"/>
    <cellStyle name="Millares [2] 68 3" xfId="10434" xr:uid="{00000000-0005-0000-0000-0000BE280000}"/>
    <cellStyle name="Millares [2] 68 3 2" xfId="32720" xr:uid="{ABCA70DA-5AA6-4D62-8C37-00C332BFD931}"/>
    <cellStyle name="Millares [2] 68 4" xfId="32718" xr:uid="{9D85FD85-D5AC-428F-B9A7-B2F8578EF333}"/>
    <cellStyle name="Millares [2] 69" xfId="10435" xr:uid="{00000000-0005-0000-0000-0000BF280000}"/>
    <cellStyle name="Millares [2] 69 2" xfId="10436" xr:uid="{00000000-0005-0000-0000-0000C0280000}"/>
    <cellStyle name="Millares [2] 69 2 2" xfId="32722" xr:uid="{017E7910-3EC1-45D9-9A4E-53401D96C290}"/>
    <cellStyle name="Millares [2] 69 3" xfId="10437" xr:uid="{00000000-0005-0000-0000-0000C1280000}"/>
    <cellStyle name="Millares [2] 69 3 2" xfId="32723" xr:uid="{D56A0D4F-7300-47B5-B0C5-8FD142FBC5B7}"/>
    <cellStyle name="Millares [2] 69 4" xfId="32721" xr:uid="{A3123975-8517-418C-8849-9FE65D8333E9}"/>
    <cellStyle name="Millares [2] 7" xfId="10438" xr:uid="{00000000-0005-0000-0000-0000C2280000}"/>
    <cellStyle name="Millares [2] 7 2" xfId="10439" xr:uid="{00000000-0005-0000-0000-0000C3280000}"/>
    <cellStyle name="Millares [2] 7 2 2" xfId="32725" xr:uid="{F053F23B-A4CC-412C-87EC-A5DD22198C4A}"/>
    <cellStyle name="Millares [2] 7 3" xfId="10440" xr:uid="{00000000-0005-0000-0000-0000C4280000}"/>
    <cellStyle name="Millares [2] 7 3 2" xfId="32726" xr:uid="{FEEBA75C-73F2-49F8-9793-DD9EA8A8CCB2}"/>
    <cellStyle name="Millares [2] 7 4" xfId="32724" xr:uid="{85EDEE0E-3832-48DE-A9E4-FE3DF9E25E59}"/>
    <cellStyle name="Millares [2] 70" xfId="10441" xr:uid="{00000000-0005-0000-0000-0000C5280000}"/>
    <cellStyle name="Millares [2] 70 2" xfId="10442" xr:uid="{00000000-0005-0000-0000-0000C6280000}"/>
    <cellStyle name="Millares [2] 70 2 2" xfId="32728" xr:uid="{AD440F15-9938-49C0-802C-0FDF20829138}"/>
    <cellStyle name="Millares [2] 70 3" xfId="10443" xr:uid="{00000000-0005-0000-0000-0000C7280000}"/>
    <cellStyle name="Millares [2] 70 3 2" xfId="32729" xr:uid="{341B92D2-896E-460C-AFB0-85AB4ECCF1AB}"/>
    <cellStyle name="Millares [2] 70 4" xfId="32727" xr:uid="{D83C59DD-582B-4680-AB02-09B698949911}"/>
    <cellStyle name="Millares [2] 71" xfId="10444" xr:uid="{00000000-0005-0000-0000-0000C8280000}"/>
    <cellStyle name="Millares [2] 71 2" xfId="10445" xr:uid="{00000000-0005-0000-0000-0000C9280000}"/>
    <cellStyle name="Millares [2] 71 2 2" xfId="32731" xr:uid="{E2169B64-44BF-40E4-BFC1-BFAFD23E7DC3}"/>
    <cellStyle name="Millares [2] 71 3" xfId="10446" xr:uid="{00000000-0005-0000-0000-0000CA280000}"/>
    <cellStyle name="Millares [2] 71 3 2" xfId="32732" xr:uid="{FC308082-5EE1-4669-AD03-9FFF6D0F2524}"/>
    <cellStyle name="Millares [2] 71 4" xfId="32730" xr:uid="{8F0DC44D-F006-4651-9484-402951E5699B}"/>
    <cellStyle name="Millares [2] 72" xfId="10447" xr:uid="{00000000-0005-0000-0000-0000CB280000}"/>
    <cellStyle name="Millares [2] 72 2" xfId="10448" xr:uid="{00000000-0005-0000-0000-0000CC280000}"/>
    <cellStyle name="Millares [2] 72 2 2" xfId="32734" xr:uid="{92A95D19-2D59-4E5C-887B-92CD6BCBD4A8}"/>
    <cellStyle name="Millares [2] 72 3" xfId="10449" xr:uid="{00000000-0005-0000-0000-0000CD280000}"/>
    <cellStyle name="Millares [2] 72 3 2" xfId="32735" xr:uid="{9A1489F5-C54E-4AD1-8D34-1314B822E9B7}"/>
    <cellStyle name="Millares [2] 72 4" xfId="32733" xr:uid="{00A9C04D-926C-470B-B99E-AD0BCD72327E}"/>
    <cellStyle name="Millares [2] 73" xfId="10450" xr:uid="{00000000-0005-0000-0000-0000CE280000}"/>
    <cellStyle name="Millares [2] 73 2" xfId="10451" xr:uid="{00000000-0005-0000-0000-0000CF280000}"/>
    <cellStyle name="Millares [2] 73 2 2" xfId="32737" xr:uid="{7D15F1A7-B84D-4B6E-B5D0-E0B5D6A7F0B0}"/>
    <cellStyle name="Millares [2] 73 3" xfId="10452" xr:uid="{00000000-0005-0000-0000-0000D0280000}"/>
    <cellStyle name="Millares [2] 73 3 2" xfId="32738" xr:uid="{7998AF69-E3D3-4E6C-A4EE-0B9E5B4E9CB8}"/>
    <cellStyle name="Millares [2] 73 4" xfId="32736" xr:uid="{038BE61C-3B90-4292-8AEC-CC00F8228656}"/>
    <cellStyle name="Millares [2] 74" xfId="10453" xr:uid="{00000000-0005-0000-0000-0000D1280000}"/>
    <cellStyle name="Millares [2] 74 2" xfId="10454" xr:uid="{00000000-0005-0000-0000-0000D2280000}"/>
    <cellStyle name="Millares [2] 74 2 2" xfId="32740" xr:uid="{68800B4A-E890-4908-BECC-66D8B3980EF8}"/>
    <cellStyle name="Millares [2] 74 3" xfId="10455" xr:uid="{00000000-0005-0000-0000-0000D3280000}"/>
    <cellStyle name="Millares [2] 74 3 2" xfId="32741" xr:uid="{7DA24FE9-C066-4264-8E06-1A8FF62F2998}"/>
    <cellStyle name="Millares [2] 74 4" xfId="32739" xr:uid="{831264AD-702C-4922-8AEB-2793F0146EC3}"/>
    <cellStyle name="Millares [2] 75" xfId="10456" xr:uid="{00000000-0005-0000-0000-0000D4280000}"/>
    <cellStyle name="Millares [2] 75 2" xfId="10457" xr:uid="{00000000-0005-0000-0000-0000D5280000}"/>
    <cellStyle name="Millares [2] 75 2 2" xfId="32743" xr:uid="{69737727-B645-4B87-AF0B-76041B49117E}"/>
    <cellStyle name="Millares [2] 75 3" xfId="10458" xr:uid="{00000000-0005-0000-0000-0000D6280000}"/>
    <cellStyle name="Millares [2] 75 3 2" xfId="32744" xr:uid="{A0199974-6B9D-47AC-A473-C2EE08ABC3C8}"/>
    <cellStyle name="Millares [2] 75 4" xfId="32742" xr:uid="{226F1FE2-4C69-4F0F-9809-FF4AE2560F8D}"/>
    <cellStyle name="Millares [2] 76" xfId="10459" xr:uid="{00000000-0005-0000-0000-0000D7280000}"/>
    <cellStyle name="Millares [2] 76 2" xfId="10460" xr:uid="{00000000-0005-0000-0000-0000D8280000}"/>
    <cellStyle name="Millares [2] 76 2 2" xfId="32746" xr:uid="{4BE7558F-536B-435C-B863-090FEE896527}"/>
    <cellStyle name="Millares [2] 76 3" xfId="10461" xr:uid="{00000000-0005-0000-0000-0000D9280000}"/>
    <cellStyle name="Millares [2] 76 3 2" xfId="32747" xr:uid="{9B0870B7-2090-4343-BD14-81612BEE1564}"/>
    <cellStyle name="Millares [2] 76 4" xfId="32745" xr:uid="{EE588C74-CC5E-4950-B15C-90E0E33FFEBB}"/>
    <cellStyle name="Millares [2] 77" xfId="10462" xr:uid="{00000000-0005-0000-0000-0000DA280000}"/>
    <cellStyle name="Millares [2] 77 2" xfId="10463" xr:uid="{00000000-0005-0000-0000-0000DB280000}"/>
    <cellStyle name="Millares [2] 77 2 2" xfId="32749" xr:uid="{17FB989C-2C56-4276-AB37-B22A3D573D20}"/>
    <cellStyle name="Millares [2] 77 3" xfId="10464" xr:uid="{00000000-0005-0000-0000-0000DC280000}"/>
    <cellStyle name="Millares [2] 77 3 2" xfId="32750" xr:uid="{25C1DDB6-ADBE-412C-BF57-37FD366761A1}"/>
    <cellStyle name="Millares [2] 77 4" xfId="32748" xr:uid="{59D6A62E-0E03-4714-AC4B-A54F22E73CB5}"/>
    <cellStyle name="Millares [2] 78" xfId="10465" xr:uid="{00000000-0005-0000-0000-0000DD280000}"/>
    <cellStyle name="Millares [2] 78 2" xfId="10466" xr:uid="{00000000-0005-0000-0000-0000DE280000}"/>
    <cellStyle name="Millares [2] 78 2 2" xfId="32752" xr:uid="{EB68951D-8AFD-4E3B-A3EB-F947328A8F2F}"/>
    <cellStyle name="Millares [2] 78 3" xfId="10467" xr:uid="{00000000-0005-0000-0000-0000DF280000}"/>
    <cellStyle name="Millares [2] 78 3 2" xfId="32753" xr:uid="{BC5871DB-AD05-4597-88A1-035C3DE8D896}"/>
    <cellStyle name="Millares [2] 78 4" xfId="32751" xr:uid="{6F1755C2-E6E2-43D2-BCC8-DCB4EE2DDF07}"/>
    <cellStyle name="Millares [2] 79" xfId="10468" xr:uid="{00000000-0005-0000-0000-0000E0280000}"/>
    <cellStyle name="Millares [2] 79 2" xfId="10469" xr:uid="{00000000-0005-0000-0000-0000E1280000}"/>
    <cellStyle name="Millares [2] 79 2 2" xfId="32755" xr:uid="{B3C312FB-AC3C-4507-8BEA-CF3952838B5A}"/>
    <cellStyle name="Millares [2] 79 3" xfId="10470" xr:uid="{00000000-0005-0000-0000-0000E2280000}"/>
    <cellStyle name="Millares [2] 79 3 2" xfId="32756" xr:uid="{66C681F4-4123-49B4-AB93-28D6BEA1DC94}"/>
    <cellStyle name="Millares [2] 79 4" xfId="32754" xr:uid="{0B43AA43-DF40-4558-AB28-75FB8AAF72D2}"/>
    <cellStyle name="Millares [2] 8" xfId="10471" xr:uid="{00000000-0005-0000-0000-0000E3280000}"/>
    <cellStyle name="Millares [2] 8 2" xfId="10472" xr:uid="{00000000-0005-0000-0000-0000E4280000}"/>
    <cellStyle name="Millares [2] 8 2 2" xfId="32758" xr:uid="{0008120B-B88E-4FD1-9422-72309943C32D}"/>
    <cellStyle name="Millares [2] 8 3" xfId="10473" xr:uid="{00000000-0005-0000-0000-0000E5280000}"/>
    <cellStyle name="Millares [2] 8 3 2" xfId="32759" xr:uid="{80FDF0B9-1F82-4414-9A71-FD7F04BCD3FF}"/>
    <cellStyle name="Millares [2] 8 4" xfId="32757" xr:uid="{7E604233-7979-4904-B86E-80153DA29D06}"/>
    <cellStyle name="Millares [2] 80" xfId="10474" xr:uid="{00000000-0005-0000-0000-0000E6280000}"/>
    <cellStyle name="Millares [2] 80 2" xfId="10475" xr:uid="{00000000-0005-0000-0000-0000E7280000}"/>
    <cellStyle name="Millares [2] 80 2 2" xfId="32761" xr:uid="{593D5F33-B4A6-4B1D-BED9-9F6CEBEC4449}"/>
    <cellStyle name="Millares [2] 80 3" xfId="10476" xr:uid="{00000000-0005-0000-0000-0000E8280000}"/>
    <cellStyle name="Millares [2] 80 3 2" xfId="32762" xr:uid="{5D4129BE-9B09-41DD-8818-1FCF03834482}"/>
    <cellStyle name="Millares [2] 80 4" xfId="32760" xr:uid="{68C6B39F-ACF0-43AE-B7FA-202E4725DF66}"/>
    <cellStyle name="Millares [2] 81" xfId="10477" xr:uid="{00000000-0005-0000-0000-0000E9280000}"/>
    <cellStyle name="Millares [2] 81 2" xfId="10478" xr:uid="{00000000-0005-0000-0000-0000EA280000}"/>
    <cellStyle name="Millares [2] 81 2 2" xfId="32764" xr:uid="{C64388A6-D2A4-4E93-AFF4-91A183374870}"/>
    <cellStyle name="Millares [2] 81 3" xfId="10479" xr:uid="{00000000-0005-0000-0000-0000EB280000}"/>
    <cellStyle name="Millares [2] 81 3 2" xfId="32765" xr:uid="{92CD75CD-C417-4648-827F-BC71C97B80AC}"/>
    <cellStyle name="Millares [2] 81 4" xfId="32763" xr:uid="{63689766-0B6E-4414-9966-982AED447263}"/>
    <cellStyle name="Millares [2] 82" xfId="10480" xr:uid="{00000000-0005-0000-0000-0000EC280000}"/>
    <cellStyle name="Millares [2] 82 2" xfId="10481" xr:uid="{00000000-0005-0000-0000-0000ED280000}"/>
    <cellStyle name="Millares [2] 82 2 2" xfId="32767" xr:uid="{C5BD188C-673A-46DB-97C4-55BFCB6C55EB}"/>
    <cellStyle name="Millares [2] 82 3" xfId="10482" xr:uid="{00000000-0005-0000-0000-0000EE280000}"/>
    <cellStyle name="Millares [2] 82 3 2" xfId="32768" xr:uid="{80F45D3D-EC88-48B2-B080-D7F8E4655354}"/>
    <cellStyle name="Millares [2] 82 4" xfId="32766" xr:uid="{102F3C42-718C-4F46-897B-07FE1C083665}"/>
    <cellStyle name="Millares [2] 83" xfId="10483" xr:uid="{00000000-0005-0000-0000-0000EF280000}"/>
    <cellStyle name="Millares [2] 83 2" xfId="10484" xr:uid="{00000000-0005-0000-0000-0000F0280000}"/>
    <cellStyle name="Millares [2] 83 2 2" xfId="32770" xr:uid="{9701D1E9-231A-4C01-A295-4867AE84D3FA}"/>
    <cellStyle name="Millares [2] 83 3" xfId="10485" xr:uid="{00000000-0005-0000-0000-0000F1280000}"/>
    <cellStyle name="Millares [2] 83 3 2" xfId="32771" xr:uid="{36F6DDE5-D7D7-4CE5-B712-23670D6EC142}"/>
    <cellStyle name="Millares [2] 83 4" xfId="32769" xr:uid="{924A8C14-CC1D-4C5D-BCAE-4CEF75F9D932}"/>
    <cellStyle name="Millares [2] 84" xfId="10486" xr:uid="{00000000-0005-0000-0000-0000F2280000}"/>
    <cellStyle name="Millares [2] 84 2" xfId="10487" xr:uid="{00000000-0005-0000-0000-0000F3280000}"/>
    <cellStyle name="Millares [2] 84 2 2" xfId="32773" xr:uid="{372B2BCE-BDD1-495D-8DD8-6594CC609A68}"/>
    <cellStyle name="Millares [2] 84 3" xfId="10488" xr:uid="{00000000-0005-0000-0000-0000F4280000}"/>
    <cellStyle name="Millares [2] 84 3 2" xfId="32774" xr:uid="{F678F269-D5E3-4E21-8325-31F4C3D7A6F2}"/>
    <cellStyle name="Millares [2] 84 4" xfId="32772" xr:uid="{886996E0-BA2A-4FD9-A1A5-8DE1BAB4A052}"/>
    <cellStyle name="Millares [2] 85" xfId="10489" xr:uid="{00000000-0005-0000-0000-0000F5280000}"/>
    <cellStyle name="Millares [2] 85 2" xfId="10490" xr:uid="{00000000-0005-0000-0000-0000F6280000}"/>
    <cellStyle name="Millares [2] 85 2 2" xfId="32776" xr:uid="{1D2B4A48-7AE6-42DB-BB98-A9A4D1801828}"/>
    <cellStyle name="Millares [2] 85 3" xfId="10491" xr:uid="{00000000-0005-0000-0000-0000F7280000}"/>
    <cellStyle name="Millares [2] 85 3 2" xfId="32777" xr:uid="{335CACF1-5C5A-4E2A-8A31-847FE010FEBA}"/>
    <cellStyle name="Millares [2] 85 4" xfId="32775" xr:uid="{C6F25837-B7CD-4B68-B23D-BF9865A71B04}"/>
    <cellStyle name="Millares [2] 86" xfId="10492" xr:uid="{00000000-0005-0000-0000-0000F8280000}"/>
    <cellStyle name="Millares [2] 86 2" xfId="10493" xr:uid="{00000000-0005-0000-0000-0000F9280000}"/>
    <cellStyle name="Millares [2] 86 2 2" xfId="32779" xr:uid="{FD4D6DC0-44DE-4122-8B1E-1EA11E7C709B}"/>
    <cellStyle name="Millares [2] 86 3" xfId="10494" xr:uid="{00000000-0005-0000-0000-0000FA280000}"/>
    <cellStyle name="Millares [2] 86 3 2" xfId="32780" xr:uid="{BECD124F-5422-47F6-B604-962370C769BA}"/>
    <cellStyle name="Millares [2] 86 4" xfId="32778" xr:uid="{8D87D11B-2D76-41E9-B5D5-3AF906E03C47}"/>
    <cellStyle name="Millares [2] 87" xfId="10495" xr:uid="{00000000-0005-0000-0000-0000FB280000}"/>
    <cellStyle name="Millares [2] 87 2" xfId="10496" xr:uid="{00000000-0005-0000-0000-0000FC280000}"/>
    <cellStyle name="Millares [2] 87 2 2" xfId="32782" xr:uid="{34CD962E-3BCB-40E0-AFEF-B95131D59A5E}"/>
    <cellStyle name="Millares [2] 87 3" xfId="10497" xr:uid="{00000000-0005-0000-0000-0000FD280000}"/>
    <cellStyle name="Millares [2] 87 3 2" xfId="35003" xr:uid="{271EEED2-743B-49FF-9ACA-500DB137378D}"/>
    <cellStyle name="Millares [2] 87 4" xfId="32781" xr:uid="{799BD045-1B00-4CEC-9F70-0DBFDF8687E0}"/>
    <cellStyle name="Millares [2] 88" xfId="10498" xr:uid="{00000000-0005-0000-0000-0000FE280000}"/>
    <cellStyle name="Millares [2] 88 2" xfId="10499" xr:uid="{00000000-0005-0000-0000-0000FF280000}"/>
    <cellStyle name="Millares [2] 88 2 2" xfId="35005" xr:uid="{90E20D8E-C51E-445C-94AE-2310339B5D1F}"/>
    <cellStyle name="Millares [2] 88 3" xfId="10500" xr:uid="{00000000-0005-0000-0000-000000290000}"/>
    <cellStyle name="Millares [2] 88 3 2" xfId="35006" xr:uid="{31B73B66-9B94-4513-9C82-9D620BE94667}"/>
    <cellStyle name="Millares [2] 88 4" xfId="35004" xr:uid="{F804DCA7-EEE1-43B5-9C00-F99D0CB6598B}"/>
    <cellStyle name="Millares [2] 89" xfId="10501" xr:uid="{00000000-0005-0000-0000-000001290000}"/>
    <cellStyle name="Millares [2] 89 2" xfId="10502" xr:uid="{00000000-0005-0000-0000-000002290000}"/>
    <cellStyle name="Millares [2] 89 2 2" xfId="35008" xr:uid="{C49C41B2-8405-4153-A28B-1FCAB817385C}"/>
    <cellStyle name="Millares [2] 89 3" xfId="10503" xr:uid="{00000000-0005-0000-0000-000003290000}"/>
    <cellStyle name="Millares [2] 89 3 2" xfId="35009" xr:uid="{A9CDB9A1-90F5-4EA3-B9AB-FE8EC4F92FAD}"/>
    <cellStyle name="Millares [2] 89 4" xfId="35007" xr:uid="{DCDD6C14-FBBD-456C-A8CB-34C3015F3342}"/>
    <cellStyle name="Millares [2] 9" xfId="10504" xr:uid="{00000000-0005-0000-0000-000004290000}"/>
    <cellStyle name="Millares [2] 9 2" xfId="10505" xr:uid="{00000000-0005-0000-0000-000005290000}"/>
    <cellStyle name="Millares [2] 9 2 2" xfId="35011" xr:uid="{9CBD5859-BA46-4357-89BD-48150530E3E9}"/>
    <cellStyle name="Millares [2] 9 3" xfId="10506" xr:uid="{00000000-0005-0000-0000-000006290000}"/>
    <cellStyle name="Millares [2] 9 3 2" xfId="35012" xr:uid="{800699FD-7D73-459E-B7F0-49067A7D30BC}"/>
    <cellStyle name="Millares [2] 9 4" xfId="35010" xr:uid="{FFAE9978-6336-4C2B-8A56-A64275EB853A}"/>
    <cellStyle name="Millares [2] 90" xfId="10507" xr:uid="{00000000-0005-0000-0000-000007290000}"/>
    <cellStyle name="Millares [2] 90 2" xfId="10508" xr:uid="{00000000-0005-0000-0000-000008290000}"/>
    <cellStyle name="Millares [2] 90 2 2" xfId="35014" xr:uid="{76DE29A7-F98B-4FFB-B62E-CE256C76475B}"/>
    <cellStyle name="Millares [2] 90 3" xfId="10509" xr:uid="{00000000-0005-0000-0000-000009290000}"/>
    <cellStyle name="Millares [2] 90 3 2" xfId="35015" xr:uid="{CA16C4EC-79EC-4007-9D2E-1175EABF4EE8}"/>
    <cellStyle name="Millares [2] 90 4" xfId="35013" xr:uid="{A84DB529-8E1C-4DEC-A694-63FC5A749641}"/>
    <cellStyle name="Millares [2] 91" xfId="10510" xr:uid="{00000000-0005-0000-0000-00000A290000}"/>
    <cellStyle name="Millares [2] 91 2" xfId="10511" xr:uid="{00000000-0005-0000-0000-00000B290000}"/>
    <cellStyle name="Millares [2] 91 2 2" xfId="35017" xr:uid="{6FA6345F-9F6A-42E9-BD3F-D4F383672F0B}"/>
    <cellStyle name="Millares [2] 91 3" xfId="10512" xr:uid="{00000000-0005-0000-0000-00000C290000}"/>
    <cellStyle name="Millares [2] 91 3 2" xfId="35018" xr:uid="{E14716A4-38DA-4C27-950C-AE5381FFF99B}"/>
    <cellStyle name="Millares [2] 91 4" xfId="35016" xr:uid="{2A94D516-AFD3-41FC-B881-DA288EC27441}"/>
    <cellStyle name="Millares [2] 92" xfId="10513" xr:uid="{00000000-0005-0000-0000-00000D290000}"/>
    <cellStyle name="Millares [2] 92 2" xfId="10514" xr:uid="{00000000-0005-0000-0000-00000E290000}"/>
    <cellStyle name="Millares [2] 92 2 2" xfId="35020" xr:uid="{9776599E-8649-4346-80D5-44AA98517ED2}"/>
    <cellStyle name="Millares [2] 92 3" xfId="10515" xr:uid="{00000000-0005-0000-0000-00000F290000}"/>
    <cellStyle name="Millares [2] 92 3 2" xfId="35021" xr:uid="{3847B3D1-E82D-47A6-887E-FC626B5A9A98}"/>
    <cellStyle name="Millares [2] 92 4" xfId="35019" xr:uid="{F8FFB79E-34CA-4AA4-BC10-AE17DA5BAF87}"/>
    <cellStyle name="Millares [2] 93" xfId="10516" xr:uid="{00000000-0005-0000-0000-000010290000}"/>
    <cellStyle name="Millares [2] 93 2" xfId="10517" xr:uid="{00000000-0005-0000-0000-000011290000}"/>
    <cellStyle name="Millares [2] 93 2 2" xfId="35023" xr:uid="{3969F4D6-B3CD-4F95-8693-E05793EA78D2}"/>
    <cellStyle name="Millares [2] 93 3" xfId="10518" xr:uid="{00000000-0005-0000-0000-000012290000}"/>
    <cellStyle name="Millares [2] 93 3 2" xfId="35024" xr:uid="{29C032DE-E838-44AD-86D2-E915323B7743}"/>
    <cellStyle name="Millares [2] 93 4" xfId="35022" xr:uid="{CA417068-A1D2-4B11-B0C9-F13EF4EF5B7B}"/>
    <cellStyle name="Millares [2] 94" xfId="10519" xr:uid="{00000000-0005-0000-0000-000013290000}"/>
    <cellStyle name="Millares [2] 94 2" xfId="10520" xr:uid="{00000000-0005-0000-0000-000014290000}"/>
    <cellStyle name="Millares [2] 94 2 2" xfId="35026" xr:uid="{D704DD0C-4E9A-46D3-B22E-14F8C58ECE0B}"/>
    <cellStyle name="Millares [2] 94 3" xfId="10521" xr:uid="{00000000-0005-0000-0000-000015290000}"/>
    <cellStyle name="Millares [2] 94 3 2" xfId="35027" xr:uid="{9435FD92-D0A3-4B1A-8176-F42AD1618655}"/>
    <cellStyle name="Millares [2] 94 4" xfId="35025" xr:uid="{9D6A1BCE-56D7-4F90-B63B-EC5A4FD031FD}"/>
    <cellStyle name="Millares [2] 95" xfId="10522" xr:uid="{00000000-0005-0000-0000-000016290000}"/>
    <cellStyle name="Millares [2] 95 2" xfId="10523" xr:uid="{00000000-0005-0000-0000-000017290000}"/>
    <cellStyle name="Millares [2] 95 2 2" xfId="35029" xr:uid="{E1D8CB30-BAD5-47A8-BC99-2008E43A98B6}"/>
    <cellStyle name="Millares [2] 95 3" xfId="10524" xr:uid="{00000000-0005-0000-0000-000018290000}"/>
    <cellStyle name="Millares [2] 95 3 2" xfId="35030" xr:uid="{3DDF9710-32EB-4A0A-B13B-4FAC4C5526B6}"/>
    <cellStyle name="Millares [2] 95 4" xfId="35028" xr:uid="{29C1A1D2-2CC6-4ECC-8C93-0CAAA9129567}"/>
    <cellStyle name="Millares [2] 96" xfId="10525" xr:uid="{00000000-0005-0000-0000-000019290000}"/>
    <cellStyle name="Millares [2] 96 2" xfId="10526" xr:uid="{00000000-0005-0000-0000-00001A290000}"/>
    <cellStyle name="Millares [2] 96 2 2" xfId="35032" xr:uid="{0A0619CE-515F-4F93-8B98-407DF2AE055E}"/>
    <cellStyle name="Millares [2] 96 3" xfId="10527" xr:uid="{00000000-0005-0000-0000-00001B290000}"/>
    <cellStyle name="Millares [2] 96 3 2" xfId="35033" xr:uid="{2EAF37E0-18AC-444F-A337-DD0E0962F6C4}"/>
    <cellStyle name="Millares [2] 96 4" xfId="35031" xr:uid="{5C5F02E6-B3CC-4C8F-B8FD-6A60AC2AE170}"/>
    <cellStyle name="Millares [2] 97" xfId="10528" xr:uid="{00000000-0005-0000-0000-00001C290000}"/>
    <cellStyle name="Millares [2] 97 2" xfId="10529" xr:uid="{00000000-0005-0000-0000-00001D290000}"/>
    <cellStyle name="Millares [2] 97 2 2" xfId="35035" xr:uid="{3B6BC011-6098-4111-BF91-69896859196C}"/>
    <cellStyle name="Millares [2] 97 3" xfId="10530" xr:uid="{00000000-0005-0000-0000-00001E290000}"/>
    <cellStyle name="Millares [2] 97 3 2" xfId="35036" xr:uid="{92A17DCA-ED51-4FB0-A651-A166E79B8046}"/>
    <cellStyle name="Millares [2] 97 4" xfId="35034" xr:uid="{E0D1C64A-F781-49F9-9FE7-B3D4E56202A9}"/>
    <cellStyle name="Millares [2] 98" xfId="10531" xr:uid="{00000000-0005-0000-0000-00001F290000}"/>
    <cellStyle name="Millares [2] 98 2" xfId="10532" xr:uid="{00000000-0005-0000-0000-000020290000}"/>
    <cellStyle name="Millares [2] 98 2 2" xfId="35038" xr:uid="{CCC0C514-DDA3-4EF6-9BB9-A0EF498A7836}"/>
    <cellStyle name="Millares [2] 98 3" xfId="10533" xr:uid="{00000000-0005-0000-0000-000021290000}"/>
    <cellStyle name="Millares [2] 98 3 2" xfId="35039" xr:uid="{4E401D68-8FD5-4805-90E3-530A790F9E07}"/>
    <cellStyle name="Millares [2] 98 4" xfId="35037" xr:uid="{46321A88-6F51-4EE6-A04D-D79F19F8E2B0}"/>
    <cellStyle name="Millares [2] 99" xfId="10534" xr:uid="{00000000-0005-0000-0000-000022290000}"/>
    <cellStyle name="Millares [2] 99 2" xfId="10535" xr:uid="{00000000-0005-0000-0000-000023290000}"/>
    <cellStyle name="Millares [2] 99 2 2" xfId="35041" xr:uid="{08BDFFF6-60FF-40D4-9427-69E1911AC38B}"/>
    <cellStyle name="Millares [2] 99 3" xfId="10536" xr:uid="{00000000-0005-0000-0000-000024290000}"/>
    <cellStyle name="Millares [2] 99 3 2" xfId="35042" xr:uid="{99D64463-7083-44E8-8C95-9086370AA932}"/>
    <cellStyle name="Millares [2] 99 4" xfId="35040" xr:uid="{DA2D974B-BF77-4550-879F-B0CD96801B77}"/>
    <cellStyle name="Millares [2]_Balance" xfId="10537" xr:uid="{00000000-0005-0000-0000-000025290000}"/>
    <cellStyle name="Millares [3]" xfId="10538" xr:uid="{00000000-0005-0000-0000-000026290000}"/>
    <cellStyle name="Millares [3] 10" xfId="10539" xr:uid="{00000000-0005-0000-0000-000027290000}"/>
    <cellStyle name="Millares [3] 10 2" xfId="10540" xr:uid="{00000000-0005-0000-0000-000028290000}"/>
    <cellStyle name="Millares [3] 10 2 2" xfId="35045" xr:uid="{4BF1CEC0-01A1-4428-983F-0A4EF064E24E}"/>
    <cellStyle name="Millares [3] 10 3" xfId="10541" xr:uid="{00000000-0005-0000-0000-000029290000}"/>
    <cellStyle name="Millares [3] 10 3 2" xfId="35046" xr:uid="{F53A90FC-9A9A-4389-97E2-8F55235740CC}"/>
    <cellStyle name="Millares [3] 10 4" xfId="35044" xr:uid="{0C790972-321D-4EFE-ACD5-870681EDCD5B}"/>
    <cellStyle name="Millares [3] 100" xfId="10542" xr:uid="{00000000-0005-0000-0000-00002A290000}"/>
    <cellStyle name="Millares [3] 100 2" xfId="10543" xr:uid="{00000000-0005-0000-0000-00002B290000}"/>
    <cellStyle name="Millares [3] 100 2 2" xfId="35048" xr:uid="{2F78A372-3AC8-445F-B427-8EF4EAE6EDA3}"/>
    <cellStyle name="Millares [3] 100 3" xfId="10544" xr:uid="{00000000-0005-0000-0000-00002C290000}"/>
    <cellStyle name="Millares [3] 100 3 2" xfId="35049" xr:uid="{2E61FE84-08B2-48AA-9AC6-4AC024D1E3AC}"/>
    <cellStyle name="Millares [3] 100 4" xfId="35047" xr:uid="{DCD56193-F384-4874-8930-1921BAB61939}"/>
    <cellStyle name="Millares [3] 101" xfId="10545" xr:uid="{00000000-0005-0000-0000-00002D290000}"/>
    <cellStyle name="Millares [3] 101 2" xfId="10546" xr:uid="{00000000-0005-0000-0000-00002E290000}"/>
    <cellStyle name="Millares [3] 101 2 2" xfId="35051" xr:uid="{C70D432B-A3CA-4902-9999-01FC8A578201}"/>
    <cellStyle name="Millares [3] 101 3" xfId="10547" xr:uid="{00000000-0005-0000-0000-00002F290000}"/>
    <cellStyle name="Millares [3] 101 3 2" xfId="35052" xr:uid="{0EFE1B14-FBBC-49AC-A6DD-AF323A0E0D95}"/>
    <cellStyle name="Millares [3] 101 4" xfId="35050" xr:uid="{3427821E-4BD9-42E9-A0D1-36406EF6A795}"/>
    <cellStyle name="Millares [3] 102" xfId="10548" xr:uid="{00000000-0005-0000-0000-000030290000}"/>
    <cellStyle name="Millares [3] 102 2" xfId="10549" xr:uid="{00000000-0005-0000-0000-000031290000}"/>
    <cellStyle name="Millares [3] 102 2 2" xfId="35054" xr:uid="{B300372A-28D4-46E0-9269-C3E2AE426CBD}"/>
    <cellStyle name="Millares [3] 102 3" xfId="10550" xr:uid="{00000000-0005-0000-0000-000032290000}"/>
    <cellStyle name="Millares [3] 102 3 2" xfId="35055" xr:uid="{C1F95776-AD3E-452D-86C9-F1B65A02552F}"/>
    <cellStyle name="Millares [3] 102 4" xfId="35053" xr:uid="{BB64BE1D-C416-4BD1-8D2A-60FC450BF9D8}"/>
    <cellStyle name="Millares [3] 103" xfId="10551" xr:uid="{00000000-0005-0000-0000-000033290000}"/>
    <cellStyle name="Millares [3] 103 2" xfId="10552" xr:uid="{00000000-0005-0000-0000-000034290000}"/>
    <cellStyle name="Millares [3] 103 2 2" xfId="35057" xr:uid="{1E84E680-355C-4058-92FB-D143663A12DB}"/>
    <cellStyle name="Millares [3] 103 3" xfId="10553" xr:uid="{00000000-0005-0000-0000-000035290000}"/>
    <cellStyle name="Millares [3] 103 3 2" xfId="35058" xr:uid="{9EC1ED0B-4A49-4674-AB2D-98ED09A4CB5A}"/>
    <cellStyle name="Millares [3] 103 4" xfId="35056" xr:uid="{DA74677E-5822-40CD-8C62-977A0332D361}"/>
    <cellStyle name="Millares [3] 104" xfId="10554" xr:uid="{00000000-0005-0000-0000-000036290000}"/>
    <cellStyle name="Millares [3] 104 2" xfId="10555" xr:uid="{00000000-0005-0000-0000-000037290000}"/>
    <cellStyle name="Millares [3] 104 2 2" xfId="35060" xr:uid="{6038AF6D-F394-4CFA-B4E9-C61C5B67588C}"/>
    <cellStyle name="Millares [3] 104 3" xfId="10556" xr:uid="{00000000-0005-0000-0000-000038290000}"/>
    <cellStyle name="Millares [3] 104 3 2" xfId="35061" xr:uid="{597E5CB4-A7B9-4E7D-9BA4-2508DC73276F}"/>
    <cellStyle name="Millares [3] 104 4" xfId="35059" xr:uid="{9B17F0DB-F51A-4AB3-9B00-8B050DED91BF}"/>
    <cellStyle name="Millares [3] 105" xfId="10557" xr:uid="{00000000-0005-0000-0000-000039290000}"/>
    <cellStyle name="Millares [3] 105 2" xfId="10558" xr:uid="{00000000-0005-0000-0000-00003A290000}"/>
    <cellStyle name="Millares [3] 105 2 2" xfId="35063" xr:uid="{8AAF0C35-19E4-4F2D-99FA-D2FE0EAB693A}"/>
    <cellStyle name="Millares [3] 105 3" xfId="10559" xr:uid="{00000000-0005-0000-0000-00003B290000}"/>
    <cellStyle name="Millares [3] 105 3 2" xfId="35064" xr:uid="{360ED082-1D25-4626-9EC4-3380DEC80686}"/>
    <cellStyle name="Millares [3] 105 4" xfId="35062" xr:uid="{C154195A-B8FC-470D-9B9B-166248F615F3}"/>
    <cellStyle name="Millares [3] 106" xfId="10560" xr:uid="{00000000-0005-0000-0000-00003C290000}"/>
    <cellStyle name="Millares [3] 106 2" xfId="10561" xr:uid="{00000000-0005-0000-0000-00003D290000}"/>
    <cellStyle name="Millares [3] 106 2 2" xfId="35066" xr:uid="{00F0AFBD-A1EE-4A6C-8813-27ECCDDD474E}"/>
    <cellStyle name="Millares [3] 106 3" xfId="10562" xr:uid="{00000000-0005-0000-0000-00003E290000}"/>
    <cellStyle name="Millares [3] 106 3 2" xfId="35067" xr:uid="{D9AA255E-BF39-4E88-A0D3-9AD4E466C672}"/>
    <cellStyle name="Millares [3] 106 4" xfId="35065" xr:uid="{7F7A7997-FBDB-4B0F-BD4A-737C07F3C1BF}"/>
    <cellStyle name="Millares [3] 107" xfId="10563" xr:uid="{00000000-0005-0000-0000-00003F290000}"/>
    <cellStyle name="Millares [3] 107 2" xfId="10564" xr:uid="{00000000-0005-0000-0000-000040290000}"/>
    <cellStyle name="Millares [3] 107 2 2" xfId="35069" xr:uid="{C9270A63-BF2B-4BF0-BDD0-486125EA8767}"/>
    <cellStyle name="Millares [3] 107 3" xfId="10565" xr:uid="{00000000-0005-0000-0000-000041290000}"/>
    <cellStyle name="Millares [3] 107 3 2" xfId="35070" xr:uid="{1AFF8A3E-A122-4144-AD55-D6012A114CCD}"/>
    <cellStyle name="Millares [3] 107 4" xfId="35068" xr:uid="{8F9C588F-6D89-4D3F-A11B-AA77E80EA693}"/>
    <cellStyle name="Millares [3] 108" xfId="10566" xr:uid="{00000000-0005-0000-0000-000042290000}"/>
    <cellStyle name="Millares [3] 108 2" xfId="10567" xr:uid="{00000000-0005-0000-0000-000043290000}"/>
    <cellStyle name="Millares [3] 108 2 2" xfId="35072" xr:uid="{42C78505-CBFB-4F08-94BD-6B1548F778A4}"/>
    <cellStyle name="Millares [3] 108 3" xfId="10568" xr:uid="{00000000-0005-0000-0000-000044290000}"/>
    <cellStyle name="Millares [3] 108 3 2" xfId="35073" xr:uid="{DE7B18CA-33E0-4788-A7EF-58E87086F4DA}"/>
    <cellStyle name="Millares [3] 108 4" xfId="35071" xr:uid="{00BC99A2-A33B-43C2-AF25-EF49506CFEBB}"/>
    <cellStyle name="Millares [3] 109" xfId="10569" xr:uid="{00000000-0005-0000-0000-000045290000}"/>
    <cellStyle name="Millares [3] 109 2" xfId="35074" xr:uid="{23AA8562-6E22-484C-82E7-C9C65757552E}"/>
    <cellStyle name="Millares [3] 11" xfId="10570" xr:uid="{00000000-0005-0000-0000-000046290000}"/>
    <cellStyle name="Millares [3] 11 2" xfId="10571" xr:uid="{00000000-0005-0000-0000-000047290000}"/>
    <cellStyle name="Millares [3] 11 2 2" xfId="35076" xr:uid="{8428E21F-DB97-4EEA-BA22-93E77860F57A}"/>
    <cellStyle name="Millares [3] 11 3" xfId="10572" xr:uid="{00000000-0005-0000-0000-000048290000}"/>
    <cellStyle name="Millares [3] 11 3 2" xfId="35077" xr:uid="{3460E20B-30AD-4379-A79E-B13ACEED2633}"/>
    <cellStyle name="Millares [3] 11 4" xfId="35075" xr:uid="{DF5DF7B8-FC64-49D1-93E0-EEA50375E8BE}"/>
    <cellStyle name="Millares [3] 110" xfId="10573" xr:uid="{00000000-0005-0000-0000-000049290000}"/>
    <cellStyle name="Millares [3] 110 2" xfId="35078" xr:uid="{FB7E705B-7140-44C2-A075-BECADA965AE0}"/>
    <cellStyle name="Millares [3] 111" xfId="35043" xr:uid="{B4D30162-6773-41A2-9D33-09F9E9FADE45}"/>
    <cellStyle name="Millares [3] 12" xfId="10574" xr:uid="{00000000-0005-0000-0000-00004A290000}"/>
    <cellStyle name="Millares [3] 12 2" xfId="10575" xr:uid="{00000000-0005-0000-0000-00004B290000}"/>
    <cellStyle name="Millares [3] 12 2 2" xfId="35080" xr:uid="{4CF23E18-525D-49F5-BD74-DE456C89F7E0}"/>
    <cellStyle name="Millares [3] 12 3" xfId="10576" xr:uid="{00000000-0005-0000-0000-00004C290000}"/>
    <cellStyle name="Millares [3] 12 3 2" xfId="35081" xr:uid="{ECCDCD3B-DE05-4D24-AC92-11D8EA6881C6}"/>
    <cellStyle name="Millares [3] 12 4" xfId="35079" xr:uid="{064CB8A2-F170-45CB-9EC0-D8ADD7EA9DC0}"/>
    <cellStyle name="Millares [3] 13" xfId="10577" xr:uid="{00000000-0005-0000-0000-00004D290000}"/>
    <cellStyle name="Millares [3] 13 2" xfId="10578" xr:uid="{00000000-0005-0000-0000-00004E290000}"/>
    <cellStyle name="Millares [3] 13 2 2" xfId="35083" xr:uid="{2BCD7F63-63A8-4F8F-B466-0B126DB14742}"/>
    <cellStyle name="Millares [3] 13 3" xfId="10579" xr:uid="{00000000-0005-0000-0000-00004F290000}"/>
    <cellStyle name="Millares [3] 13 3 2" xfId="35084" xr:uid="{293CC8A3-FFEE-409E-90DC-FA8ABD655F69}"/>
    <cellStyle name="Millares [3] 13 4" xfId="35082" xr:uid="{63AF9090-55FF-4376-A14F-323F80FA74AC}"/>
    <cellStyle name="Millares [3] 14" xfId="10580" xr:uid="{00000000-0005-0000-0000-000050290000}"/>
    <cellStyle name="Millares [3] 14 2" xfId="10581" xr:uid="{00000000-0005-0000-0000-000051290000}"/>
    <cellStyle name="Millares [3] 14 2 2" xfId="35086" xr:uid="{35F76549-A9F1-4A5E-9E49-63BD59C51112}"/>
    <cellStyle name="Millares [3] 14 3" xfId="10582" xr:uid="{00000000-0005-0000-0000-000052290000}"/>
    <cellStyle name="Millares [3] 14 3 2" xfId="35087" xr:uid="{A15E9310-255C-4F7D-9095-6A4CC2A1759A}"/>
    <cellStyle name="Millares [3] 14 4" xfId="35085" xr:uid="{7640F13C-C9F9-495F-84CC-779FBEEBD724}"/>
    <cellStyle name="Millares [3] 15" xfId="10583" xr:uid="{00000000-0005-0000-0000-000053290000}"/>
    <cellStyle name="Millares [3] 15 2" xfId="10584" xr:uid="{00000000-0005-0000-0000-000054290000}"/>
    <cellStyle name="Millares [3] 15 2 2" xfId="35089" xr:uid="{0AF46984-7F66-4591-A0B3-9913B27428A7}"/>
    <cellStyle name="Millares [3] 15 3" xfId="10585" xr:uid="{00000000-0005-0000-0000-000055290000}"/>
    <cellStyle name="Millares [3] 15 3 2" xfId="35090" xr:uid="{1790B949-9B7D-4533-8F6E-7611EFED11DF}"/>
    <cellStyle name="Millares [3] 15 4" xfId="35088" xr:uid="{819BA546-C13C-4B92-8695-DD50B06499DB}"/>
    <cellStyle name="Millares [3] 16" xfId="10586" xr:uid="{00000000-0005-0000-0000-000056290000}"/>
    <cellStyle name="Millares [3] 16 2" xfId="10587" xr:uid="{00000000-0005-0000-0000-000057290000}"/>
    <cellStyle name="Millares [3] 16 2 2" xfId="35092" xr:uid="{29EB807C-5678-4C73-91E6-6499AE11AF6E}"/>
    <cellStyle name="Millares [3] 16 3" xfId="10588" xr:uid="{00000000-0005-0000-0000-000058290000}"/>
    <cellStyle name="Millares [3] 16 3 2" xfId="35093" xr:uid="{53DD1E32-358B-4B71-957E-D9D304ACD33B}"/>
    <cellStyle name="Millares [3] 16 4" xfId="35091" xr:uid="{73504ABB-AE3E-40C2-A02C-11BF88F4F227}"/>
    <cellStyle name="Millares [3] 17" xfId="10589" xr:uid="{00000000-0005-0000-0000-000059290000}"/>
    <cellStyle name="Millares [3] 17 2" xfId="10590" xr:uid="{00000000-0005-0000-0000-00005A290000}"/>
    <cellStyle name="Millares [3] 17 2 2" xfId="35095" xr:uid="{C99435F9-0EB0-404D-940A-0571C57EF6AB}"/>
    <cellStyle name="Millares [3] 17 3" xfId="10591" xr:uid="{00000000-0005-0000-0000-00005B290000}"/>
    <cellStyle name="Millares [3] 17 3 2" xfId="35096" xr:uid="{E290EB02-5C3F-4D42-96CC-D6B14FE314FE}"/>
    <cellStyle name="Millares [3] 17 4" xfId="35094" xr:uid="{DD88E76B-D883-4EBB-9A45-CAE972AE7164}"/>
    <cellStyle name="Millares [3] 18" xfId="10592" xr:uid="{00000000-0005-0000-0000-00005C290000}"/>
    <cellStyle name="Millares [3] 18 2" xfId="10593" xr:uid="{00000000-0005-0000-0000-00005D290000}"/>
    <cellStyle name="Millares [3] 18 2 2" xfId="35098" xr:uid="{3715BA7B-A77C-4F30-BAF2-EE9D13DCD001}"/>
    <cellStyle name="Millares [3] 18 3" xfId="10594" xr:uid="{00000000-0005-0000-0000-00005E290000}"/>
    <cellStyle name="Millares [3] 18 3 2" xfId="35099" xr:uid="{8B2FA4A7-F305-49B1-8D4A-8FC3ED6C5688}"/>
    <cellStyle name="Millares [3] 18 4" xfId="35097" xr:uid="{D034E91E-49A9-4F5F-9F8C-13A93F334F06}"/>
    <cellStyle name="Millares [3] 19" xfId="10595" xr:uid="{00000000-0005-0000-0000-00005F290000}"/>
    <cellStyle name="Millares [3] 19 2" xfId="10596" xr:uid="{00000000-0005-0000-0000-000060290000}"/>
    <cellStyle name="Millares [3] 19 2 2" xfId="35101" xr:uid="{9F24B94A-44BE-4FDF-A696-5FE1D7C209C4}"/>
    <cellStyle name="Millares [3] 19 3" xfId="10597" xr:uid="{00000000-0005-0000-0000-000061290000}"/>
    <cellStyle name="Millares [3] 19 3 2" xfId="35102" xr:uid="{303F6FF8-C2FE-48A7-A703-C8D97BF8145D}"/>
    <cellStyle name="Millares [3] 19 4" xfId="35100" xr:uid="{A0D11896-69B8-4F07-804E-0D53C4C5A33E}"/>
    <cellStyle name="Millares [3] 2" xfId="10598" xr:uid="{00000000-0005-0000-0000-000062290000}"/>
    <cellStyle name="Millares [3] 2 2" xfId="10599" xr:uid="{00000000-0005-0000-0000-000063290000}"/>
    <cellStyle name="Millares [3] 2 2 2" xfId="10600" xr:uid="{00000000-0005-0000-0000-000064290000}"/>
    <cellStyle name="Millares [3] 2 2 2 2" xfId="35105" xr:uid="{10931204-0D96-4CFD-923A-10EF718C573C}"/>
    <cellStyle name="Millares [3] 2 2 3" xfId="10601" xr:uid="{00000000-0005-0000-0000-000065290000}"/>
    <cellStyle name="Millares [3] 2 2 3 2" xfId="35106" xr:uid="{E0478C44-E2B1-4AEA-B1A8-DE04EBCA61EC}"/>
    <cellStyle name="Millares [3] 2 2 4" xfId="35104" xr:uid="{BCBD0E2E-E468-4693-88DB-EEE3778E0797}"/>
    <cellStyle name="Millares [3] 2 3" xfId="10602" xr:uid="{00000000-0005-0000-0000-000066290000}"/>
    <cellStyle name="Millares [3] 2 3 2" xfId="10603" xr:uid="{00000000-0005-0000-0000-000067290000}"/>
    <cellStyle name="Millares [3] 2 3 2 2" xfId="35108" xr:uid="{506D1266-0630-4404-9124-7F3776A41987}"/>
    <cellStyle name="Millares [3] 2 3 3" xfId="10604" xr:uid="{00000000-0005-0000-0000-000068290000}"/>
    <cellStyle name="Millares [3] 2 3 3 2" xfId="35109" xr:uid="{119B67FC-C669-4D53-8BEA-630CB11369B0}"/>
    <cellStyle name="Millares [3] 2 3 4" xfId="35107" xr:uid="{898A9C6D-730D-4612-9753-0F193AD030D8}"/>
    <cellStyle name="Millares [3] 2 4" xfId="10605" xr:uid="{00000000-0005-0000-0000-000069290000}"/>
    <cellStyle name="Millares [3] 2 4 2" xfId="10606" xr:uid="{00000000-0005-0000-0000-00006A290000}"/>
    <cellStyle name="Millares [3] 2 4 2 2" xfId="35111" xr:uid="{0EE9E305-79CC-437F-BA46-D283BB04DAEF}"/>
    <cellStyle name="Millares [3] 2 4 3" xfId="10607" xr:uid="{00000000-0005-0000-0000-00006B290000}"/>
    <cellStyle name="Millares [3] 2 4 3 2" xfId="35112" xr:uid="{F6628E32-2122-4873-A5CB-ECB4C891C8CE}"/>
    <cellStyle name="Millares [3] 2 4 4" xfId="35110" xr:uid="{71064E88-B045-4FD2-A690-4BE119A1BA84}"/>
    <cellStyle name="Millares [3] 2 5" xfId="10608" xr:uid="{00000000-0005-0000-0000-00006C290000}"/>
    <cellStyle name="Millares [3] 2 5 2" xfId="10609" xr:uid="{00000000-0005-0000-0000-00006D290000}"/>
    <cellStyle name="Millares [3] 2 5 2 2" xfId="35114" xr:uid="{A903768D-8A3E-42F5-8B94-C39259A906D0}"/>
    <cellStyle name="Millares [3] 2 5 3" xfId="10610" xr:uid="{00000000-0005-0000-0000-00006E290000}"/>
    <cellStyle name="Millares [3] 2 5 3 2" xfId="35115" xr:uid="{045A7A9D-59FD-4D80-961D-D66AED2CADBA}"/>
    <cellStyle name="Millares [3] 2 5 4" xfId="35113" xr:uid="{E0BF7784-ED6C-4378-9B4D-32E16BE2653A}"/>
    <cellStyle name="Millares [3] 2 6" xfId="10611" xr:uid="{00000000-0005-0000-0000-00006F290000}"/>
    <cellStyle name="Millares [3] 2 6 2" xfId="35116" xr:uid="{975B8B57-B9FF-4F01-80AA-54486002CB6E}"/>
    <cellStyle name="Millares [3] 2 7" xfId="10612" xr:uid="{00000000-0005-0000-0000-000070290000}"/>
    <cellStyle name="Millares [3] 2 7 2" xfId="35117" xr:uid="{BF6E814F-84AE-4BDC-BA47-22A8FBB5332F}"/>
    <cellStyle name="Millares [3] 2 8" xfId="35103" xr:uid="{2F6AC868-D74D-4013-BBE7-ED03B283D358}"/>
    <cellStyle name="Millares [3] 20" xfId="10613" xr:uid="{00000000-0005-0000-0000-000071290000}"/>
    <cellStyle name="Millares [3] 20 2" xfId="10614" xr:uid="{00000000-0005-0000-0000-000072290000}"/>
    <cellStyle name="Millares [3] 20 2 2" xfId="35119" xr:uid="{DFF14E86-EA99-46E9-9173-6505B6BEC0A9}"/>
    <cellStyle name="Millares [3] 20 3" xfId="10615" xr:uid="{00000000-0005-0000-0000-000073290000}"/>
    <cellStyle name="Millares [3] 20 3 2" xfId="35120" xr:uid="{98F18BD9-4A41-4FF5-9A49-A436A247500E}"/>
    <cellStyle name="Millares [3] 20 4" xfId="35118" xr:uid="{CCDAB416-8969-4958-8A17-B2993C2254FA}"/>
    <cellStyle name="Millares [3] 21" xfId="10616" xr:uid="{00000000-0005-0000-0000-000074290000}"/>
    <cellStyle name="Millares [3] 21 2" xfId="10617" xr:uid="{00000000-0005-0000-0000-000075290000}"/>
    <cellStyle name="Millares [3] 21 2 2" xfId="35122" xr:uid="{22653821-81EC-4760-8961-400A5377C714}"/>
    <cellStyle name="Millares [3] 21 3" xfId="10618" xr:uid="{00000000-0005-0000-0000-000076290000}"/>
    <cellStyle name="Millares [3] 21 3 2" xfId="35123" xr:uid="{31357153-70CF-4B35-A6BF-0A8CC9C7C4A7}"/>
    <cellStyle name="Millares [3] 21 4" xfId="35121" xr:uid="{C4B82AE4-9D7E-4C26-8B49-D945A9C9266A}"/>
    <cellStyle name="Millares [3] 22" xfId="10619" xr:uid="{00000000-0005-0000-0000-000077290000}"/>
    <cellStyle name="Millares [3] 22 2" xfId="10620" xr:uid="{00000000-0005-0000-0000-000078290000}"/>
    <cellStyle name="Millares [3] 22 2 2" xfId="35125" xr:uid="{48CC5D80-673B-4331-A568-219C025E51C6}"/>
    <cellStyle name="Millares [3] 22 3" xfId="10621" xr:uid="{00000000-0005-0000-0000-000079290000}"/>
    <cellStyle name="Millares [3] 22 3 2" xfId="35126" xr:uid="{74AC59BF-FD86-4CBC-BF1A-72A95921CAC5}"/>
    <cellStyle name="Millares [3] 22 4" xfId="35124" xr:uid="{C688DD80-7370-45D9-9CA0-A5E9EFC16E71}"/>
    <cellStyle name="Millares [3] 23" xfId="10622" xr:uid="{00000000-0005-0000-0000-00007A290000}"/>
    <cellStyle name="Millares [3] 23 2" xfId="10623" xr:uid="{00000000-0005-0000-0000-00007B290000}"/>
    <cellStyle name="Millares [3] 23 2 2" xfId="35128" xr:uid="{C0C70BBD-2D3A-4659-9D73-715509D7FBD0}"/>
    <cellStyle name="Millares [3] 23 3" xfId="10624" xr:uid="{00000000-0005-0000-0000-00007C290000}"/>
    <cellStyle name="Millares [3] 23 3 2" xfId="35129" xr:uid="{6D9C1360-2714-4D9F-B272-4F3E7A3E6455}"/>
    <cellStyle name="Millares [3] 23 4" xfId="35127" xr:uid="{2A5C3862-58FF-41C5-8100-EFE84175A4C9}"/>
    <cellStyle name="Millares [3] 24" xfId="10625" xr:uid="{00000000-0005-0000-0000-00007D290000}"/>
    <cellStyle name="Millares [3] 24 2" xfId="10626" xr:uid="{00000000-0005-0000-0000-00007E290000}"/>
    <cellStyle name="Millares [3] 24 2 2" xfId="35131" xr:uid="{0F84D161-FE7D-4D2B-BD83-F133105074D1}"/>
    <cellStyle name="Millares [3] 24 3" xfId="10627" xr:uid="{00000000-0005-0000-0000-00007F290000}"/>
    <cellStyle name="Millares [3] 24 3 2" xfId="35132" xr:uid="{BB65F114-C627-4CB8-A045-81427B1B45DD}"/>
    <cellStyle name="Millares [3] 24 4" xfId="35130" xr:uid="{7E180A1A-F81C-4831-B5BF-18DFA012FD80}"/>
    <cellStyle name="Millares [3] 25" xfId="10628" xr:uid="{00000000-0005-0000-0000-000080290000}"/>
    <cellStyle name="Millares [3] 25 2" xfId="10629" xr:uid="{00000000-0005-0000-0000-000081290000}"/>
    <cellStyle name="Millares [3] 25 2 2" xfId="35134" xr:uid="{D6FAFBCB-3E32-44EF-9A23-6CC48162333F}"/>
    <cellStyle name="Millares [3] 25 3" xfId="10630" xr:uid="{00000000-0005-0000-0000-000082290000}"/>
    <cellStyle name="Millares [3] 25 3 2" xfId="35135" xr:uid="{2E19618D-DC01-4A78-A1FC-2C576CBDAF8E}"/>
    <cellStyle name="Millares [3] 25 4" xfId="35133" xr:uid="{DA6EE5E1-C3C3-4E7F-A1C9-A31351729D5F}"/>
    <cellStyle name="Millares [3] 26" xfId="10631" xr:uid="{00000000-0005-0000-0000-000083290000}"/>
    <cellStyle name="Millares [3] 26 2" xfId="10632" xr:uid="{00000000-0005-0000-0000-000084290000}"/>
    <cellStyle name="Millares [3] 26 2 2" xfId="35137" xr:uid="{DBCD12E2-48EC-4CBA-B27F-D98CC50A3655}"/>
    <cellStyle name="Millares [3] 26 3" xfId="10633" xr:uid="{00000000-0005-0000-0000-000085290000}"/>
    <cellStyle name="Millares [3] 26 3 2" xfId="35138" xr:uid="{F34EC30F-8416-4793-A01B-CCC570637FD1}"/>
    <cellStyle name="Millares [3] 26 4" xfId="35136" xr:uid="{5AF70D45-7D47-4ED2-8FBA-C4C2B3198E92}"/>
    <cellStyle name="Millares [3] 27" xfId="10634" xr:uid="{00000000-0005-0000-0000-000086290000}"/>
    <cellStyle name="Millares [3] 27 2" xfId="10635" xr:uid="{00000000-0005-0000-0000-000087290000}"/>
    <cellStyle name="Millares [3] 27 2 2" xfId="35140" xr:uid="{20F179EA-7F6D-4BB8-913E-D110FA0EE533}"/>
    <cellStyle name="Millares [3] 27 3" xfId="10636" xr:uid="{00000000-0005-0000-0000-000088290000}"/>
    <cellStyle name="Millares [3] 27 3 2" xfId="35141" xr:uid="{790BC430-B7FF-4F8C-A858-9F10F52407EF}"/>
    <cellStyle name="Millares [3] 27 4" xfId="35139" xr:uid="{AE387C14-9921-4A28-A719-68A4A2691E13}"/>
    <cellStyle name="Millares [3] 28" xfId="10637" xr:uid="{00000000-0005-0000-0000-000089290000}"/>
    <cellStyle name="Millares [3] 28 2" xfId="10638" xr:uid="{00000000-0005-0000-0000-00008A290000}"/>
    <cellStyle name="Millares [3] 28 2 2" xfId="35143" xr:uid="{E831E3CC-6EC9-4247-9AD4-F969C0DD5D9C}"/>
    <cellStyle name="Millares [3] 28 3" xfId="10639" xr:uid="{00000000-0005-0000-0000-00008B290000}"/>
    <cellStyle name="Millares [3] 28 3 2" xfId="35144" xr:uid="{B1421101-EAC5-48C6-AD1D-45EBCE9F0D95}"/>
    <cellStyle name="Millares [3] 28 4" xfId="35142" xr:uid="{C1FDFB36-56FE-4E97-BA7E-289B2097DA3A}"/>
    <cellStyle name="Millares [3] 29" xfId="10640" xr:uid="{00000000-0005-0000-0000-00008C290000}"/>
    <cellStyle name="Millares [3] 29 2" xfId="10641" xr:uid="{00000000-0005-0000-0000-00008D290000}"/>
    <cellStyle name="Millares [3] 29 2 2" xfId="35146" xr:uid="{499195F8-4B68-4AF3-8162-8AF9C6BB07E2}"/>
    <cellStyle name="Millares [3] 29 3" xfId="10642" xr:uid="{00000000-0005-0000-0000-00008E290000}"/>
    <cellStyle name="Millares [3] 29 3 2" xfId="35147" xr:uid="{0EC57649-AB4D-4225-A09B-55EF3AD92123}"/>
    <cellStyle name="Millares [3] 29 4" xfId="35145" xr:uid="{5838EBB6-AECF-47DC-BD93-7D40E8B362BD}"/>
    <cellStyle name="Millares [3] 3" xfId="10643" xr:uid="{00000000-0005-0000-0000-00008F290000}"/>
    <cellStyle name="Millares [3] 3 2" xfId="10644" xr:uid="{00000000-0005-0000-0000-000090290000}"/>
    <cellStyle name="Millares [3] 3 2 2" xfId="10645" xr:uid="{00000000-0005-0000-0000-000091290000}"/>
    <cellStyle name="Millares [3] 3 2 2 2" xfId="35150" xr:uid="{0F78ACFE-7B48-4C10-89EB-677647C7628C}"/>
    <cellStyle name="Millares [3] 3 2 3" xfId="10646" xr:uid="{00000000-0005-0000-0000-000092290000}"/>
    <cellStyle name="Millares [3] 3 2 3 2" xfId="35151" xr:uid="{5513B156-7289-4DBB-A64D-D412AD71DD29}"/>
    <cellStyle name="Millares [3] 3 2 4" xfId="35149" xr:uid="{2C8B530C-5F4E-4C35-B61C-3EE1C90D8978}"/>
    <cellStyle name="Millares [3] 3 3" xfId="10647" xr:uid="{00000000-0005-0000-0000-000093290000}"/>
    <cellStyle name="Millares [3] 3 3 2" xfId="10648" xr:uid="{00000000-0005-0000-0000-000094290000}"/>
    <cellStyle name="Millares [3] 3 3 2 2" xfId="35153" xr:uid="{00CB9E55-9DC7-4A2A-A2B2-64B2C146E27D}"/>
    <cellStyle name="Millares [3] 3 3 3" xfId="10649" xr:uid="{00000000-0005-0000-0000-000095290000}"/>
    <cellStyle name="Millares [3] 3 3 3 2" xfId="35154" xr:uid="{75FCA40F-413E-49BF-AAB7-7FEEDB351145}"/>
    <cellStyle name="Millares [3] 3 3 4" xfId="35152" xr:uid="{5442328E-F024-47EA-B171-81164FBCD1B4}"/>
    <cellStyle name="Millares [3] 3 4" xfId="10650" xr:uid="{00000000-0005-0000-0000-000096290000}"/>
    <cellStyle name="Millares [3] 3 4 2" xfId="10651" xr:uid="{00000000-0005-0000-0000-000097290000}"/>
    <cellStyle name="Millares [3] 3 4 2 2" xfId="35156" xr:uid="{2922885C-043B-4A81-8071-4C51DE345EA0}"/>
    <cellStyle name="Millares [3] 3 4 3" xfId="10652" xr:uid="{00000000-0005-0000-0000-000098290000}"/>
    <cellStyle name="Millares [3] 3 4 3 2" xfId="35157" xr:uid="{54CD0729-DFDE-4A44-8C43-B53936DEFD6F}"/>
    <cellStyle name="Millares [3] 3 4 4" xfId="35155" xr:uid="{1EB48493-CDD7-43E2-93C6-C4E371FEC5F1}"/>
    <cellStyle name="Millares [3] 3 5" xfId="10653" xr:uid="{00000000-0005-0000-0000-000099290000}"/>
    <cellStyle name="Millares [3] 3 5 2" xfId="10654" xr:uid="{00000000-0005-0000-0000-00009A290000}"/>
    <cellStyle name="Millares [3] 3 5 2 2" xfId="35159" xr:uid="{54580014-3E5E-47DA-9CE3-5A4F45359B2B}"/>
    <cellStyle name="Millares [3] 3 5 3" xfId="10655" xr:uid="{00000000-0005-0000-0000-00009B290000}"/>
    <cellStyle name="Millares [3] 3 5 3 2" xfId="35160" xr:uid="{6E0E815D-06B4-46D9-9D12-8049D1192B1D}"/>
    <cellStyle name="Millares [3] 3 5 4" xfId="35158" xr:uid="{850C3E69-02E6-43DC-9A8D-C82849BEB303}"/>
    <cellStyle name="Millares [3] 3 6" xfId="10656" xr:uid="{00000000-0005-0000-0000-00009C290000}"/>
    <cellStyle name="Millares [3] 3 6 2" xfId="35161" xr:uid="{134124D9-126B-4257-B133-673D0A9CD1A0}"/>
    <cellStyle name="Millares [3] 3 7" xfId="10657" xr:uid="{00000000-0005-0000-0000-00009D290000}"/>
    <cellStyle name="Millares [3] 3 7 2" xfId="35162" xr:uid="{79CABF33-CE5D-4097-9243-0B943C2B2E74}"/>
    <cellStyle name="Millares [3] 3 8" xfId="35148" xr:uid="{CC5E17F2-E340-4F41-890D-243717069E31}"/>
    <cellStyle name="Millares [3] 30" xfId="10658" xr:uid="{00000000-0005-0000-0000-00009E290000}"/>
    <cellStyle name="Millares [3] 30 2" xfId="10659" xr:uid="{00000000-0005-0000-0000-00009F290000}"/>
    <cellStyle name="Millares [3] 30 2 2" xfId="35164" xr:uid="{3D525B2B-3DD9-43BC-8635-0868E5C7210C}"/>
    <cellStyle name="Millares [3] 30 3" xfId="10660" xr:uid="{00000000-0005-0000-0000-0000A0290000}"/>
    <cellStyle name="Millares [3] 30 3 2" xfId="35165" xr:uid="{6A67D53F-9CB6-4BCF-AE9E-424983E98444}"/>
    <cellStyle name="Millares [3] 30 4" xfId="35163" xr:uid="{FCA647A5-4A6D-4BB2-9189-BD228DBDC3A7}"/>
    <cellStyle name="Millares [3] 31" xfId="10661" xr:uid="{00000000-0005-0000-0000-0000A1290000}"/>
    <cellStyle name="Millares [3] 31 2" xfId="10662" xr:uid="{00000000-0005-0000-0000-0000A2290000}"/>
    <cellStyle name="Millares [3] 31 2 2" xfId="35167" xr:uid="{05E133DE-CAB7-4971-A7C3-9BD6873BC8EA}"/>
    <cellStyle name="Millares [3] 31 3" xfId="10663" xr:uid="{00000000-0005-0000-0000-0000A3290000}"/>
    <cellStyle name="Millares [3] 31 3 2" xfId="35168" xr:uid="{1018E30A-137E-49A7-B0ED-9C57AAB679A7}"/>
    <cellStyle name="Millares [3] 31 4" xfId="35166" xr:uid="{438BAB0F-58F6-4826-BA03-0A58F72FB670}"/>
    <cellStyle name="Millares [3] 32" xfId="10664" xr:uid="{00000000-0005-0000-0000-0000A4290000}"/>
    <cellStyle name="Millares [3] 32 2" xfId="10665" xr:uid="{00000000-0005-0000-0000-0000A5290000}"/>
    <cellStyle name="Millares [3] 32 2 2" xfId="35170" xr:uid="{E29A4514-B079-4FDF-BF2D-5AE36CB2015C}"/>
    <cellStyle name="Millares [3] 32 3" xfId="10666" xr:uid="{00000000-0005-0000-0000-0000A6290000}"/>
    <cellStyle name="Millares [3] 32 3 2" xfId="35171" xr:uid="{B4CE97D3-7567-4909-98CF-AD0E4B21C2F1}"/>
    <cellStyle name="Millares [3] 32 4" xfId="35169" xr:uid="{0F5DE6B0-4B4B-4C99-9B34-84346270538D}"/>
    <cellStyle name="Millares [3] 33" xfId="10667" xr:uid="{00000000-0005-0000-0000-0000A7290000}"/>
    <cellStyle name="Millares [3] 33 2" xfId="10668" xr:uid="{00000000-0005-0000-0000-0000A8290000}"/>
    <cellStyle name="Millares [3] 33 2 2" xfId="35173" xr:uid="{7EB6F599-8C17-420B-AF13-BF8831F5B86B}"/>
    <cellStyle name="Millares [3] 33 3" xfId="10669" xr:uid="{00000000-0005-0000-0000-0000A9290000}"/>
    <cellStyle name="Millares [3] 33 3 2" xfId="35174" xr:uid="{83B2E259-89C1-4909-8000-3892EF992DA9}"/>
    <cellStyle name="Millares [3] 33 4" xfId="35172" xr:uid="{C7B7C163-2D0C-4B09-B0D7-57C2B7ADCA1F}"/>
    <cellStyle name="Millares [3] 34" xfId="10670" xr:uid="{00000000-0005-0000-0000-0000AA290000}"/>
    <cellStyle name="Millares [3] 34 2" xfId="10671" xr:uid="{00000000-0005-0000-0000-0000AB290000}"/>
    <cellStyle name="Millares [3] 34 2 2" xfId="35176" xr:uid="{EBCF7DBE-965A-41C8-A9DB-4C0D402F6ABF}"/>
    <cellStyle name="Millares [3] 34 3" xfId="10672" xr:uid="{00000000-0005-0000-0000-0000AC290000}"/>
    <cellStyle name="Millares [3] 34 3 2" xfId="35177" xr:uid="{908A1011-830C-45F3-B750-5E1114738A46}"/>
    <cellStyle name="Millares [3] 34 4" xfId="35175" xr:uid="{AA50FEAE-E6BF-4C62-B066-F553D28D4DEC}"/>
    <cellStyle name="Millares [3] 35" xfId="10673" xr:uid="{00000000-0005-0000-0000-0000AD290000}"/>
    <cellStyle name="Millares [3] 35 2" xfId="10674" xr:uid="{00000000-0005-0000-0000-0000AE290000}"/>
    <cellStyle name="Millares [3] 35 2 2" xfId="35179" xr:uid="{3C0F936D-46AE-4243-9812-0598853C0A3A}"/>
    <cellStyle name="Millares [3] 35 3" xfId="10675" xr:uid="{00000000-0005-0000-0000-0000AF290000}"/>
    <cellStyle name="Millares [3] 35 3 2" xfId="35180" xr:uid="{4221169F-2859-4A6D-A34A-FF1A723AFFF3}"/>
    <cellStyle name="Millares [3] 35 4" xfId="35178" xr:uid="{D1FD60C2-7992-4404-8639-0896E923D705}"/>
    <cellStyle name="Millares [3] 36" xfId="10676" xr:uid="{00000000-0005-0000-0000-0000B0290000}"/>
    <cellStyle name="Millares [3] 36 2" xfId="10677" xr:uid="{00000000-0005-0000-0000-0000B1290000}"/>
    <cellStyle name="Millares [3] 36 2 2" xfId="35182" xr:uid="{58C20C93-8B15-47F6-B2C8-34B7404A192E}"/>
    <cellStyle name="Millares [3] 36 3" xfId="10678" xr:uid="{00000000-0005-0000-0000-0000B2290000}"/>
    <cellStyle name="Millares [3] 36 3 2" xfId="35183" xr:uid="{5A45939B-ECA8-4B0A-82D0-3C93303799BE}"/>
    <cellStyle name="Millares [3] 36 4" xfId="35181" xr:uid="{01B327BF-100C-47E9-A7D9-E7AC22D3D4D6}"/>
    <cellStyle name="Millares [3] 37" xfId="10679" xr:uid="{00000000-0005-0000-0000-0000B3290000}"/>
    <cellStyle name="Millares [3] 37 2" xfId="10680" xr:uid="{00000000-0005-0000-0000-0000B4290000}"/>
    <cellStyle name="Millares [3] 37 2 2" xfId="35185" xr:uid="{C6C04195-6F8B-41BD-A839-F0EA3E3A2933}"/>
    <cellStyle name="Millares [3] 37 3" xfId="10681" xr:uid="{00000000-0005-0000-0000-0000B5290000}"/>
    <cellStyle name="Millares [3] 37 3 2" xfId="35186" xr:uid="{719E9317-12A4-4D43-BE3A-7945874A6B23}"/>
    <cellStyle name="Millares [3] 37 4" xfId="35184" xr:uid="{94C7C1A4-6295-4E91-9035-8E5DDF3FBED0}"/>
    <cellStyle name="Millares [3] 38" xfId="10682" xr:uid="{00000000-0005-0000-0000-0000B6290000}"/>
    <cellStyle name="Millares [3] 38 2" xfId="10683" xr:uid="{00000000-0005-0000-0000-0000B7290000}"/>
    <cellStyle name="Millares [3] 38 2 2" xfId="35188" xr:uid="{4BFD18D4-D998-465B-90A4-A723BEF1EE81}"/>
    <cellStyle name="Millares [3] 38 3" xfId="10684" xr:uid="{00000000-0005-0000-0000-0000B8290000}"/>
    <cellStyle name="Millares [3] 38 3 2" xfId="35189" xr:uid="{CAD4DFC9-6B80-4779-A146-BA8DA6F9BE2A}"/>
    <cellStyle name="Millares [3] 38 4" xfId="35187" xr:uid="{6494A29E-514D-4566-9BD0-C5080D183056}"/>
    <cellStyle name="Millares [3] 39" xfId="10685" xr:uid="{00000000-0005-0000-0000-0000B9290000}"/>
    <cellStyle name="Millares [3] 39 2" xfId="10686" xr:uid="{00000000-0005-0000-0000-0000BA290000}"/>
    <cellStyle name="Millares [3] 39 2 2" xfId="35191" xr:uid="{D0233A5C-0503-42B4-8385-223A50C1A5AE}"/>
    <cellStyle name="Millares [3] 39 3" xfId="10687" xr:uid="{00000000-0005-0000-0000-0000BB290000}"/>
    <cellStyle name="Millares [3] 39 3 2" xfId="35192" xr:uid="{C7BA76A4-985E-4A35-93E5-12B6C9EED73E}"/>
    <cellStyle name="Millares [3] 39 4" xfId="35190" xr:uid="{DF55F090-959F-4B43-AAAC-9EC8F4A9BCD5}"/>
    <cellStyle name="Millares [3] 4" xfId="10688" xr:uid="{00000000-0005-0000-0000-0000BC290000}"/>
    <cellStyle name="Millares [3] 4 2" xfId="10689" xr:uid="{00000000-0005-0000-0000-0000BD290000}"/>
    <cellStyle name="Millares [3] 4 2 2" xfId="10690" xr:uid="{00000000-0005-0000-0000-0000BE290000}"/>
    <cellStyle name="Millares [3] 4 2 2 2" xfId="35195" xr:uid="{7577D703-821B-4061-8462-51000E9A4BAC}"/>
    <cellStyle name="Millares [3] 4 2 3" xfId="10691" xr:uid="{00000000-0005-0000-0000-0000BF290000}"/>
    <cellStyle name="Millares [3] 4 2 3 2" xfId="35196" xr:uid="{0FC64A2C-816E-4B35-A5BD-F6145DAB2BFC}"/>
    <cellStyle name="Millares [3] 4 2 4" xfId="35194" xr:uid="{2A518EE8-C984-434D-B39D-BF6AA4B88E62}"/>
    <cellStyle name="Millares [3] 4 3" xfId="10692" xr:uid="{00000000-0005-0000-0000-0000C0290000}"/>
    <cellStyle name="Millares [3] 4 3 2" xfId="10693" xr:uid="{00000000-0005-0000-0000-0000C1290000}"/>
    <cellStyle name="Millares [3] 4 3 2 2" xfId="35198" xr:uid="{46B55652-06CB-4B20-B4AF-77F39B2C3642}"/>
    <cellStyle name="Millares [3] 4 3 3" xfId="10694" xr:uid="{00000000-0005-0000-0000-0000C2290000}"/>
    <cellStyle name="Millares [3] 4 3 3 2" xfId="35199" xr:uid="{B1988B8F-5EB4-4F8E-A46E-2AAF852C3EE6}"/>
    <cellStyle name="Millares [3] 4 3 4" xfId="35197" xr:uid="{4E350091-2843-461D-A6A5-AEB7C211D0C4}"/>
    <cellStyle name="Millares [3] 4 4" xfId="10695" xr:uid="{00000000-0005-0000-0000-0000C3290000}"/>
    <cellStyle name="Millares [3] 4 4 2" xfId="10696" xr:uid="{00000000-0005-0000-0000-0000C4290000}"/>
    <cellStyle name="Millares [3] 4 4 2 2" xfId="35201" xr:uid="{C47AC845-4F5D-402D-BDCC-EEAEC71A8565}"/>
    <cellStyle name="Millares [3] 4 4 3" xfId="10697" xr:uid="{00000000-0005-0000-0000-0000C5290000}"/>
    <cellStyle name="Millares [3] 4 4 3 2" xfId="35202" xr:uid="{A5BD4911-6B0A-4AD0-AA19-14F2A10A6AC4}"/>
    <cellStyle name="Millares [3] 4 4 4" xfId="35200" xr:uid="{76CC98EC-C2AC-426D-80CB-16009C5DD5A1}"/>
    <cellStyle name="Millares [3] 4 5" xfId="10698" xr:uid="{00000000-0005-0000-0000-0000C6290000}"/>
    <cellStyle name="Millares [3] 4 5 2" xfId="10699" xr:uid="{00000000-0005-0000-0000-0000C7290000}"/>
    <cellStyle name="Millares [3] 4 5 2 2" xfId="35204" xr:uid="{298AEA0E-1EAD-44B3-B083-8E59AD6234C1}"/>
    <cellStyle name="Millares [3] 4 5 3" xfId="10700" xr:uid="{00000000-0005-0000-0000-0000C8290000}"/>
    <cellStyle name="Millares [3] 4 5 3 2" xfId="35205" xr:uid="{BB2DB83C-0AFD-4C0F-8A1C-F818FF49FE8B}"/>
    <cellStyle name="Millares [3] 4 5 4" xfId="35203" xr:uid="{2D72DDB5-1BB7-404D-B9C6-3E52ED2599A5}"/>
    <cellStyle name="Millares [3] 4 6" xfId="10701" xr:uid="{00000000-0005-0000-0000-0000C9290000}"/>
    <cellStyle name="Millares [3] 4 6 2" xfId="35206" xr:uid="{13D642C8-DE51-4F65-AD4C-2785D8CC7235}"/>
    <cellStyle name="Millares [3] 4 7" xfId="10702" xr:uid="{00000000-0005-0000-0000-0000CA290000}"/>
    <cellStyle name="Millares [3] 4 7 2" xfId="35207" xr:uid="{9C39874C-7672-4EF2-BD78-78F9708D006C}"/>
    <cellStyle name="Millares [3] 4 8" xfId="35193" xr:uid="{499A0F57-F479-4475-8CC8-A3C01E53D9FD}"/>
    <cellStyle name="Millares [3] 40" xfId="10703" xr:uid="{00000000-0005-0000-0000-0000CB290000}"/>
    <cellStyle name="Millares [3] 40 2" xfId="10704" xr:uid="{00000000-0005-0000-0000-0000CC290000}"/>
    <cellStyle name="Millares [3] 40 2 2" xfId="35209" xr:uid="{A6E97E4A-8D29-4F3D-923A-C26C47E38621}"/>
    <cellStyle name="Millares [3] 40 3" xfId="10705" xr:uid="{00000000-0005-0000-0000-0000CD290000}"/>
    <cellStyle name="Millares [3] 40 3 2" xfId="35210" xr:uid="{2C7A5ED4-79E7-4140-A5BD-6573AFE31802}"/>
    <cellStyle name="Millares [3] 40 4" xfId="35208" xr:uid="{D252CF57-FACC-4A73-9F68-6B8B26562C11}"/>
    <cellStyle name="Millares [3] 41" xfId="10706" xr:uid="{00000000-0005-0000-0000-0000CE290000}"/>
    <cellStyle name="Millares [3] 41 2" xfId="10707" xr:uid="{00000000-0005-0000-0000-0000CF290000}"/>
    <cellStyle name="Millares [3] 41 2 2" xfId="35212" xr:uid="{5D08867F-B023-4112-A81B-8FB982E5695F}"/>
    <cellStyle name="Millares [3] 41 3" xfId="10708" xr:uid="{00000000-0005-0000-0000-0000D0290000}"/>
    <cellStyle name="Millares [3] 41 3 2" xfId="35213" xr:uid="{892619A2-DC85-43CA-9CE5-A263F53E5AC3}"/>
    <cellStyle name="Millares [3] 41 4" xfId="35211" xr:uid="{6D6A685B-7513-4AA9-B9D1-254EC0D70462}"/>
    <cellStyle name="Millares [3] 42" xfId="10709" xr:uid="{00000000-0005-0000-0000-0000D1290000}"/>
    <cellStyle name="Millares [3] 42 2" xfId="10710" xr:uid="{00000000-0005-0000-0000-0000D2290000}"/>
    <cellStyle name="Millares [3] 42 2 2" xfId="35215" xr:uid="{C93E85A0-B0C9-4810-8B6D-3F7DDD73D006}"/>
    <cellStyle name="Millares [3] 42 3" xfId="10711" xr:uid="{00000000-0005-0000-0000-0000D3290000}"/>
    <cellStyle name="Millares [3] 42 3 2" xfId="35216" xr:uid="{3982D9FE-0C78-4F23-A1CA-F43FEBA6DD1B}"/>
    <cellStyle name="Millares [3] 42 4" xfId="35214" xr:uid="{7850851F-ABA3-4F28-8C41-6DE8D5E03F7A}"/>
    <cellStyle name="Millares [3] 43" xfId="10712" xr:uid="{00000000-0005-0000-0000-0000D4290000}"/>
    <cellStyle name="Millares [3] 43 2" xfId="10713" xr:uid="{00000000-0005-0000-0000-0000D5290000}"/>
    <cellStyle name="Millares [3] 43 2 2" xfId="35218" xr:uid="{1186B1CD-5DD9-4B6B-B6C4-3D371B438427}"/>
    <cellStyle name="Millares [3] 43 3" xfId="10714" xr:uid="{00000000-0005-0000-0000-0000D6290000}"/>
    <cellStyle name="Millares [3] 43 3 2" xfId="35219" xr:uid="{0635EAE5-34BE-46FC-A9D0-3A87A79E258A}"/>
    <cellStyle name="Millares [3] 43 4" xfId="35217" xr:uid="{C85B6EA7-C954-4201-B589-1E7730A09A0E}"/>
    <cellStyle name="Millares [3] 44" xfId="10715" xr:uid="{00000000-0005-0000-0000-0000D7290000}"/>
    <cellStyle name="Millares [3] 44 2" xfId="10716" xr:uid="{00000000-0005-0000-0000-0000D8290000}"/>
    <cellStyle name="Millares [3] 44 2 2" xfId="35221" xr:uid="{42D703B6-266C-459F-BF94-7EFDDBCA7156}"/>
    <cellStyle name="Millares [3] 44 3" xfId="10717" xr:uid="{00000000-0005-0000-0000-0000D9290000}"/>
    <cellStyle name="Millares [3] 44 3 2" xfId="35222" xr:uid="{A1324549-E560-43BD-8D42-D1664404586E}"/>
    <cellStyle name="Millares [3] 44 4" xfId="35220" xr:uid="{A7D9F0AD-952D-43E9-A621-CA5C0A13D21C}"/>
    <cellStyle name="Millares [3] 45" xfId="10718" xr:uid="{00000000-0005-0000-0000-0000DA290000}"/>
    <cellStyle name="Millares [3] 45 2" xfId="10719" xr:uid="{00000000-0005-0000-0000-0000DB290000}"/>
    <cellStyle name="Millares [3] 45 2 2" xfId="35224" xr:uid="{BBF356DE-E746-4940-830F-417D49AB9B2C}"/>
    <cellStyle name="Millares [3] 45 3" xfId="10720" xr:uid="{00000000-0005-0000-0000-0000DC290000}"/>
    <cellStyle name="Millares [3] 45 3 2" xfId="35225" xr:uid="{E2F654B5-97CA-4F56-8CA3-F326A0229903}"/>
    <cellStyle name="Millares [3] 45 4" xfId="35223" xr:uid="{07F466EA-AE9D-45C7-A329-2D7DE8C31E8F}"/>
    <cellStyle name="Millares [3] 46" xfId="10721" xr:uid="{00000000-0005-0000-0000-0000DD290000}"/>
    <cellStyle name="Millares [3] 46 2" xfId="10722" xr:uid="{00000000-0005-0000-0000-0000DE290000}"/>
    <cellStyle name="Millares [3] 46 2 2" xfId="35227" xr:uid="{C1B7809E-6CD6-4776-9891-6F32ED47E121}"/>
    <cellStyle name="Millares [3] 46 3" xfId="10723" xr:uid="{00000000-0005-0000-0000-0000DF290000}"/>
    <cellStyle name="Millares [3] 46 3 2" xfId="35228" xr:uid="{7FC3A45E-9CD2-434F-8C25-CA90377C20A1}"/>
    <cellStyle name="Millares [3] 46 4" xfId="35226" xr:uid="{86AF5285-D20D-40CF-B7A5-C1317F927549}"/>
    <cellStyle name="Millares [3] 47" xfId="10724" xr:uid="{00000000-0005-0000-0000-0000E0290000}"/>
    <cellStyle name="Millares [3] 47 2" xfId="10725" xr:uid="{00000000-0005-0000-0000-0000E1290000}"/>
    <cellStyle name="Millares [3] 47 2 2" xfId="35230" xr:uid="{71B264E0-7342-47D9-9AEA-4C1AF641C4CB}"/>
    <cellStyle name="Millares [3] 47 3" xfId="10726" xr:uid="{00000000-0005-0000-0000-0000E2290000}"/>
    <cellStyle name="Millares [3] 47 3 2" xfId="35231" xr:uid="{6EDBD764-0A35-4047-9985-C3154C274E2C}"/>
    <cellStyle name="Millares [3] 47 4" xfId="35229" xr:uid="{2624CADF-C95E-4B61-B125-C21689587196}"/>
    <cellStyle name="Millares [3] 48" xfId="10727" xr:uid="{00000000-0005-0000-0000-0000E3290000}"/>
    <cellStyle name="Millares [3] 48 2" xfId="10728" xr:uid="{00000000-0005-0000-0000-0000E4290000}"/>
    <cellStyle name="Millares [3] 48 2 2" xfId="35233" xr:uid="{7D0DAAE2-4040-478B-9158-41AF10853289}"/>
    <cellStyle name="Millares [3] 48 3" xfId="10729" xr:uid="{00000000-0005-0000-0000-0000E5290000}"/>
    <cellStyle name="Millares [3] 48 3 2" xfId="35234" xr:uid="{7C30DFCD-1DE4-486C-AEF3-54571D6F7619}"/>
    <cellStyle name="Millares [3] 48 4" xfId="35232" xr:uid="{17012293-5EF5-4DB1-90EA-DFA7EB45FD0B}"/>
    <cellStyle name="Millares [3] 49" xfId="10730" xr:uid="{00000000-0005-0000-0000-0000E6290000}"/>
    <cellStyle name="Millares [3] 49 2" xfId="10731" xr:uid="{00000000-0005-0000-0000-0000E7290000}"/>
    <cellStyle name="Millares [3] 49 2 2" xfId="35236" xr:uid="{525C9B33-9739-4466-B7BC-67D88A24A438}"/>
    <cellStyle name="Millares [3] 49 3" xfId="10732" xr:uid="{00000000-0005-0000-0000-0000E8290000}"/>
    <cellStyle name="Millares [3] 49 3 2" xfId="35237" xr:uid="{F207132C-81D2-48D5-AA12-819F7AC0429A}"/>
    <cellStyle name="Millares [3] 49 4" xfId="35235" xr:uid="{736C91DB-FBB1-4E21-9A05-C4E693EC3706}"/>
    <cellStyle name="Millares [3] 5" xfId="10733" xr:uid="{00000000-0005-0000-0000-0000E9290000}"/>
    <cellStyle name="Millares [3] 5 2" xfId="10734" xr:uid="{00000000-0005-0000-0000-0000EA290000}"/>
    <cellStyle name="Millares [3] 5 2 2" xfId="35239" xr:uid="{331933A3-22A5-4773-AF6F-6C65CFC9D44C}"/>
    <cellStyle name="Millares [3] 5 3" xfId="10735" xr:uid="{00000000-0005-0000-0000-0000EB290000}"/>
    <cellStyle name="Millares [3] 5 3 2" xfId="35240" xr:uid="{DD3F3B01-6EDF-4628-A003-46D9D30BCD27}"/>
    <cellStyle name="Millares [3] 5 4" xfId="35238" xr:uid="{AA81513B-1628-4F18-9DF9-90815973B2E2}"/>
    <cellStyle name="Millares [3] 50" xfId="10736" xr:uid="{00000000-0005-0000-0000-0000EC290000}"/>
    <cellStyle name="Millares [3] 50 2" xfId="10737" xr:uid="{00000000-0005-0000-0000-0000ED290000}"/>
    <cellStyle name="Millares [3] 50 2 2" xfId="35242" xr:uid="{2CA1F7CA-AFA1-42D5-A10B-6CA482C80536}"/>
    <cellStyle name="Millares [3] 50 3" xfId="10738" xr:uid="{00000000-0005-0000-0000-0000EE290000}"/>
    <cellStyle name="Millares [3] 50 3 2" xfId="35243" xr:uid="{997D85B9-581B-437E-8F15-77C9E4ACE46A}"/>
    <cellStyle name="Millares [3] 50 4" xfId="35241" xr:uid="{D992EBD4-489A-4B02-AF3E-63F27A19E6BD}"/>
    <cellStyle name="Millares [3] 51" xfId="10739" xr:uid="{00000000-0005-0000-0000-0000EF290000}"/>
    <cellStyle name="Millares [3] 51 2" xfId="10740" xr:uid="{00000000-0005-0000-0000-0000F0290000}"/>
    <cellStyle name="Millares [3] 51 2 2" xfId="35245" xr:uid="{9F12CB1C-DE0C-4246-8EE5-25DBD4FB36F5}"/>
    <cellStyle name="Millares [3] 51 3" xfId="10741" xr:uid="{00000000-0005-0000-0000-0000F1290000}"/>
    <cellStyle name="Millares [3] 51 3 2" xfId="35246" xr:uid="{EC98019D-898E-4931-850D-EAA9B87364BD}"/>
    <cellStyle name="Millares [3] 51 4" xfId="35244" xr:uid="{EA50B5B1-20CF-45A8-A084-D210DE19FD7D}"/>
    <cellStyle name="Millares [3] 52" xfId="10742" xr:uid="{00000000-0005-0000-0000-0000F2290000}"/>
    <cellStyle name="Millares [3] 52 2" xfId="10743" xr:uid="{00000000-0005-0000-0000-0000F3290000}"/>
    <cellStyle name="Millares [3] 52 2 2" xfId="35248" xr:uid="{72CE0BA9-FE8F-4F4F-8B2D-C2218CB2D3D4}"/>
    <cellStyle name="Millares [3] 52 3" xfId="10744" xr:uid="{00000000-0005-0000-0000-0000F4290000}"/>
    <cellStyle name="Millares [3] 52 3 2" xfId="35249" xr:uid="{23C1FAB1-C50F-42C8-9F11-5D5A440AEDE4}"/>
    <cellStyle name="Millares [3] 52 4" xfId="35247" xr:uid="{95858A2C-F079-4B7C-B12F-B77780EF5427}"/>
    <cellStyle name="Millares [3] 53" xfId="10745" xr:uid="{00000000-0005-0000-0000-0000F5290000}"/>
    <cellStyle name="Millares [3] 53 2" xfId="10746" xr:uid="{00000000-0005-0000-0000-0000F6290000}"/>
    <cellStyle name="Millares [3] 53 2 2" xfId="35251" xr:uid="{0F496161-F2F4-4E75-8EA5-1BC4DB01EFE5}"/>
    <cellStyle name="Millares [3] 53 3" xfId="10747" xr:uid="{00000000-0005-0000-0000-0000F7290000}"/>
    <cellStyle name="Millares [3] 53 3 2" xfId="35252" xr:uid="{6ABA8EDD-0B9D-4320-9D11-F3C84B3DF906}"/>
    <cellStyle name="Millares [3] 53 4" xfId="35250" xr:uid="{C82303C7-CBBC-419A-819A-5F110A7F13A9}"/>
    <cellStyle name="Millares [3] 54" xfId="10748" xr:uid="{00000000-0005-0000-0000-0000F8290000}"/>
    <cellStyle name="Millares [3] 54 2" xfId="10749" xr:uid="{00000000-0005-0000-0000-0000F9290000}"/>
    <cellStyle name="Millares [3] 54 2 2" xfId="35254" xr:uid="{B6F260F3-7EF0-49C2-8F94-887B32DAB172}"/>
    <cellStyle name="Millares [3] 54 3" xfId="10750" xr:uid="{00000000-0005-0000-0000-0000FA290000}"/>
    <cellStyle name="Millares [3] 54 3 2" xfId="35255" xr:uid="{5E570B84-1F35-472A-9B41-525A28279D2D}"/>
    <cellStyle name="Millares [3] 54 4" xfId="35253" xr:uid="{69483F58-AD02-437F-B774-01C3A1A7AAB3}"/>
    <cellStyle name="Millares [3] 55" xfId="10751" xr:uid="{00000000-0005-0000-0000-0000FB290000}"/>
    <cellStyle name="Millares [3] 55 2" xfId="10752" xr:uid="{00000000-0005-0000-0000-0000FC290000}"/>
    <cellStyle name="Millares [3] 55 2 2" xfId="35257" xr:uid="{7C1DBC87-8F22-4C71-8FDB-A39671B2F93A}"/>
    <cellStyle name="Millares [3] 55 3" xfId="10753" xr:uid="{00000000-0005-0000-0000-0000FD290000}"/>
    <cellStyle name="Millares [3] 55 3 2" xfId="35258" xr:uid="{A7D12197-9EC4-451D-8E1C-A74B03AFB5C3}"/>
    <cellStyle name="Millares [3] 55 4" xfId="35256" xr:uid="{99955CDD-0DAB-4A71-93E3-4F996A209B6E}"/>
    <cellStyle name="Millares [3] 56" xfId="10754" xr:uid="{00000000-0005-0000-0000-0000FE290000}"/>
    <cellStyle name="Millares [3] 56 2" xfId="10755" xr:uid="{00000000-0005-0000-0000-0000FF290000}"/>
    <cellStyle name="Millares [3] 56 2 2" xfId="35260" xr:uid="{8CEC139C-1BC1-4D58-BBC1-8356467D86C9}"/>
    <cellStyle name="Millares [3] 56 3" xfId="10756" xr:uid="{00000000-0005-0000-0000-0000002A0000}"/>
    <cellStyle name="Millares [3] 56 3 2" xfId="35261" xr:uid="{6DC713D6-BDA4-4391-A04F-1BDC77085528}"/>
    <cellStyle name="Millares [3] 56 4" xfId="35259" xr:uid="{7208FE4B-8221-4863-A3D1-A420A47C6572}"/>
    <cellStyle name="Millares [3] 57" xfId="10757" xr:uid="{00000000-0005-0000-0000-0000012A0000}"/>
    <cellStyle name="Millares [3] 57 2" xfId="10758" xr:uid="{00000000-0005-0000-0000-0000022A0000}"/>
    <cellStyle name="Millares [3] 57 2 2" xfId="35263" xr:uid="{E41DA8F9-624B-46F4-988E-DAF21F8B2872}"/>
    <cellStyle name="Millares [3] 57 3" xfId="10759" xr:uid="{00000000-0005-0000-0000-0000032A0000}"/>
    <cellStyle name="Millares [3] 57 3 2" xfId="35264" xr:uid="{C0FA9A44-7622-4E66-93E5-7C28093EDD64}"/>
    <cellStyle name="Millares [3] 57 4" xfId="35262" xr:uid="{8BC26114-16EB-4599-869B-340FF9F019BB}"/>
    <cellStyle name="Millares [3] 58" xfId="10760" xr:uid="{00000000-0005-0000-0000-0000042A0000}"/>
    <cellStyle name="Millares [3] 58 2" xfId="10761" xr:uid="{00000000-0005-0000-0000-0000052A0000}"/>
    <cellStyle name="Millares [3] 58 2 2" xfId="35266" xr:uid="{15C64A1B-37B8-4763-BE88-304E204B8A17}"/>
    <cellStyle name="Millares [3] 58 3" xfId="10762" xr:uid="{00000000-0005-0000-0000-0000062A0000}"/>
    <cellStyle name="Millares [3] 58 3 2" xfId="35267" xr:uid="{0D693BC9-D6DF-4727-998C-BBCD96AB3B33}"/>
    <cellStyle name="Millares [3] 58 4" xfId="35265" xr:uid="{98E0D2F8-F4EB-4A9C-8F2E-638C849B80AF}"/>
    <cellStyle name="Millares [3] 59" xfId="10763" xr:uid="{00000000-0005-0000-0000-0000072A0000}"/>
    <cellStyle name="Millares [3] 59 2" xfId="10764" xr:uid="{00000000-0005-0000-0000-0000082A0000}"/>
    <cellStyle name="Millares [3] 59 2 2" xfId="35269" xr:uid="{547B2A99-06A9-4E85-8DB3-34F3A6AE0799}"/>
    <cellStyle name="Millares [3] 59 3" xfId="10765" xr:uid="{00000000-0005-0000-0000-0000092A0000}"/>
    <cellStyle name="Millares [3] 59 3 2" xfId="35270" xr:uid="{4C5070D0-0044-41BC-95BF-1476EF2692EE}"/>
    <cellStyle name="Millares [3] 59 4" xfId="35268" xr:uid="{692AC614-AFC8-4C64-8E0C-FA33C9188D42}"/>
    <cellStyle name="Millares [3] 6" xfId="10766" xr:uid="{00000000-0005-0000-0000-00000A2A0000}"/>
    <cellStyle name="Millares [3] 6 2" xfId="10767" xr:uid="{00000000-0005-0000-0000-00000B2A0000}"/>
    <cellStyle name="Millares [3] 6 2 2" xfId="35272" xr:uid="{4C7DA3B6-899A-49C3-A2AD-2A6064E38033}"/>
    <cellStyle name="Millares [3] 6 3" xfId="10768" xr:uid="{00000000-0005-0000-0000-00000C2A0000}"/>
    <cellStyle name="Millares [3] 6 3 2" xfId="35273" xr:uid="{0E4E238B-0253-4C84-9E71-854AAB30A4CA}"/>
    <cellStyle name="Millares [3] 6 4" xfId="35271" xr:uid="{29180810-FA07-4867-89D1-0055AC32E61A}"/>
    <cellStyle name="Millares [3] 60" xfId="10769" xr:uid="{00000000-0005-0000-0000-00000D2A0000}"/>
    <cellStyle name="Millares [3] 60 2" xfId="10770" xr:uid="{00000000-0005-0000-0000-00000E2A0000}"/>
    <cellStyle name="Millares [3] 60 2 2" xfId="35275" xr:uid="{22ACD089-A46F-4DF2-BAF0-60A2F58584C5}"/>
    <cellStyle name="Millares [3] 60 3" xfId="10771" xr:uid="{00000000-0005-0000-0000-00000F2A0000}"/>
    <cellStyle name="Millares [3] 60 3 2" xfId="35276" xr:uid="{383FF71E-EB22-43FA-92AE-F7395798F4A6}"/>
    <cellStyle name="Millares [3] 60 4" xfId="35274" xr:uid="{FBCAB4DB-06B4-4035-B25E-D921A625793B}"/>
    <cellStyle name="Millares [3] 61" xfId="10772" xr:uid="{00000000-0005-0000-0000-0000102A0000}"/>
    <cellStyle name="Millares [3] 61 2" xfId="10773" xr:uid="{00000000-0005-0000-0000-0000112A0000}"/>
    <cellStyle name="Millares [3] 61 2 2" xfId="35278" xr:uid="{D66DD137-0A4D-423D-8E80-39C368DAB003}"/>
    <cellStyle name="Millares [3] 61 3" xfId="10774" xr:uid="{00000000-0005-0000-0000-0000122A0000}"/>
    <cellStyle name="Millares [3] 61 3 2" xfId="35279" xr:uid="{32BE90D3-C1EF-46A9-B262-3A26F4E2FE87}"/>
    <cellStyle name="Millares [3] 61 4" xfId="35277" xr:uid="{B8A50E2B-85C1-4768-B2AB-3061EA763D50}"/>
    <cellStyle name="Millares [3] 62" xfId="10775" xr:uid="{00000000-0005-0000-0000-0000132A0000}"/>
    <cellStyle name="Millares [3] 62 2" xfId="10776" xr:uid="{00000000-0005-0000-0000-0000142A0000}"/>
    <cellStyle name="Millares [3] 62 2 2" xfId="35281" xr:uid="{7225306C-029F-4F38-AD16-2E5C5D20CF84}"/>
    <cellStyle name="Millares [3] 62 3" xfId="10777" xr:uid="{00000000-0005-0000-0000-0000152A0000}"/>
    <cellStyle name="Millares [3] 62 3 2" xfId="35282" xr:uid="{FD6CB711-BDC9-482A-97B3-024AB22441D6}"/>
    <cellStyle name="Millares [3] 62 4" xfId="35280" xr:uid="{C9B81237-1D93-4679-8AE8-2F8317FD3E8B}"/>
    <cellStyle name="Millares [3] 63" xfId="10778" xr:uid="{00000000-0005-0000-0000-0000162A0000}"/>
    <cellStyle name="Millares [3] 63 2" xfId="10779" xr:uid="{00000000-0005-0000-0000-0000172A0000}"/>
    <cellStyle name="Millares [3] 63 2 2" xfId="35284" xr:uid="{AB81B341-2EAE-4BAC-9140-647F4BE51EFC}"/>
    <cellStyle name="Millares [3] 63 3" xfId="10780" xr:uid="{00000000-0005-0000-0000-0000182A0000}"/>
    <cellStyle name="Millares [3] 63 3 2" xfId="35285" xr:uid="{CDCBB10C-3503-4D52-A9A7-67ECA15863AF}"/>
    <cellStyle name="Millares [3] 63 4" xfId="35283" xr:uid="{7601563B-7F09-4042-B577-FE067E92D6E9}"/>
    <cellStyle name="Millares [3] 64" xfId="10781" xr:uid="{00000000-0005-0000-0000-0000192A0000}"/>
    <cellStyle name="Millares [3] 64 2" xfId="10782" xr:uid="{00000000-0005-0000-0000-00001A2A0000}"/>
    <cellStyle name="Millares [3] 64 2 2" xfId="35287" xr:uid="{506F3206-B65A-41C1-992D-6A0270A51D49}"/>
    <cellStyle name="Millares [3] 64 3" xfId="10783" xr:uid="{00000000-0005-0000-0000-00001B2A0000}"/>
    <cellStyle name="Millares [3] 64 3 2" xfId="35288" xr:uid="{39AC4C13-B582-4484-B480-92169D874FD4}"/>
    <cellStyle name="Millares [3] 64 4" xfId="35286" xr:uid="{E2E37735-5BE8-4D54-A7AB-4EB544FE8ABF}"/>
    <cellStyle name="Millares [3] 65" xfId="10784" xr:uid="{00000000-0005-0000-0000-00001C2A0000}"/>
    <cellStyle name="Millares [3] 65 2" xfId="10785" xr:uid="{00000000-0005-0000-0000-00001D2A0000}"/>
    <cellStyle name="Millares [3] 65 2 2" xfId="35290" xr:uid="{D57DE0BA-9108-4D87-B6D7-9F652DED9EE1}"/>
    <cellStyle name="Millares [3] 65 3" xfId="10786" xr:uid="{00000000-0005-0000-0000-00001E2A0000}"/>
    <cellStyle name="Millares [3] 65 3 2" xfId="35291" xr:uid="{AEB0278C-32A6-415D-BA33-1C7FF0D675FD}"/>
    <cellStyle name="Millares [3] 65 4" xfId="35289" xr:uid="{DD8AED87-3979-4D08-80E1-8FB84CB8C497}"/>
    <cellStyle name="Millares [3] 66" xfId="10787" xr:uid="{00000000-0005-0000-0000-00001F2A0000}"/>
    <cellStyle name="Millares [3] 66 2" xfId="10788" xr:uid="{00000000-0005-0000-0000-0000202A0000}"/>
    <cellStyle name="Millares [3] 66 2 2" xfId="35293" xr:uid="{6420133F-6202-4B5B-B8A8-E702D2075921}"/>
    <cellStyle name="Millares [3] 66 3" xfId="10789" xr:uid="{00000000-0005-0000-0000-0000212A0000}"/>
    <cellStyle name="Millares [3] 66 3 2" xfId="35294" xr:uid="{3D46E949-0A14-4701-831A-7A880EF71B74}"/>
    <cellStyle name="Millares [3] 66 4" xfId="35292" xr:uid="{A43B1CAB-5BA6-4860-8F6F-42FBA926C39D}"/>
    <cellStyle name="Millares [3] 67" xfId="10790" xr:uid="{00000000-0005-0000-0000-0000222A0000}"/>
    <cellStyle name="Millares [3] 67 2" xfId="10791" xr:uid="{00000000-0005-0000-0000-0000232A0000}"/>
    <cellStyle name="Millares [3] 67 2 2" xfId="35296" xr:uid="{4E27D1B5-9821-4053-B931-CCA12E19BB42}"/>
    <cellStyle name="Millares [3] 67 3" xfId="10792" xr:uid="{00000000-0005-0000-0000-0000242A0000}"/>
    <cellStyle name="Millares [3] 67 3 2" xfId="35297" xr:uid="{99484452-CBFB-42DD-A62F-76FFD1FD1FDD}"/>
    <cellStyle name="Millares [3] 67 4" xfId="35295" xr:uid="{397B1926-F856-47F8-9B08-5288E4B6DE69}"/>
    <cellStyle name="Millares [3] 68" xfId="10793" xr:uid="{00000000-0005-0000-0000-0000252A0000}"/>
    <cellStyle name="Millares [3] 68 2" xfId="10794" xr:uid="{00000000-0005-0000-0000-0000262A0000}"/>
    <cellStyle name="Millares [3] 68 2 2" xfId="35299" xr:uid="{4E8B53C1-B06B-4BAA-A575-5E8D1EB2FA25}"/>
    <cellStyle name="Millares [3] 68 3" xfId="10795" xr:uid="{00000000-0005-0000-0000-0000272A0000}"/>
    <cellStyle name="Millares [3] 68 3 2" xfId="35300" xr:uid="{C952A593-697B-4463-B560-F519E43AEE98}"/>
    <cellStyle name="Millares [3] 68 4" xfId="35298" xr:uid="{40AA61CD-E576-4929-948B-1F3967199224}"/>
    <cellStyle name="Millares [3] 69" xfId="10796" xr:uid="{00000000-0005-0000-0000-0000282A0000}"/>
    <cellStyle name="Millares [3] 69 2" xfId="10797" xr:uid="{00000000-0005-0000-0000-0000292A0000}"/>
    <cellStyle name="Millares [3] 69 2 2" xfId="35302" xr:uid="{E7451BFC-B667-4CCD-8155-774043C1694E}"/>
    <cellStyle name="Millares [3] 69 3" xfId="10798" xr:uid="{00000000-0005-0000-0000-00002A2A0000}"/>
    <cellStyle name="Millares [3] 69 3 2" xfId="35303" xr:uid="{11682B34-AE62-42E5-B532-38D3ED553716}"/>
    <cellStyle name="Millares [3] 69 4" xfId="35301" xr:uid="{93AAADD9-C6C3-4436-ACD2-6EDA8213BA11}"/>
    <cellStyle name="Millares [3] 7" xfId="10799" xr:uid="{00000000-0005-0000-0000-00002B2A0000}"/>
    <cellStyle name="Millares [3] 7 2" xfId="10800" xr:uid="{00000000-0005-0000-0000-00002C2A0000}"/>
    <cellStyle name="Millares [3] 7 2 2" xfId="35305" xr:uid="{F54AF23C-249C-40A0-85E6-BD72BE05471C}"/>
    <cellStyle name="Millares [3] 7 3" xfId="10801" xr:uid="{00000000-0005-0000-0000-00002D2A0000}"/>
    <cellStyle name="Millares [3] 7 3 2" xfId="35306" xr:uid="{15BFA2D8-1B76-4964-BEC9-9DC53E0DE397}"/>
    <cellStyle name="Millares [3] 7 4" xfId="35304" xr:uid="{678BFB20-758F-4FEA-BD57-EF7D90D6DBD2}"/>
    <cellStyle name="Millares [3] 70" xfId="10802" xr:uid="{00000000-0005-0000-0000-00002E2A0000}"/>
    <cellStyle name="Millares [3] 70 2" xfId="10803" xr:uid="{00000000-0005-0000-0000-00002F2A0000}"/>
    <cellStyle name="Millares [3] 70 2 2" xfId="35308" xr:uid="{0247F6CE-B55B-4927-9E2E-96975D6C1812}"/>
    <cellStyle name="Millares [3] 70 3" xfId="10804" xr:uid="{00000000-0005-0000-0000-0000302A0000}"/>
    <cellStyle name="Millares [3] 70 3 2" xfId="35309" xr:uid="{B727457A-4F0C-454A-B4EF-A57BE81D3A24}"/>
    <cellStyle name="Millares [3] 70 4" xfId="35307" xr:uid="{9EB2622B-FE86-42D1-9577-FFF9A4A71EDF}"/>
    <cellStyle name="Millares [3] 71" xfId="10805" xr:uid="{00000000-0005-0000-0000-0000312A0000}"/>
    <cellStyle name="Millares [3] 71 2" xfId="10806" xr:uid="{00000000-0005-0000-0000-0000322A0000}"/>
    <cellStyle name="Millares [3] 71 2 2" xfId="35311" xr:uid="{02A0BDD4-CA9C-45D3-8D24-8CB7EE0E6685}"/>
    <cellStyle name="Millares [3] 71 3" xfId="10807" xr:uid="{00000000-0005-0000-0000-0000332A0000}"/>
    <cellStyle name="Millares [3] 71 3 2" xfId="35312" xr:uid="{1977F58C-E883-45FF-BE5D-CD911E512563}"/>
    <cellStyle name="Millares [3] 71 4" xfId="35310" xr:uid="{8C2294B2-0825-40E7-B939-B1A1C38849C1}"/>
    <cellStyle name="Millares [3] 72" xfId="10808" xr:uid="{00000000-0005-0000-0000-0000342A0000}"/>
    <cellStyle name="Millares [3] 72 2" xfId="10809" xr:uid="{00000000-0005-0000-0000-0000352A0000}"/>
    <cellStyle name="Millares [3] 72 2 2" xfId="35314" xr:uid="{DF8B54DD-CA11-4D74-8EBA-8A0BE8FFE662}"/>
    <cellStyle name="Millares [3] 72 3" xfId="10810" xr:uid="{00000000-0005-0000-0000-0000362A0000}"/>
    <cellStyle name="Millares [3] 72 3 2" xfId="35315" xr:uid="{A4E4177E-33E8-455F-BCB9-E02DA5EFADFE}"/>
    <cellStyle name="Millares [3] 72 4" xfId="35313" xr:uid="{10B485E2-3DE3-4CDF-B309-92095DEE75F7}"/>
    <cellStyle name="Millares [3] 73" xfId="10811" xr:uid="{00000000-0005-0000-0000-0000372A0000}"/>
    <cellStyle name="Millares [3] 73 2" xfId="10812" xr:uid="{00000000-0005-0000-0000-0000382A0000}"/>
    <cellStyle name="Millares [3] 73 2 2" xfId="35317" xr:uid="{3E77907F-A2CF-46C2-8047-8FFE868757BB}"/>
    <cellStyle name="Millares [3] 73 3" xfId="10813" xr:uid="{00000000-0005-0000-0000-0000392A0000}"/>
    <cellStyle name="Millares [3] 73 3 2" xfId="35318" xr:uid="{892A1575-CD2D-4E7C-B4DB-03FDB41BAC66}"/>
    <cellStyle name="Millares [3] 73 4" xfId="35316" xr:uid="{CC73CD2D-0171-4B43-A3FB-C96652EAF0C1}"/>
    <cellStyle name="Millares [3] 74" xfId="10814" xr:uid="{00000000-0005-0000-0000-00003A2A0000}"/>
    <cellStyle name="Millares [3] 74 2" xfId="10815" xr:uid="{00000000-0005-0000-0000-00003B2A0000}"/>
    <cellStyle name="Millares [3] 74 2 2" xfId="35320" xr:uid="{82B12A5E-85E0-40B0-BEF1-53A7199A3258}"/>
    <cellStyle name="Millares [3] 74 3" xfId="10816" xr:uid="{00000000-0005-0000-0000-00003C2A0000}"/>
    <cellStyle name="Millares [3] 74 3 2" xfId="35321" xr:uid="{87838385-23F7-4A0D-86BC-F02F4A59C80F}"/>
    <cellStyle name="Millares [3] 74 4" xfId="35319" xr:uid="{A8806322-4C16-4907-8E0F-8AAD4BC68E0C}"/>
    <cellStyle name="Millares [3] 75" xfId="10817" xr:uid="{00000000-0005-0000-0000-00003D2A0000}"/>
    <cellStyle name="Millares [3] 75 2" xfId="10818" xr:uid="{00000000-0005-0000-0000-00003E2A0000}"/>
    <cellStyle name="Millares [3] 75 2 2" xfId="35323" xr:uid="{6934E6C5-F44E-45FD-814A-818E3185B24F}"/>
    <cellStyle name="Millares [3] 75 3" xfId="10819" xr:uid="{00000000-0005-0000-0000-00003F2A0000}"/>
    <cellStyle name="Millares [3] 75 3 2" xfId="35324" xr:uid="{AFE280E1-CF74-4E19-98C8-81DF697A452B}"/>
    <cellStyle name="Millares [3] 75 4" xfId="35322" xr:uid="{684B05C1-CE81-489E-8CE3-0B28FE4CE133}"/>
    <cellStyle name="Millares [3] 76" xfId="10820" xr:uid="{00000000-0005-0000-0000-0000402A0000}"/>
    <cellStyle name="Millares [3] 76 2" xfId="10821" xr:uid="{00000000-0005-0000-0000-0000412A0000}"/>
    <cellStyle name="Millares [3] 76 2 2" xfId="35326" xr:uid="{16CE49D2-3FD6-47C2-BFD9-46AF4EACE7D1}"/>
    <cellStyle name="Millares [3] 76 3" xfId="10822" xr:uid="{00000000-0005-0000-0000-0000422A0000}"/>
    <cellStyle name="Millares [3] 76 3 2" xfId="35327" xr:uid="{90EA639A-B4A3-4E9D-9373-B0D391510CF4}"/>
    <cellStyle name="Millares [3] 76 4" xfId="35325" xr:uid="{5117D60C-F072-4BF8-AFAC-4860EF243371}"/>
    <cellStyle name="Millares [3] 77" xfId="10823" xr:uid="{00000000-0005-0000-0000-0000432A0000}"/>
    <cellStyle name="Millares [3] 77 2" xfId="10824" xr:uid="{00000000-0005-0000-0000-0000442A0000}"/>
    <cellStyle name="Millares [3] 77 2 2" xfId="35329" xr:uid="{A90723BF-BE71-4DF3-9BCB-7675698842B5}"/>
    <cellStyle name="Millares [3] 77 3" xfId="10825" xr:uid="{00000000-0005-0000-0000-0000452A0000}"/>
    <cellStyle name="Millares [3] 77 3 2" xfId="35330" xr:uid="{EBF9FE95-0950-4E49-97A3-C227C0BEB1D6}"/>
    <cellStyle name="Millares [3] 77 4" xfId="35328" xr:uid="{8F0BE58C-05D1-4667-942F-6D974802B7A4}"/>
    <cellStyle name="Millares [3] 78" xfId="10826" xr:uid="{00000000-0005-0000-0000-0000462A0000}"/>
    <cellStyle name="Millares [3] 78 2" xfId="10827" xr:uid="{00000000-0005-0000-0000-0000472A0000}"/>
    <cellStyle name="Millares [3] 78 2 2" xfId="35332" xr:uid="{93F566F0-3AAC-4A72-9B82-52E79A599A9F}"/>
    <cellStyle name="Millares [3] 78 3" xfId="10828" xr:uid="{00000000-0005-0000-0000-0000482A0000}"/>
    <cellStyle name="Millares [3] 78 3 2" xfId="35333" xr:uid="{81EDE429-C699-430A-8C9A-7DB87F135CD2}"/>
    <cellStyle name="Millares [3] 78 4" xfId="35331" xr:uid="{D650D3A3-EC1B-40DA-B67D-FDACE0C015C5}"/>
    <cellStyle name="Millares [3] 79" xfId="10829" xr:uid="{00000000-0005-0000-0000-0000492A0000}"/>
    <cellStyle name="Millares [3] 79 2" xfId="10830" xr:uid="{00000000-0005-0000-0000-00004A2A0000}"/>
    <cellStyle name="Millares [3] 79 2 2" xfId="35335" xr:uid="{6D6450E3-5A9B-44C7-A5E6-B3231BC1D09B}"/>
    <cellStyle name="Millares [3] 79 3" xfId="10831" xr:uid="{00000000-0005-0000-0000-00004B2A0000}"/>
    <cellStyle name="Millares [3] 79 3 2" xfId="35336" xr:uid="{85BDA180-006B-40DD-9243-A2D81807576D}"/>
    <cellStyle name="Millares [3] 79 4" xfId="35334" xr:uid="{A67D7B1E-69FD-49C1-9736-392331CECCE5}"/>
    <cellStyle name="Millares [3] 8" xfId="10832" xr:uid="{00000000-0005-0000-0000-00004C2A0000}"/>
    <cellStyle name="Millares [3] 8 2" xfId="10833" xr:uid="{00000000-0005-0000-0000-00004D2A0000}"/>
    <cellStyle name="Millares [3] 8 2 2" xfId="35338" xr:uid="{1B0ED3BE-DB0C-4C60-B799-D8A67A77EFE2}"/>
    <cellStyle name="Millares [3] 8 3" xfId="10834" xr:uid="{00000000-0005-0000-0000-00004E2A0000}"/>
    <cellStyle name="Millares [3] 8 3 2" xfId="35339" xr:uid="{9E4DEA4D-A57A-4E47-85D7-508AAE29B34D}"/>
    <cellStyle name="Millares [3] 8 4" xfId="35337" xr:uid="{3A6A02CB-3121-4E0F-A362-143CC470F08A}"/>
    <cellStyle name="Millares [3] 80" xfId="10835" xr:uid="{00000000-0005-0000-0000-00004F2A0000}"/>
    <cellStyle name="Millares [3] 80 2" xfId="10836" xr:uid="{00000000-0005-0000-0000-0000502A0000}"/>
    <cellStyle name="Millares [3] 80 2 2" xfId="35341" xr:uid="{0959F140-585B-4A02-BCCB-46F0460079D4}"/>
    <cellStyle name="Millares [3] 80 3" xfId="10837" xr:uid="{00000000-0005-0000-0000-0000512A0000}"/>
    <cellStyle name="Millares [3] 80 3 2" xfId="35342" xr:uid="{BE45689F-18CC-4B0E-8826-B75D01586161}"/>
    <cellStyle name="Millares [3] 80 4" xfId="35340" xr:uid="{23ACD3AB-4241-471A-B112-B496FB35E692}"/>
    <cellStyle name="Millares [3] 81" xfId="10838" xr:uid="{00000000-0005-0000-0000-0000522A0000}"/>
    <cellStyle name="Millares [3] 81 2" xfId="10839" xr:uid="{00000000-0005-0000-0000-0000532A0000}"/>
    <cellStyle name="Millares [3] 81 2 2" xfId="35344" xr:uid="{AA0B6CAA-403E-41BE-9088-CEA0B0E9D8BF}"/>
    <cellStyle name="Millares [3] 81 3" xfId="10840" xr:uid="{00000000-0005-0000-0000-0000542A0000}"/>
    <cellStyle name="Millares [3] 81 3 2" xfId="35345" xr:uid="{E63468D0-0571-4720-8732-6671AE2B3583}"/>
    <cellStyle name="Millares [3] 81 4" xfId="35343" xr:uid="{6E2CE2E2-2C3F-4730-B008-1702ECC1176F}"/>
    <cellStyle name="Millares [3] 82" xfId="10841" xr:uid="{00000000-0005-0000-0000-0000552A0000}"/>
    <cellStyle name="Millares [3] 82 2" xfId="10842" xr:uid="{00000000-0005-0000-0000-0000562A0000}"/>
    <cellStyle name="Millares [3] 82 2 2" xfId="35347" xr:uid="{484C87F3-059E-446D-B865-CB346114C80E}"/>
    <cellStyle name="Millares [3] 82 3" xfId="10843" xr:uid="{00000000-0005-0000-0000-0000572A0000}"/>
    <cellStyle name="Millares [3] 82 3 2" xfId="35348" xr:uid="{1A013179-CB52-4358-908A-D684F6233FB0}"/>
    <cellStyle name="Millares [3] 82 4" xfId="35346" xr:uid="{75520C21-423C-4E32-9DC3-055E63515105}"/>
    <cellStyle name="Millares [3] 83" xfId="10844" xr:uid="{00000000-0005-0000-0000-0000582A0000}"/>
    <cellStyle name="Millares [3] 83 2" xfId="10845" xr:uid="{00000000-0005-0000-0000-0000592A0000}"/>
    <cellStyle name="Millares [3] 83 2 2" xfId="35350" xr:uid="{F2D56521-2970-4175-9EE7-E7F5FCDAC9AB}"/>
    <cellStyle name="Millares [3] 83 3" xfId="10846" xr:uid="{00000000-0005-0000-0000-00005A2A0000}"/>
    <cellStyle name="Millares [3] 83 3 2" xfId="35351" xr:uid="{365BBF49-CC04-40F1-A2E8-93D781EFA10A}"/>
    <cellStyle name="Millares [3] 83 4" xfId="35349" xr:uid="{7FC59BE9-8FC6-4ECE-BC1B-E93EF49731AA}"/>
    <cellStyle name="Millares [3] 84" xfId="10847" xr:uid="{00000000-0005-0000-0000-00005B2A0000}"/>
    <cellStyle name="Millares [3] 84 2" xfId="10848" xr:uid="{00000000-0005-0000-0000-00005C2A0000}"/>
    <cellStyle name="Millares [3] 84 2 2" xfId="35353" xr:uid="{A25E7249-5E10-41CB-B7D7-AC5337F3DF52}"/>
    <cellStyle name="Millares [3] 84 3" xfId="10849" xr:uid="{00000000-0005-0000-0000-00005D2A0000}"/>
    <cellStyle name="Millares [3] 84 3 2" xfId="35354" xr:uid="{D97BCE59-09B7-4792-9711-23B805E74F86}"/>
    <cellStyle name="Millares [3] 84 4" xfId="35352" xr:uid="{CB97E144-DE71-49DC-AAF2-4CD8260D3F33}"/>
    <cellStyle name="Millares [3] 85" xfId="10850" xr:uid="{00000000-0005-0000-0000-00005E2A0000}"/>
    <cellStyle name="Millares [3] 85 2" xfId="10851" xr:uid="{00000000-0005-0000-0000-00005F2A0000}"/>
    <cellStyle name="Millares [3] 85 2 2" xfId="35356" xr:uid="{313A1578-2819-4EE5-B712-67E64743D8E9}"/>
    <cellStyle name="Millares [3] 85 3" xfId="10852" xr:uid="{00000000-0005-0000-0000-0000602A0000}"/>
    <cellStyle name="Millares [3] 85 3 2" xfId="35357" xr:uid="{CF22DB25-6ED9-4B77-B3BF-93DE7BDD7AC7}"/>
    <cellStyle name="Millares [3] 85 4" xfId="35355" xr:uid="{20D3C780-FFD8-4424-8D6D-2EDD192510B9}"/>
    <cellStyle name="Millares [3] 86" xfId="10853" xr:uid="{00000000-0005-0000-0000-0000612A0000}"/>
    <cellStyle name="Millares [3] 86 2" xfId="10854" xr:uid="{00000000-0005-0000-0000-0000622A0000}"/>
    <cellStyle name="Millares [3] 86 2 2" xfId="35359" xr:uid="{F606A7C6-CAB2-4256-908B-AB13F137FCBA}"/>
    <cellStyle name="Millares [3] 86 3" xfId="10855" xr:uid="{00000000-0005-0000-0000-0000632A0000}"/>
    <cellStyle name="Millares [3] 86 3 2" xfId="35360" xr:uid="{3235039F-A574-4D7C-9802-977CC2611CC6}"/>
    <cellStyle name="Millares [3] 86 4" xfId="35358" xr:uid="{693EAD77-97F2-405A-9CA6-210B60486249}"/>
    <cellStyle name="Millares [3] 87" xfId="10856" xr:uid="{00000000-0005-0000-0000-0000642A0000}"/>
    <cellStyle name="Millares [3] 87 2" xfId="10857" xr:uid="{00000000-0005-0000-0000-0000652A0000}"/>
    <cellStyle name="Millares [3] 87 2 2" xfId="35362" xr:uid="{A2BF431A-E2C3-4DB7-AC20-0E4819A001ED}"/>
    <cellStyle name="Millares [3] 87 3" xfId="10858" xr:uid="{00000000-0005-0000-0000-0000662A0000}"/>
    <cellStyle name="Millares [3] 87 3 2" xfId="35363" xr:uid="{3E340386-E339-4C5B-B048-743F874C982E}"/>
    <cellStyle name="Millares [3] 87 4" xfId="35361" xr:uid="{F5A140DD-0B25-4C65-919B-5BA4F81A3F3C}"/>
    <cellStyle name="Millares [3] 88" xfId="10859" xr:uid="{00000000-0005-0000-0000-0000672A0000}"/>
    <cellStyle name="Millares [3] 88 2" xfId="10860" xr:uid="{00000000-0005-0000-0000-0000682A0000}"/>
    <cellStyle name="Millares [3] 88 2 2" xfId="35365" xr:uid="{6E2F7DB5-A4F3-453F-A3A7-BEE12871083B}"/>
    <cellStyle name="Millares [3] 88 3" xfId="10861" xr:uid="{00000000-0005-0000-0000-0000692A0000}"/>
    <cellStyle name="Millares [3] 88 3 2" xfId="35366" xr:uid="{CC4E3A04-ACAC-4B20-AB34-913822BFF9A1}"/>
    <cellStyle name="Millares [3] 88 4" xfId="35364" xr:uid="{67FA6968-5A16-415E-BA01-E8E53AA998D5}"/>
    <cellStyle name="Millares [3] 89" xfId="10862" xr:uid="{00000000-0005-0000-0000-00006A2A0000}"/>
    <cellStyle name="Millares [3] 89 2" xfId="10863" xr:uid="{00000000-0005-0000-0000-00006B2A0000}"/>
    <cellStyle name="Millares [3] 89 2 2" xfId="35368" xr:uid="{6D9556CA-CF75-4FC9-961B-0E7333082C5E}"/>
    <cellStyle name="Millares [3] 89 3" xfId="10864" xr:uid="{00000000-0005-0000-0000-00006C2A0000}"/>
    <cellStyle name="Millares [3] 89 3 2" xfId="35369" xr:uid="{A19D99A6-85B9-493F-BDE5-D4EC6DB8E645}"/>
    <cellStyle name="Millares [3] 89 4" xfId="35367" xr:uid="{FA0E4919-BECD-4DA1-B44D-3AECB36C941D}"/>
    <cellStyle name="Millares [3] 9" xfId="10865" xr:uid="{00000000-0005-0000-0000-00006D2A0000}"/>
    <cellStyle name="Millares [3] 9 2" xfId="10866" xr:uid="{00000000-0005-0000-0000-00006E2A0000}"/>
    <cellStyle name="Millares [3] 9 2 2" xfId="35371" xr:uid="{C498054C-4162-4EBC-B713-F33C4EEB6D7E}"/>
    <cellStyle name="Millares [3] 9 3" xfId="10867" xr:uid="{00000000-0005-0000-0000-00006F2A0000}"/>
    <cellStyle name="Millares [3] 9 3 2" xfId="35372" xr:uid="{47BBBFF5-5CE9-4E46-A297-F0F941AFCEF5}"/>
    <cellStyle name="Millares [3] 9 4" xfId="35370" xr:uid="{EA50CB66-F231-4406-831A-E5672F920366}"/>
    <cellStyle name="Millares [3] 90" xfId="10868" xr:uid="{00000000-0005-0000-0000-0000702A0000}"/>
    <cellStyle name="Millares [3] 90 2" xfId="10869" xr:uid="{00000000-0005-0000-0000-0000712A0000}"/>
    <cellStyle name="Millares [3] 90 2 2" xfId="35374" xr:uid="{11F4846A-4D88-4593-B059-6E30A3977E8C}"/>
    <cellStyle name="Millares [3] 90 3" xfId="10870" xr:uid="{00000000-0005-0000-0000-0000722A0000}"/>
    <cellStyle name="Millares [3] 90 3 2" xfId="35375" xr:uid="{A8D588A8-393D-4C05-BC1E-342BAF9E3B4F}"/>
    <cellStyle name="Millares [3] 90 4" xfId="35373" xr:uid="{A0F36F73-CA9F-4B9B-A006-159A5E98EEDD}"/>
    <cellStyle name="Millares [3] 91" xfId="10871" xr:uid="{00000000-0005-0000-0000-0000732A0000}"/>
    <cellStyle name="Millares [3] 91 2" xfId="10872" xr:uid="{00000000-0005-0000-0000-0000742A0000}"/>
    <cellStyle name="Millares [3] 91 2 2" xfId="35377" xr:uid="{CBCD0E29-0CCB-437F-AD1E-17247D6BB618}"/>
    <cellStyle name="Millares [3] 91 3" xfId="10873" xr:uid="{00000000-0005-0000-0000-0000752A0000}"/>
    <cellStyle name="Millares [3] 91 3 2" xfId="35378" xr:uid="{3F59128D-3005-41D4-8B44-9C0F6605C83E}"/>
    <cellStyle name="Millares [3] 91 4" xfId="35376" xr:uid="{192CBAF9-269D-4DAC-B674-23361EB965A8}"/>
    <cellStyle name="Millares [3] 92" xfId="10874" xr:uid="{00000000-0005-0000-0000-0000762A0000}"/>
    <cellStyle name="Millares [3] 92 2" xfId="10875" xr:uid="{00000000-0005-0000-0000-0000772A0000}"/>
    <cellStyle name="Millares [3] 92 2 2" xfId="35380" xr:uid="{4BBF7547-C1EB-418B-895D-DA98A77F846C}"/>
    <cellStyle name="Millares [3] 92 3" xfId="10876" xr:uid="{00000000-0005-0000-0000-0000782A0000}"/>
    <cellStyle name="Millares [3] 92 3 2" xfId="35381" xr:uid="{CE320CDD-B03A-493D-9A45-4B6BCCAC6331}"/>
    <cellStyle name="Millares [3] 92 4" xfId="35379" xr:uid="{871F08F3-006F-43F3-AEAF-620DD00D08B4}"/>
    <cellStyle name="Millares [3] 93" xfId="10877" xr:uid="{00000000-0005-0000-0000-0000792A0000}"/>
    <cellStyle name="Millares [3] 93 2" xfId="10878" xr:uid="{00000000-0005-0000-0000-00007A2A0000}"/>
    <cellStyle name="Millares [3] 93 2 2" xfId="35383" xr:uid="{F480F19B-95BD-43E0-9055-CFBA08A17100}"/>
    <cellStyle name="Millares [3] 93 3" xfId="10879" xr:uid="{00000000-0005-0000-0000-00007B2A0000}"/>
    <cellStyle name="Millares [3] 93 3 2" xfId="35384" xr:uid="{0C576A5C-A127-417D-87A9-B4FD79B8DE24}"/>
    <cellStyle name="Millares [3] 93 4" xfId="35382" xr:uid="{E8DD5BD0-4BBF-4A0A-8FC2-B458F73DA43C}"/>
    <cellStyle name="Millares [3] 94" xfId="10880" xr:uid="{00000000-0005-0000-0000-00007C2A0000}"/>
    <cellStyle name="Millares [3] 94 2" xfId="10881" xr:uid="{00000000-0005-0000-0000-00007D2A0000}"/>
    <cellStyle name="Millares [3] 94 2 2" xfId="35386" xr:uid="{1B9F1444-4B6E-4320-B795-7788F7A6FD18}"/>
    <cellStyle name="Millares [3] 94 3" xfId="10882" xr:uid="{00000000-0005-0000-0000-00007E2A0000}"/>
    <cellStyle name="Millares [3] 94 3 2" xfId="35387" xr:uid="{B8E76057-876C-4FE3-BE79-139E89402B3B}"/>
    <cellStyle name="Millares [3] 94 4" xfId="35385" xr:uid="{80A83A2F-D8AD-4506-AC5A-67932EEADEB6}"/>
    <cellStyle name="Millares [3] 95" xfId="10883" xr:uid="{00000000-0005-0000-0000-00007F2A0000}"/>
    <cellStyle name="Millares [3] 95 2" xfId="10884" xr:uid="{00000000-0005-0000-0000-0000802A0000}"/>
    <cellStyle name="Millares [3] 95 2 2" xfId="35389" xr:uid="{1E46A96D-2A36-47EF-80C2-2EFFEE266F3E}"/>
    <cellStyle name="Millares [3] 95 3" xfId="10885" xr:uid="{00000000-0005-0000-0000-0000812A0000}"/>
    <cellStyle name="Millares [3] 95 3 2" xfId="35390" xr:uid="{6EB280F5-2AE7-4B4C-BEA0-5A0A4454C6B7}"/>
    <cellStyle name="Millares [3] 95 4" xfId="35388" xr:uid="{74E3230D-C4D4-4FAE-A46D-774A2D1F0C1A}"/>
    <cellStyle name="Millares [3] 96" xfId="10886" xr:uid="{00000000-0005-0000-0000-0000822A0000}"/>
    <cellStyle name="Millares [3] 96 2" xfId="10887" xr:uid="{00000000-0005-0000-0000-0000832A0000}"/>
    <cellStyle name="Millares [3] 96 2 2" xfId="35392" xr:uid="{ED86BD6D-2EAA-4517-9486-019225684013}"/>
    <cellStyle name="Millares [3] 96 3" xfId="10888" xr:uid="{00000000-0005-0000-0000-0000842A0000}"/>
    <cellStyle name="Millares [3] 96 3 2" xfId="35393" xr:uid="{9ED0F3D9-BB1E-44CA-9AC8-801A8F799C51}"/>
    <cellStyle name="Millares [3] 96 4" xfId="35391" xr:uid="{C0C02E23-75F6-430C-A44E-2A921B9E245D}"/>
    <cellStyle name="Millares [3] 97" xfId="10889" xr:uid="{00000000-0005-0000-0000-0000852A0000}"/>
    <cellStyle name="Millares [3] 97 2" xfId="10890" xr:uid="{00000000-0005-0000-0000-0000862A0000}"/>
    <cellStyle name="Millares [3] 97 2 2" xfId="35395" xr:uid="{4E08CD18-2DB1-49C6-9DAA-9EAC9410BD4C}"/>
    <cellStyle name="Millares [3] 97 3" xfId="10891" xr:uid="{00000000-0005-0000-0000-0000872A0000}"/>
    <cellStyle name="Millares [3] 97 3 2" xfId="35396" xr:uid="{F220E6F0-0FC1-4E54-9DA7-9EF3268D8796}"/>
    <cellStyle name="Millares [3] 97 4" xfId="35394" xr:uid="{710A3F7A-6882-4272-A738-E91C2628E916}"/>
    <cellStyle name="Millares [3] 98" xfId="10892" xr:uid="{00000000-0005-0000-0000-0000882A0000}"/>
    <cellStyle name="Millares [3] 98 2" xfId="10893" xr:uid="{00000000-0005-0000-0000-0000892A0000}"/>
    <cellStyle name="Millares [3] 98 2 2" xfId="35398" xr:uid="{65765FD1-F157-4BD1-BC80-39A24A668E2F}"/>
    <cellStyle name="Millares [3] 98 3" xfId="10894" xr:uid="{00000000-0005-0000-0000-00008A2A0000}"/>
    <cellStyle name="Millares [3] 98 3 2" xfId="35399" xr:uid="{B7B47973-77F5-4E02-8504-5B11F0224E69}"/>
    <cellStyle name="Millares [3] 98 4" xfId="35397" xr:uid="{AF726FB5-1870-4525-91BA-1958DCBCC4F8}"/>
    <cellStyle name="Millares [3] 99" xfId="10895" xr:uid="{00000000-0005-0000-0000-00008B2A0000}"/>
    <cellStyle name="Millares [3] 99 2" xfId="10896" xr:uid="{00000000-0005-0000-0000-00008C2A0000}"/>
    <cellStyle name="Millares [3] 99 2 2" xfId="35401" xr:uid="{32EC9C8E-1AD1-45AD-B5C6-F35D4038A515}"/>
    <cellStyle name="Millares [3] 99 3" xfId="10897" xr:uid="{00000000-0005-0000-0000-00008D2A0000}"/>
    <cellStyle name="Millares [3] 99 3 2" xfId="35402" xr:uid="{DC8D3E59-31F9-4308-8C58-04CEBF8288B8}"/>
    <cellStyle name="Millares [3] 99 4" xfId="35400" xr:uid="{63C4E5DC-604D-4C22-BCF7-D581D88B22F5}"/>
    <cellStyle name="Millares [3]_Balance" xfId="10898" xr:uid="{00000000-0005-0000-0000-00008E2A0000}"/>
    <cellStyle name="Millares 10" xfId="10899" xr:uid="{00000000-0005-0000-0000-00008F2A0000}"/>
    <cellStyle name="Millares 10 2" xfId="10900" xr:uid="{00000000-0005-0000-0000-0000902A0000}"/>
    <cellStyle name="Millares 10 2 2" xfId="10901" xr:uid="{00000000-0005-0000-0000-0000912A0000}"/>
    <cellStyle name="Millares 10 2 2 2" xfId="36485" xr:uid="{DFA2E87E-A034-4F4E-A71E-C2FAFA999BE4}"/>
    <cellStyle name="Millares 10 2 3" xfId="36484" xr:uid="{064B8470-0088-49AB-9518-75C05106F413}"/>
    <cellStyle name="Millares 10 3" xfId="10902" xr:uid="{00000000-0005-0000-0000-0000922A0000}"/>
    <cellStyle name="Millares 10 3 2" xfId="10903" xr:uid="{00000000-0005-0000-0000-0000932A0000}"/>
    <cellStyle name="Millares 10 3 2 2" xfId="36487" xr:uid="{B25BDEC6-41DC-4086-BA68-91984B5A5DFC}"/>
    <cellStyle name="Millares 10 3 3" xfId="36486" xr:uid="{DFB908FA-8E07-492A-8D10-4E253BBD84AD}"/>
    <cellStyle name="Millares 10 4" xfId="10904" xr:uid="{00000000-0005-0000-0000-0000942A0000}"/>
    <cellStyle name="Millares 10 4 2" xfId="10905" xr:uid="{00000000-0005-0000-0000-0000952A0000}"/>
    <cellStyle name="Millares 10 4 2 2" xfId="36489" xr:uid="{80FBF603-0334-4978-8BCF-E6E7F4196194}"/>
    <cellStyle name="Millares 10 4 3" xfId="36488" xr:uid="{48FDF60D-4CC0-4C6A-8B9B-8FB8E81120EE}"/>
    <cellStyle name="Millares 10 5" xfId="10906" xr:uid="{00000000-0005-0000-0000-0000962A0000}"/>
    <cellStyle name="Millares 10 5 2" xfId="36490" xr:uid="{FC2C71FE-16EB-4761-907E-D0891814812D}"/>
    <cellStyle name="Millares 10 6" xfId="36483" xr:uid="{A77DC299-CA1D-4D26-8B97-41232234EDD5}"/>
    <cellStyle name="Millares 11" xfId="10907" xr:uid="{00000000-0005-0000-0000-0000972A0000}"/>
    <cellStyle name="Millares 11 2" xfId="10908" xr:uid="{00000000-0005-0000-0000-0000982A0000}"/>
    <cellStyle name="Millares 11 2 2" xfId="36493" xr:uid="{2083B135-AC6A-4F31-9481-5CC1A4A1E1E2}"/>
    <cellStyle name="Millares 11 2 3" xfId="36492" xr:uid="{79DC04EE-535A-4EFB-9344-F80655715AC9}"/>
    <cellStyle name="Millares 11 3" xfId="10909" xr:uid="{00000000-0005-0000-0000-0000992A0000}"/>
    <cellStyle name="Millares 11 3 2" xfId="36495" xr:uid="{A0D4D198-6483-428F-8B69-DD1FB03DFB47}"/>
    <cellStyle name="Millares 11 3 3" xfId="36494" xr:uid="{F388C54F-BE3E-4F82-9BC4-6136CA933EF2}"/>
    <cellStyle name="Millares 11 4" xfId="36496" xr:uid="{07937676-2E7C-4EDB-9E6C-87A02C96147B}"/>
    <cellStyle name="Millares 11 5" xfId="36491" xr:uid="{0DE07E7A-9627-4A2B-8D4C-DB852C0FAB00}"/>
    <cellStyle name="Millares 2" xfId="10910" xr:uid="{00000000-0005-0000-0000-00009A2A0000}"/>
    <cellStyle name="Millares 2 2" xfId="10911" xr:uid="{00000000-0005-0000-0000-00009B2A0000}"/>
    <cellStyle name="Millares 2 2 2" xfId="36497" xr:uid="{6302EACD-056A-4EA8-8B00-FE520AEDFDE0}"/>
    <cellStyle name="Millares 2 3" xfId="10912" xr:uid="{00000000-0005-0000-0000-00009C2A0000}"/>
    <cellStyle name="Millares 2 3 2" xfId="10913" xr:uid="{00000000-0005-0000-0000-00009D2A0000}"/>
    <cellStyle name="Millares 2 3 2 2" xfId="36499" xr:uid="{EF668FBA-25E9-4BB5-9CF7-19ACFF07EA86}"/>
    <cellStyle name="Millares 2 3 3" xfId="36498" xr:uid="{F7CCAACC-86A7-4DA8-97D7-DA75A6573DEC}"/>
    <cellStyle name="Millares 2 4" xfId="10914" xr:uid="{00000000-0005-0000-0000-00009E2A0000}"/>
    <cellStyle name="Millares 3" xfId="10915" xr:uid="{00000000-0005-0000-0000-00009F2A0000}"/>
    <cellStyle name="Millares 3 10" xfId="10916" xr:uid="{00000000-0005-0000-0000-0000A02A0000}"/>
    <cellStyle name="Millares 3 10 2" xfId="10917" xr:uid="{00000000-0005-0000-0000-0000A12A0000}"/>
    <cellStyle name="Millares 3 10 2 2" xfId="36502" xr:uid="{4EFC4339-D422-412D-9B17-B67BBE3EA514}"/>
    <cellStyle name="Millares 3 10 3" xfId="36501" xr:uid="{07634376-C1E1-410E-8626-4B80600F8D95}"/>
    <cellStyle name="Millares 3 11" xfId="10918" xr:uid="{00000000-0005-0000-0000-0000A22A0000}"/>
    <cellStyle name="Millares 3 11 2" xfId="10919" xr:uid="{00000000-0005-0000-0000-0000A32A0000}"/>
    <cellStyle name="Millares 3 11 2 2" xfId="36504" xr:uid="{1342455B-1733-4C91-9121-B3FB4245EC74}"/>
    <cellStyle name="Millares 3 11 3" xfId="36503" xr:uid="{0E749CE4-225F-4E92-9685-15A4DAD28E62}"/>
    <cellStyle name="Millares 3 12" xfId="10920" xr:uid="{00000000-0005-0000-0000-0000A42A0000}"/>
    <cellStyle name="Millares 3 12 2" xfId="10921" xr:uid="{00000000-0005-0000-0000-0000A52A0000}"/>
    <cellStyle name="Millares 3 12 2 2" xfId="36506" xr:uid="{A53AFE39-5687-4342-8BBB-62E092DA152B}"/>
    <cellStyle name="Millares 3 12 3" xfId="36505" xr:uid="{BFCECFB6-7FBE-4D23-9C64-C2514BED304A}"/>
    <cellStyle name="Millares 3 13" xfId="10922" xr:uid="{00000000-0005-0000-0000-0000A62A0000}"/>
    <cellStyle name="Millares 3 13 2" xfId="36507" xr:uid="{FEF55C4B-4AF3-4A7B-AB37-98A116567B82}"/>
    <cellStyle name="Millares 3 14" xfId="36500" xr:uid="{D62621B6-BB0C-47D5-91B9-DA9D3EAC444A}"/>
    <cellStyle name="Millares 3 2" xfId="10923" xr:uid="{00000000-0005-0000-0000-0000A72A0000}"/>
    <cellStyle name="Millares 3 2 2" xfId="10924" xr:uid="{00000000-0005-0000-0000-0000A82A0000}"/>
    <cellStyle name="Millares 3 2 2 2" xfId="36509" xr:uid="{AC9B250A-4AF7-40D0-9E88-0252FE757290}"/>
    <cellStyle name="Millares 3 2 3" xfId="36508" xr:uid="{787795B3-4A18-45F1-9E59-656C08F7BDE7}"/>
    <cellStyle name="Millares 3 3" xfId="10925" xr:uid="{00000000-0005-0000-0000-0000A92A0000}"/>
    <cellStyle name="Millares 3 3 2" xfId="10926" xr:uid="{00000000-0005-0000-0000-0000AA2A0000}"/>
    <cellStyle name="Millares 3 3 2 2" xfId="36511" xr:uid="{F801E4A7-C62B-443D-8568-F082036468FF}"/>
    <cellStyle name="Millares 3 3 3" xfId="36510" xr:uid="{AB0458CC-6D3A-4E52-84D3-72484BE924CB}"/>
    <cellStyle name="Millares 3 4" xfId="10927" xr:uid="{00000000-0005-0000-0000-0000AB2A0000}"/>
    <cellStyle name="Millares 3 4 2" xfId="10928" xr:uid="{00000000-0005-0000-0000-0000AC2A0000}"/>
    <cellStyle name="Millares 3 4 2 2" xfId="36513" xr:uid="{A519FB6E-82CC-4019-AC16-950F8FB6BCE6}"/>
    <cellStyle name="Millares 3 4 3" xfId="36512" xr:uid="{29F29F7B-432A-482C-9C1A-991FA2F1C6FD}"/>
    <cellStyle name="Millares 3 5" xfId="10929" xr:uid="{00000000-0005-0000-0000-0000AD2A0000}"/>
    <cellStyle name="Millares 3 5 2" xfId="10930" xr:uid="{00000000-0005-0000-0000-0000AE2A0000}"/>
    <cellStyle name="Millares 3 5 2 2" xfId="36515" xr:uid="{2891AC66-FE12-41D7-8A98-7167C3937299}"/>
    <cellStyle name="Millares 3 5 3" xfId="36514" xr:uid="{A43D7A35-9426-4122-9576-16D8882976DA}"/>
    <cellStyle name="Millares 3 6" xfId="10931" xr:uid="{00000000-0005-0000-0000-0000AF2A0000}"/>
    <cellStyle name="Millares 3 6 2" xfId="10932" xr:uid="{00000000-0005-0000-0000-0000B02A0000}"/>
    <cellStyle name="Millares 3 6 2 2" xfId="36517" xr:uid="{62688671-5D60-43E1-887D-B7D2BF618154}"/>
    <cellStyle name="Millares 3 6 3" xfId="36516" xr:uid="{7591C148-8E97-4FF2-83B9-27AFC0F60455}"/>
    <cellStyle name="Millares 3 7" xfId="10933" xr:uid="{00000000-0005-0000-0000-0000B12A0000}"/>
    <cellStyle name="Millares 3 7 2" xfId="10934" xr:uid="{00000000-0005-0000-0000-0000B22A0000}"/>
    <cellStyle name="Millares 3 7 2 2" xfId="36519" xr:uid="{A56FD922-2746-4DDF-B698-CA3B1520FFAC}"/>
    <cellStyle name="Millares 3 7 3" xfId="36518" xr:uid="{098DBA13-EF67-4211-B6C4-1CB4562033F3}"/>
    <cellStyle name="Millares 3 8" xfId="10935" xr:uid="{00000000-0005-0000-0000-0000B32A0000}"/>
    <cellStyle name="Millares 3 8 2" xfId="10936" xr:uid="{00000000-0005-0000-0000-0000B42A0000}"/>
    <cellStyle name="Millares 3 8 2 2" xfId="36521" xr:uid="{95911AEF-11D2-4FB6-A3FB-5B86BBB5042F}"/>
    <cellStyle name="Millares 3 8 3" xfId="36520" xr:uid="{1AA87413-AA06-4EA5-834D-1D5BB829240E}"/>
    <cellStyle name="Millares 3 9" xfId="10937" xr:uid="{00000000-0005-0000-0000-0000B52A0000}"/>
    <cellStyle name="Millares 3 9 2" xfId="10938" xr:uid="{00000000-0005-0000-0000-0000B62A0000}"/>
    <cellStyle name="Millares 3 9 2 2" xfId="36523" xr:uid="{ECA205FF-E234-4DD7-9963-83E7DAA73F70}"/>
    <cellStyle name="Millares 3 9 3" xfId="36522" xr:uid="{0B3A4113-F44E-4379-8B0C-C1FEE847056C}"/>
    <cellStyle name="Millares 4" xfId="10939" xr:uid="{00000000-0005-0000-0000-0000B72A0000}"/>
    <cellStyle name="Millares 4 10" xfId="10940" xr:uid="{00000000-0005-0000-0000-0000B82A0000}"/>
    <cellStyle name="Millares 4 10 2" xfId="10941" xr:uid="{00000000-0005-0000-0000-0000B92A0000}"/>
    <cellStyle name="Millares 4 11" xfId="10942" xr:uid="{00000000-0005-0000-0000-0000BA2A0000}"/>
    <cellStyle name="Millares 4 11 2" xfId="10943" xr:uid="{00000000-0005-0000-0000-0000BB2A0000}"/>
    <cellStyle name="Millares 4 12" xfId="10944" xr:uid="{00000000-0005-0000-0000-0000BC2A0000}"/>
    <cellStyle name="Millares 4 12 2" xfId="10945" xr:uid="{00000000-0005-0000-0000-0000BD2A0000}"/>
    <cellStyle name="Millares 4 13" xfId="10946" xr:uid="{00000000-0005-0000-0000-0000BE2A0000}"/>
    <cellStyle name="Millares 4 13 2" xfId="10947" xr:uid="{00000000-0005-0000-0000-0000BF2A0000}"/>
    <cellStyle name="Millares 4 14" xfId="10948" xr:uid="{00000000-0005-0000-0000-0000C02A0000}"/>
    <cellStyle name="Millares 4 2" xfId="10949" xr:uid="{00000000-0005-0000-0000-0000C12A0000}"/>
    <cellStyle name="Millares 4 2 2" xfId="10950" xr:uid="{00000000-0005-0000-0000-0000C22A0000}"/>
    <cellStyle name="Millares 4 3" xfId="10951" xr:uid="{00000000-0005-0000-0000-0000C32A0000}"/>
    <cellStyle name="Millares 4 3 2" xfId="10952" xr:uid="{00000000-0005-0000-0000-0000C42A0000}"/>
    <cellStyle name="Millares 4 4" xfId="10953" xr:uid="{00000000-0005-0000-0000-0000C52A0000}"/>
    <cellStyle name="Millares 4 4 2" xfId="10954" xr:uid="{00000000-0005-0000-0000-0000C62A0000}"/>
    <cellStyle name="Millares 4 5" xfId="10955" xr:uid="{00000000-0005-0000-0000-0000C72A0000}"/>
    <cellStyle name="Millares 4 5 2" xfId="10956" xr:uid="{00000000-0005-0000-0000-0000C82A0000}"/>
    <cellStyle name="Millares 4 6" xfId="10957" xr:uid="{00000000-0005-0000-0000-0000C92A0000}"/>
    <cellStyle name="Millares 4 6 2" xfId="10958" xr:uid="{00000000-0005-0000-0000-0000CA2A0000}"/>
    <cellStyle name="Millares 4 7" xfId="10959" xr:uid="{00000000-0005-0000-0000-0000CB2A0000}"/>
    <cellStyle name="Millares 4 7 2" xfId="10960" xr:uid="{00000000-0005-0000-0000-0000CC2A0000}"/>
    <cellStyle name="Millares 4 8" xfId="10961" xr:uid="{00000000-0005-0000-0000-0000CD2A0000}"/>
    <cellStyle name="Millares 4 8 2" xfId="10962" xr:uid="{00000000-0005-0000-0000-0000CE2A0000}"/>
    <cellStyle name="Millares 4 9" xfId="10963" xr:uid="{00000000-0005-0000-0000-0000CF2A0000}"/>
    <cellStyle name="Millares 4 9 2" xfId="10964" xr:uid="{00000000-0005-0000-0000-0000D02A0000}"/>
    <cellStyle name="Millares 5" xfId="10965" xr:uid="{00000000-0005-0000-0000-0000D12A0000}"/>
    <cellStyle name="Millares 5 10" xfId="10966" xr:uid="{00000000-0005-0000-0000-0000D22A0000}"/>
    <cellStyle name="Millares 5 10 2" xfId="10967" xr:uid="{00000000-0005-0000-0000-0000D32A0000}"/>
    <cellStyle name="Millares 5 10 2 2" xfId="36526" xr:uid="{ECF94523-0CA5-4C21-BE72-FB420EECE251}"/>
    <cellStyle name="Millares 5 10 3" xfId="36525" xr:uid="{0C30CAC5-305B-46A3-B742-672E5C529003}"/>
    <cellStyle name="Millares 5 11" xfId="10968" xr:uid="{00000000-0005-0000-0000-0000D42A0000}"/>
    <cellStyle name="Millares 5 11 2" xfId="10969" xr:uid="{00000000-0005-0000-0000-0000D52A0000}"/>
    <cellStyle name="Millares 5 11 2 2" xfId="36528" xr:uid="{80297502-1336-41E0-8C7B-D4984FF08EA0}"/>
    <cellStyle name="Millares 5 11 3" xfId="36527" xr:uid="{ED23A4C7-75EA-4369-9DFB-9E0BC17173B9}"/>
    <cellStyle name="Millares 5 12" xfId="10970" xr:uid="{00000000-0005-0000-0000-0000D62A0000}"/>
    <cellStyle name="Millares 5 12 2" xfId="10971" xr:uid="{00000000-0005-0000-0000-0000D72A0000}"/>
    <cellStyle name="Millares 5 12 2 2" xfId="36530" xr:uid="{87526B17-96B1-4D85-80AA-CB594D015E12}"/>
    <cellStyle name="Millares 5 12 3" xfId="36529" xr:uid="{8207F48E-3470-4858-8456-42600DDFAA51}"/>
    <cellStyle name="Millares 5 13" xfId="10972" xr:uid="{00000000-0005-0000-0000-0000D82A0000}"/>
    <cellStyle name="Millares 5 13 2" xfId="36531" xr:uid="{85335837-43E2-450A-8E57-4FB28BCC8116}"/>
    <cellStyle name="Millares 5 14" xfId="36524" xr:uid="{FD904979-A519-4B30-BC9D-0BFF07C26F84}"/>
    <cellStyle name="Millares 5 2" xfId="10973" xr:uid="{00000000-0005-0000-0000-0000D92A0000}"/>
    <cellStyle name="Millares 5 2 2" xfId="10974" xr:uid="{00000000-0005-0000-0000-0000DA2A0000}"/>
    <cellStyle name="Millares 5 2 2 2" xfId="36533" xr:uid="{7AED8579-D431-4501-ADF7-F03E5BB24031}"/>
    <cellStyle name="Millares 5 2 3" xfId="36532" xr:uid="{524E2266-5ABE-477C-89C7-FDC541C8309E}"/>
    <cellStyle name="Millares 5 3" xfId="10975" xr:uid="{00000000-0005-0000-0000-0000DB2A0000}"/>
    <cellStyle name="Millares 5 3 2" xfId="10976" xr:uid="{00000000-0005-0000-0000-0000DC2A0000}"/>
    <cellStyle name="Millares 5 3 2 2" xfId="36535" xr:uid="{A47C98B8-8443-4741-9121-7FCBF95F50DA}"/>
    <cellStyle name="Millares 5 3 3" xfId="36534" xr:uid="{D944DB88-D3DD-40A2-B364-B0C51088C644}"/>
    <cellStyle name="Millares 5 4" xfId="10977" xr:uid="{00000000-0005-0000-0000-0000DD2A0000}"/>
    <cellStyle name="Millares 5 4 2" xfId="10978" xr:uid="{00000000-0005-0000-0000-0000DE2A0000}"/>
    <cellStyle name="Millares 5 4 2 2" xfId="36537" xr:uid="{B82A850F-5F64-4F6C-9BE9-079CEAF223A2}"/>
    <cellStyle name="Millares 5 4 3" xfId="36536" xr:uid="{751139F0-7EA6-48F2-A56E-E348F96BADAB}"/>
    <cellStyle name="Millares 5 5" xfId="10979" xr:uid="{00000000-0005-0000-0000-0000DF2A0000}"/>
    <cellStyle name="Millares 5 5 2" xfId="10980" xr:uid="{00000000-0005-0000-0000-0000E02A0000}"/>
    <cellStyle name="Millares 5 5 2 2" xfId="36539" xr:uid="{10108059-EF46-4155-A967-085F48BA046E}"/>
    <cellStyle name="Millares 5 5 3" xfId="36538" xr:uid="{DF53D705-9932-4375-9431-6661DB3F3533}"/>
    <cellStyle name="Millares 5 6" xfId="10981" xr:uid="{00000000-0005-0000-0000-0000E12A0000}"/>
    <cellStyle name="Millares 5 6 2" xfId="10982" xr:uid="{00000000-0005-0000-0000-0000E22A0000}"/>
    <cellStyle name="Millares 5 6 2 2" xfId="36541" xr:uid="{C310BA13-21A4-4B5B-8E7D-D02D05FD0313}"/>
    <cellStyle name="Millares 5 6 3" xfId="36540" xr:uid="{3E931018-98AB-4583-80AE-A4D3FBB8ACE8}"/>
    <cellStyle name="Millares 5 7" xfId="10983" xr:uid="{00000000-0005-0000-0000-0000E32A0000}"/>
    <cellStyle name="Millares 5 7 2" xfId="10984" xr:uid="{00000000-0005-0000-0000-0000E42A0000}"/>
    <cellStyle name="Millares 5 7 2 2" xfId="36543" xr:uid="{BBC61AB4-5858-4479-A94A-055D4CCDF39C}"/>
    <cellStyle name="Millares 5 7 3" xfId="36542" xr:uid="{AEC87E98-BB8B-49AC-8EEB-870424CC936D}"/>
    <cellStyle name="Millares 5 8" xfId="10985" xr:uid="{00000000-0005-0000-0000-0000E52A0000}"/>
    <cellStyle name="Millares 5 8 2" xfId="10986" xr:uid="{00000000-0005-0000-0000-0000E62A0000}"/>
    <cellStyle name="Millares 5 8 2 2" xfId="36545" xr:uid="{6020D701-C6B7-4A8A-A09C-5A187B0F9A4C}"/>
    <cellStyle name="Millares 5 8 3" xfId="36544" xr:uid="{005723C0-6FAA-4A9A-8DA0-CA1C9F643CD0}"/>
    <cellStyle name="Millares 5 9" xfId="10987" xr:uid="{00000000-0005-0000-0000-0000E72A0000}"/>
    <cellStyle name="Millares 5 9 2" xfId="10988" xr:uid="{00000000-0005-0000-0000-0000E82A0000}"/>
    <cellStyle name="Millares 5 9 2 2" xfId="36547" xr:uid="{9BD55229-BDAE-4F12-8A07-2FADEA95CA5B}"/>
    <cellStyle name="Millares 5 9 3" xfId="36546" xr:uid="{5D9C6378-3049-4C7C-B3B3-0AC692E1E9E3}"/>
    <cellStyle name="Millares 6" xfId="10989" xr:uid="{00000000-0005-0000-0000-0000E92A0000}"/>
    <cellStyle name="Millares 6 10" xfId="10990" xr:uid="{00000000-0005-0000-0000-0000EA2A0000}"/>
    <cellStyle name="Millares 6 10 2" xfId="10991" xr:uid="{00000000-0005-0000-0000-0000EB2A0000}"/>
    <cellStyle name="Millares 6 11" xfId="10992" xr:uid="{00000000-0005-0000-0000-0000EC2A0000}"/>
    <cellStyle name="Millares 6 11 2" xfId="10993" xr:uid="{00000000-0005-0000-0000-0000ED2A0000}"/>
    <cellStyle name="Millares 6 12" xfId="10994" xr:uid="{00000000-0005-0000-0000-0000EE2A0000}"/>
    <cellStyle name="Millares 6 12 2" xfId="10995" xr:uid="{00000000-0005-0000-0000-0000EF2A0000}"/>
    <cellStyle name="Millares 6 13" xfId="10996" xr:uid="{00000000-0005-0000-0000-0000F02A0000}"/>
    <cellStyle name="Millares 6 2" xfId="10997" xr:uid="{00000000-0005-0000-0000-0000F12A0000}"/>
    <cellStyle name="Millares 6 2 2" xfId="10998" xr:uid="{00000000-0005-0000-0000-0000F22A0000}"/>
    <cellStyle name="Millares 6 3" xfId="10999" xr:uid="{00000000-0005-0000-0000-0000F32A0000}"/>
    <cellStyle name="Millares 6 3 2" xfId="11000" xr:uid="{00000000-0005-0000-0000-0000F42A0000}"/>
    <cellStyle name="Millares 6 4" xfId="11001" xr:uid="{00000000-0005-0000-0000-0000F52A0000}"/>
    <cellStyle name="Millares 6 4 2" xfId="11002" xr:uid="{00000000-0005-0000-0000-0000F62A0000}"/>
    <cellStyle name="Millares 6 5" xfId="11003" xr:uid="{00000000-0005-0000-0000-0000F72A0000}"/>
    <cellStyle name="Millares 6 5 2" xfId="11004" xr:uid="{00000000-0005-0000-0000-0000F82A0000}"/>
    <cellStyle name="Millares 6 6" xfId="11005" xr:uid="{00000000-0005-0000-0000-0000F92A0000}"/>
    <cellStyle name="Millares 6 6 2" xfId="11006" xr:uid="{00000000-0005-0000-0000-0000FA2A0000}"/>
    <cellStyle name="Millares 6 7" xfId="11007" xr:uid="{00000000-0005-0000-0000-0000FB2A0000}"/>
    <cellStyle name="Millares 6 7 2" xfId="11008" xr:uid="{00000000-0005-0000-0000-0000FC2A0000}"/>
    <cellStyle name="Millares 6 8" xfId="11009" xr:uid="{00000000-0005-0000-0000-0000FD2A0000}"/>
    <cellStyle name="Millares 6 8 2" xfId="11010" xr:uid="{00000000-0005-0000-0000-0000FE2A0000}"/>
    <cellStyle name="Millares 6 9" xfId="11011" xr:uid="{00000000-0005-0000-0000-0000FF2A0000}"/>
    <cellStyle name="Millares 6 9 2" xfId="11012" xr:uid="{00000000-0005-0000-0000-0000002B0000}"/>
    <cellStyle name="Millares 7" xfId="11013" xr:uid="{00000000-0005-0000-0000-0000012B0000}"/>
    <cellStyle name="Millares 7 2" xfId="11014" xr:uid="{00000000-0005-0000-0000-0000022B0000}"/>
    <cellStyle name="Millares 7 2 2" xfId="11015" xr:uid="{00000000-0005-0000-0000-0000032B0000}"/>
    <cellStyle name="Millares 7 2 2 2" xfId="11016" xr:uid="{00000000-0005-0000-0000-0000042B0000}"/>
    <cellStyle name="Millares 7 2 2 2 2" xfId="36551" xr:uid="{6FD4B7DA-32D8-4C5A-8773-F2672354539A}"/>
    <cellStyle name="Millares 7 2 2 3" xfId="11017" xr:uid="{00000000-0005-0000-0000-0000052B0000}"/>
    <cellStyle name="Millares 7 2 2 3 2" xfId="36552" xr:uid="{FF177AF9-8E2A-4985-9CD6-1309462CD750}"/>
    <cellStyle name="Millares 7 2 2 4" xfId="36550" xr:uid="{43E29EA4-4B1B-4C45-B0CA-999457BAC3B3}"/>
    <cellStyle name="Millares 7 2 3" xfId="11018" xr:uid="{00000000-0005-0000-0000-0000062B0000}"/>
    <cellStyle name="Millares 7 2 3 2" xfId="11019" xr:uid="{00000000-0005-0000-0000-0000072B0000}"/>
    <cellStyle name="Millares 7 2 3 2 2" xfId="36554" xr:uid="{34F9084B-D784-49A2-9E96-D35D23F98DD0}"/>
    <cellStyle name="Millares 7 2 3 3" xfId="11020" xr:uid="{00000000-0005-0000-0000-0000082B0000}"/>
    <cellStyle name="Millares 7 2 3 3 2" xfId="36555" xr:uid="{3A80B6C6-A81E-479E-9F4F-8494F1CB67DC}"/>
    <cellStyle name="Millares 7 2 3 4" xfId="36553" xr:uid="{463A1942-D6BA-4055-8F0D-10F830D22A90}"/>
    <cellStyle name="Millares 7 2 4" xfId="11021" xr:uid="{00000000-0005-0000-0000-0000092B0000}"/>
    <cellStyle name="Millares 7 2 4 2" xfId="11022" xr:uid="{00000000-0005-0000-0000-00000A2B0000}"/>
    <cellStyle name="Millares 7 2 4 2 2" xfId="36557" xr:uid="{28E4331F-7DE0-4137-A9D7-FDB91F834D22}"/>
    <cellStyle name="Millares 7 2 4 3" xfId="11023" xr:uid="{00000000-0005-0000-0000-00000B2B0000}"/>
    <cellStyle name="Millares 7 2 4 3 2" xfId="36558" xr:uid="{F0555778-8DD7-4B59-B0C6-B38D12AE479C}"/>
    <cellStyle name="Millares 7 2 4 4" xfId="36556" xr:uid="{286FEE28-27BE-4ECD-BDF2-BC0A955B1ACF}"/>
    <cellStyle name="Millares 7 2 5" xfId="11024" xr:uid="{00000000-0005-0000-0000-00000C2B0000}"/>
    <cellStyle name="Millares 7 2 5 2" xfId="11025" xr:uid="{00000000-0005-0000-0000-00000D2B0000}"/>
    <cellStyle name="Millares 7 2 5 2 2" xfId="36560" xr:uid="{DB3A1D1F-2AC3-4148-BD9B-5181DEB55A02}"/>
    <cellStyle name="Millares 7 2 5 3" xfId="11026" xr:uid="{00000000-0005-0000-0000-00000E2B0000}"/>
    <cellStyle name="Millares 7 2 5 3 2" xfId="36561" xr:uid="{321B8B0D-E70A-47FC-AE07-5A65F61957AE}"/>
    <cellStyle name="Millares 7 2 5 4" xfId="36559" xr:uid="{5AC45121-6A05-4E69-AFC2-4E6982784AF4}"/>
    <cellStyle name="Millares 7 2 6" xfId="11027" xr:uid="{00000000-0005-0000-0000-00000F2B0000}"/>
    <cellStyle name="Millares 7 2 6 2" xfId="36562" xr:uid="{16E098CD-CA0C-4582-B64C-E415D8D648D5}"/>
    <cellStyle name="Millares 7 2 7" xfId="11028" xr:uid="{00000000-0005-0000-0000-0000102B0000}"/>
    <cellStyle name="Millares 7 2 7 2" xfId="36563" xr:uid="{A75C9456-26AE-4112-A6D5-4C3D89ABD9B9}"/>
    <cellStyle name="Millares 7 2 8" xfId="36549" xr:uid="{745D8E88-3CF7-428B-B012-57D34854DA4E}"/>
    <cellStyle name="Millares 7 3" xfId="11029" xr:uid="{00000000-0005-0000-0000-0000112B0000}"/>
    <cellStyle name="Millares 7 3 2" xfId="11030" xr:uid="{00000000-0005-0000-0000-0000122B0000}"/>
    <cellStyle name="Millares 7 3 2 2" xfId="36565" xr:uid="{65986E62-1931-477F-988B-970E38224443}"/>
    <cellStyle name="Millares 7 3 3" xfId="11031" xr:uid="{00000000-0005-0000-0000-0000132B0000}"/>
    <cellStyle name="Millares 7 3 3 2" xfId="36566" xr:uid="{D2E631A9-D9F3-43FC-8439-A50E5B8E549C}"/>
    <cellStyle name="Millares 7 3 4" xfId="36564" xr:uid="{10B169FB-4E1E-40AA-9520-2201E3320EF3}"/>
    <cellStyle name="Millares 7 4" xfId="11032" xr:uid="{00000000-0005-0000-0000-0000142B0000}"/>
    <cellStyle name="Millares 7 4 2" xfId="11033" xr:uid="{00000000-0005-0000-0000-0000152B0000}"/>
    <cellStyle name="Millares 7 4 2 2" xfId="36568" xr:uid="{60D4F735-432C-4FDD-9A00-A301DEB1D543}"/>
    <cellStyle name="Millares 7 4 3" xfId="11034" xr:uid="{00000000-0005-0000-0000-0000162B0000}"/>
    <cellStyle name="Millares 7 4 3 2" xfId="36569" xr:uid="{80AA0C73-769D-4C7C-8899-6852F0D869E6}"/>
    <cellStyle name="Millares 7 4 4" xfId="36567" xr:uid="{9E753167-15FE-4009-8419-2CD75D2FEE7B}"/>
    <cellStyle name="Millares 7 5" xfId="11035" xr:uid="{00000000-0005-0000-0000-0000172B0000}"/>
    <cellStyle name="Millares 7 5 2" xfId="11036" xr:uid="{00000000-0005-0000-0000-0000182B0000}"/>
    <cellStyle name="Millares 7 5 2 2" xfId="36571" xr:uid="{E6BF8CA6-1451-43D8-AC00-A76E87A7B224}"/>
    <cellStyle name="Millares 7 5 3" xfId="11037" xr:uid="{00000000-0005-0000-0000-0000192B0000}"/>
    <cellStyle name="Millares 7 5 3 2" xfId="36572" xr:uid="{61FF1343-CCEC-4287-83BA-053D537B1A4D}"/>
    <cellStyle name="Millares 7 5 4" xfId="36570" xr:uid="{5B014E81-E9A9-42FC-AC4D-EDB2813FCDAC}"/>
    <cellStyle name="Millares 7 6" xfId="11038" xr:uid="{00000000-0005-0000-0000-00001A2B0000}"/>
    <cellStyle name="Millares 7 6 2" xfId="11039" xr:uid="{00000000-0005-0000-0000-00001B2B0000}"/>
    <cellStyle name="Millares 7 6 2 2" xfId="36574" xr:uid="{5F7E9268-C090-4C36-898F-71E043A5C373}"/>
    <cellStyle name="Millares 7 6 3" xfId="11040" xr:uid="{00000000-0005-0000-0000-00001C2B0000}"/>
    <cellStyle name="Millares 7 6 3 2" xfId="36575" xr:uid="{58D58C3D-8E0E-4679-8055-5DA922EE9520}"/>
    <cellStyle name="Millares 7 6 4" xfId="36573" xr:uid="{383BEA2E-FCE2-4CC2-87D4-60C43E3F2AEF}"/>
    <cellStyle name="Millares 7 7" xfId="11041" xr:uid="{00000000-0005-0000-0000-00001D2B0000}"/>
    <cellStyle name="Millares 7 7 2" xfId="36576" xr:uid="{567A8421-1197-4BC2-B15C-852CF2945B07}"/>
    <cellStyle name="Millares 7 8" xfId="11042" xr:uid="{00000000-0005-0000-0000-00001E2B0000}"/>
    <cellStyle name="Millares 7 8 2" xfId="36577" xr:uid="{1C9AA68A-6456-46E6-93EB-9D968E4B71DB}"/>
    <cellStyle name="Millares 7 9" xfId="36548" xr:uid="{1637E607-CA49-45C3-A808-03AD1AE3D8FB}"/>
    <cellStyle name="Millares 8" xfId="11043" xr:uid="{00000000-0005-0000-0000-00001F2B0000}"/>
    <cellStyle name="Millares 8 2" xfId="11044" xr:uid="{00000000-0005-0000-0000-0000202B0000}"/>
    <cellStyle name="Millares 8 2 2" xfId="11045" xr:uid="{00000000-0005-0000-0000-0000212B0000}"/>
    <cellStyle name="Millares 8 2 2 2" xfId="36581" xr:uid="{281AF07C-1BA2-4CBD-99EC-F44EAB3F29EA}"/>
    <cellStyle name="Millares 8 2 2 3" xfId="36580" xr:uid="{52C7B76D-0BCB-4D2A-8200-071C46FF2D4D}"/>
    <cellStyle name="Millares 8 2 3" xfId="11046" xr:uid="{00000000-0005-0000-0000-0000222B0000}"/>
    <cellStyle name="Millares 8 2 3 2" xfId="36583" xr:uid="{4A8E9ABC-44BA-4249-8151-5DD29EE58072}"/>
    <cellStyle name="Millares 8 2 3 3" xfId="36582" xr:uid="{44AC68DA-B40C-44D0-A552-CFE60C4B8F03}"/>
    <cellStyle name="Millares 8 2 4" xfId="36584" xr:uid="{F9D27153-15D4-4D0E-BD0D-0161EA685073}"/>
    <cellStyle name="Millares 8 2 5" xfId="36579" xr:uid="{17612251-1474-4B60-8368-8E2921715524}"/>
    <cellStyle name="Millares 8 3" xfId="11047" xr:uid="{00000000-0005-0000-0000-0000232B0000}"/>
    <cellStyle name="Millares 8 3 2" xfId="36586" xr:uid="{E5A3B5E4-B039-4628-9022-0463AF4BF581}"/>
    <cellStyle name="Millares 8 3 3" xfId="36585" xr:uid="{134B5B50-673B-4B48-B3DA-EB66D8E8A274}"/>
    <cellStyle name="Millares 8 4" xfId="11048" xr:uid="{00000000-0005-0000-0000-0000242B0000}"/>
    <cellStyle name="Millares 8 4 2" xfId="36588" xr:uid="{BB015A91-D228-4A00-98FA-5D274709FA2A}"/>
    <cellStyle name="Millares 8 4 3" xfId="36587" xr:uid="{DD474332-39A0-49C3-BC4C-36895786D635}"/>
    <cellStyle name="Millares 8 5" xfId="36589" xr:uid="{946E9B25-E92C-46AE-A0C0-A8C38ADFC43F}"/>
    <cellStyle name="Millares 8 6" xfId="36578" xr:uid="{BC5A675B-8DC2-409E-BBCC-D721552E307D}"/>
    <cellStyle name="Millares 9" xfId="11049" xr:uid="{00000000-0005-0000-0000-0000252B0000}"/>
    <cellStyle name="Millares 9 2" xfId="11050" xr:uid="{00000000-0005-0000-0000-0000262B0000}"/>
    <cellStyle name="Millares 9 2 2" xfId="36592" xr:uid="{BD221143-DAE4-41BC-91B9-B85C95D2A552}"/>
    <cellStyle name="Millares 9 2 3" xfId="36591" xr:uid="{95A99D14-247D-4E54-876C-A31E2AFABB55}"/>
    <cellStyle name="Millares 9 3" xfId="11051" xr:uid="{00000000-0005-0000-0000-0000272B0000}"/>
    <cellStyle name="Millares 9 3 2" xfId="36594" xr:uid="{125876C0-D8A9-4F50-8587-828735D6D101}"/>
    <cellStyle name="Millares 9 3 3" xfId="36593" xr:uid="{727F40C4-2664-4AA4-82C2-020173453AF5}"/>
    <cellStyle name="Millares 9 4" xfId="36595" xr:uid="{D3C06B93-6C35-433D-BF2A-DBFE1DB10602}"/>
    <cellStyle name="Millares 9 5" xfId="36590" xr:uid="{DB5D0884-7E43-4CC4-B08F-AE9FB21946F7}"/>
    <cellStyle name="Millares(0)" xfId="11052" xr:uid="{00000000-0005-0000-0000-0000282B0000}"/>
    <cellStyle name="Millares(0) 10" xfId="11053" xr:uid="{00000000-0005-0000-0000-0000292B0000}"/>
    <cellStyle name="Millares(0) 10 2" xfId="11054" xr:uid="{00000000-0005-0000-0000-00002A2B0000}"/>
    <cellStyle name="Millares(0) 10 2 2" xfId="35405" xr:uid="{2A0D52E1-4A88-4F28-95D2-C52F9A81038E}"/>
    <cellStyle name="Millares(0) 10 3" xfId="11055" xr:uid="{00000000-0005-0000-0000-00002B2B0000}"/>
    <cellStyle name="Millares(0) 10 3 2" xfId="35406" xr:uid="{D1CA58AC-42E0-4563-B13B-B0D3B4F9672D}"/>
    <cellStyle name="Millares(0) 10 4" xfId="35404" xr:uid="{44FB8F5F-5C5C-4D89-A7F4-D5EDF910C392}"/>
    <cellStyle name="Millares(0) 100" xfId="11056" xr:uid="{00000000-0005-0000-0000-00002C2B0000}"/>
    <cellStyle name="Millares(0) 100 2" xfId="11057" xr:uid="{00000000-0005-0000-0000-00002D2B0000}"/>
    <cellStyle name="Millares(0) 100 2 2" xfId="35408" xr:uid="{53072F03-FADD-44D8-B73C-DBF7B9C4ED47}"/>
    <cellStyle name="Millares(0) 100 3" xfId="11058" xr:uid="{00000000-0005-0000-0000-00002E2B0000}"/>
    <cellStyle name="Millares(0) 100 3 2" xfId="35409" xr:uid="{B85008E8-77B5-4928-8262-953BA124C609}"/>
    <cellStyle name="Millares(0) 100 4" xfId="35407" xr:uid="{1EA9A5F5-24F2-4D13-9582-2A211A7C7F6C}"/>
    <cellStyle name="Millares(0) 101" xfId="11059" xr:uid="{00000000-0005-0000-0000-00002F2B0000}"/>
    <cellStyle name="Millares(0) 101 2" xfId="11060" xr:uid="{00000000-0005-0000-0000-0000302B0000}"/>
    <cellStyle name="Millares(0) 101 2 2" xfId="35411" xr:uid="{4A9E92D6-CEC5-46F2-A03E-7211A9CD956B}"/>
    <cellStyle name="Millares(0) 101 3" xfId="11061" xr:uid="{00000000-0005-0000-0000-0000312B0000}"/>
    <cellStyle name="Millares(0) 101 3 2" xfId="35412" xr:uid="{83209945-DCED-464E-95C8-DB6C0DF2E185}"/>
    <cellStyle name="Millares(0) 101 4" xfId="35410" xr:uid="{39209D2D-8390-4A49-82A3-EE5CE5108C51}"/>
    <cellStyle name="Millares(0) 102" xfId="11062" xr:uid="{00000000-0005-0000-0000-0000322B0000}"/>
    <cellStyle name="Millares(0) 102 2" xfId="11063" xr:uid="{00000000-0005-0000-0000-0000332B0000}"/>
    <cellStyle name="Millares(0) 102 2 2" xfId="35414" xr:uid="{40BCAB00-7317-4BCE-BB9E-526B239E6CDF}"/>
    <cellStyle name="Millares(0) 102 3" xfId="11064" xr:uid="{00000000-0005-0000-0000-0000342B0000}"/>
    <cellStyle name="Millares(0) 102 3 2" xfId="35415" xr:uid="{0CD8C4A0-42DA-4FD7-8881-D4EC8A349E96}"/>
    <cellStyle name="Millares(0) 102 4" xfId="35413" xr:uid="{8E1DDABA-B20F-4870-A7FB-9BF86D228F86}"/>
    <cellStyle name="Millares(0) 103" xfId="11065" xr:uid="{00000000-0005-0000-0000-0000352B0000}"/>
    <cellStyle name="Millares(0) 103 2" xfId="11066" xr:uid="{00000000-0005-0000-0000-0000362B0000}"/>
    <cellStyle name="Millares(0) 103 2 2" xfId="35417" xr:uid="{499E9079-70D3-416F-B831-2D9AC454BFDC}"/>
    <cellStyle name="Millares(0) 103 3" xfId="11067" xr:uid="{00000000-0005-0000-0000-0000372B0000}"/>
    <cellStyle name="Millares(0) 103 3 2" xfId="35418" xr:uid="{1411EC8C-5907-4B18-BBC2-149DEA5A6A0E}"/>
    <cellStyle name="Millares(0) 103 4" xfId="35416" xr:uid="{18E5666F-C733-41B8-A4BD-1C4DC7377106}"/>
    <cellStyle name="Millares(0) 104" xfId="11068" xr:uid="{00000000-0005-0000-0000-0000382B0000}"/>
    <cellStyle name="Millares(0) 104 2" xfId="11069" xr:uid="{00000000-0005-0000-0000-0000392B0000}"/>
    <cellStyle name="Millares(0) 104 2 2" xfId="35420" xr:uid="{E5425602-5DB8-4B91-971B-6687E0B3A345}"/>
    <cellStyle name="Millares(0) 104 3" xfId="11070" xr:uid="{00000000-0005-0000-0000-00003A2B0000}"/>
    <cellStyle name="Millares(0) 104 3 2" xfId="35421" xr:uid="{CF6347A9-CE00-49F4-8308-731AF17CC01B}"/>
    <cellStyle name="Millares(0) 104 4" xfId="35419" xr:uid="{B7211738-F7A2-4B1E-9DA9-F57E72BF9B35}"/>
    <cellStyle name="Millares(0) 105" xfId="11071" xr:uid="{00000000-0005-0000-0000-00003B2B0000}"/>
    <cellStyle name="Millares(0) 105 2" xfId="11072" xr:uid="{00000000-0005-0000-0000-00003C2B0000}"/>
    <cellStyle name="Millares(0) 105 2 2" xfId="35423" xr:uid="{E38E37DC-B344-49E2-859A-C0AB7044D91F}"/>
    <cellStyle name="Millares(0) 105 3" xfId="11073" xr:uid="{00000000-0005-0000-0000-00003D2B0000}"/>
    <cellStyle name="Millares(0) 105 3 2" xfId="35424" xr:uid="{EE1C87DA-6FB7-45BD-BD07-239C3D6429A4}"/>
    <cellStyle name="Millares(0) 105 4" xfId="35422" xr:uid="{6B6D2D29-1586-4089-9643-9F52C18765AA}"/>
    <cellStyle name="Millares(0) 106" xfId="11074" xr:uid="{00000000-0005-0000-0000-00003E2B0000}"/>
    <cellStyle name="Millares(0) 106 2" xfId="11075" xr:uid="{00000000-0005-0000-0000-00003F2B0000}"/>
    <cellStyle name="Millares(0) 106 2 2" xfId="35426" xr:uid="{607D487E-9587-4CE4-B715-3F31D4561C9E}"/>
    <cellStyle name="Millares(0) 106 3" xfId="11076" xr:uid="{00000000-0005-0000-0000-0000402B0000}"/>
    <cellStyle name="Millares(0) 106 3 2" xfId="35427" xr:uid="{F0863CA8-D816-42BF-845D-C333A3118040}"/>
    <cellStyle name="Millares(0) 106 4" xfId="35425" xr:uid="{2F9E8A17-0951-4CE6-8D81-DCD11EABE826}"/>
    <cellStyle name="Millares(0) 107" xfId="11077" xr:uid="{00000000-0005-0000-0000-0000412B0000}"/>
    <cellStyle name="Millares(0) 107 2" xfId="11078" xr:uid="{00000000-0005-0000-0000-0000422B0000}"/>
    <cellStyle name="Millares(0) 107 2 2" xfId="35429" xr:uid="{C881B810-58E6-4A07-9E7E-94F52787411C}"/>
    <cellStyle name="Millares(0) 107 3" xfId="11079" xr:uid="{00000000-0005-0000-0000-0000432B0000}"/>
    <cellStyle name="Millares(0) 107 3 2" xfId="35430" xr:uid="{12A697A7-B13B-4476-993F-74453792A702}"/>
    <cellStyle name="Millares(0) 107 4" xfId="35428" xr:uid="{E5810F89-A19C-4643-91EF-612BB78DBD48}"/>
    <cellStyle name="Millares(0) 108" xfId="11080" xr:uid="{00000000-0005-0000-0000-0000442B0000}"/>
    <cellStyle name="Millares(0) 108 2" xfId="11081" xr:uid="{00000000-0005-0000-0000-0000452B0000}"/>
    <cellStyle name="Millares(0) 108 2 2" xfId="35432" xr:uid="{4E2C007A-1C18-4013-87B0-74C6056242D7}"/>
    <cellStyle name="Millares(0) 108 3" xfId="11082" xr:uid="{00000000-0005-0000-0000-0000462B0000}"/>
    <cellStyle name="Millares(0) 108 3 2" xfId="35433" xr:uid="{40D1643C-E6F1-4469-9503-7A7061397C77}"/>
    <cellStyle name="Millares(0) 108 4" xfId="35431" xr:uid="{09FB2797-37C7-427C-B5BD-02D874AA4E1E}"/>
    <cellStyle name="Millares(0) 109" xfId="11083" xr:uid="{00000000-0005-0000-0000-0000472B0000}"/>
    <cellStyle name="Millares(0) 109 2" xfId="35434" xr:uid="{3F22C298-4DB4-41DB-B61D-760F2318F463}"/>
    <cellStyle name="Millares(0) 11" xfId="11084" xr:uid="{00000000-0005-0000-0000-0000482B0000}"/>
    <cellStyle name="Millares(0) 11 2" xfId="11085" xr:uid="{00000000-0005-0000-0000-0000492B0000}"/>
    <cellStyle name="Millares(0) 11 2 2" xfId="35436" xr:uid="{8B546C7A-1C59-44A5-B60E-AA4DB5AF3A9F}"/>
    <cellStyle name="Millares(0) 11 3" xfId="11086" xr:uid="{00000000-0005-0000-0000-00004A2B0000}"/>
    <cellStyle name="Millares(0) 11 3 2" xfId="35437" xr:uid="{B43A7099-F26C-452C-974E-D7A3F37A7FB2}"/>
    <cellStyle name="Millares(0) 11 4" xfId="35435" xr:uid="{0FD98970-361F-4BDA-937E-17ADB1C3AF24}"/>
    <cellStyle name="Millares(0) 110" xfId="11087" xr:uid="{00000000-0005-0000-0000-00004B2B0000}"/>
    <cellStyle name="Millares(0) 110 2" xfId="35438" xr:uid="{8C52BF48-074F-48F3-9C2C-546E8719693F}"/>
    <cellStyle name="Millares(0) 111" xfId="35403" xr:uid="{BC3D6C11-EB16-4F91-B164-EE4EEF7B636A}"/>
    <cellStyle name="Millares(0) 12" xfId="11088" xr:uid="{00000000-0005-0000-0000-00004C2B0000}"/>
    <cellStyle name="Millares(0) 12 2" xfId="11089" xr:uid="{00000000-0005-0000-0000-00004D2B0000}"/>
    <cellStyle name="Millares(0) 12 2 2" xfId="35440" xr:uid="{BF3168FA-4BDB-4351-A30A-45DF3DE3C6DF}"/>
    <cellStyle name="Millares(0) 12 3" xfId="11090" xr:uid="{00000000-0005-0000-0000-00004E2B0000}"/>
    <cellStyle name="Millares(0) 12 3 2" xfId="35441" xr:uid="{9D031D83-03B6-49E0-8786-76B672A85BFE}"/>
    <cellStyle name="Millares(0) 12 4" xfId="35439" xr:uid="{7E4493FC-2C45-43FE-8D4B-AD0518FAC1CC}"/>
    <cellStyle name="Millares(0) 13" xfId="11091" xr:uid="{00000000-0005-0000-0000-00004F2B0000}"/>
    <cellStyle name="Millares(0) 13 2" xfId="11092" xr:uid="{00000000-0005-0000-0000-0000502B0000}"/>
    <cellStyle name="Millares(0) 13 2 2" xfId="35443" xr:uid="{59BB4EFA-572E-4C7B-A5D6-EC13A1F9842F}"/>
    <cellStyle name="Millares(0) 13 3" xfId="11093" xr:uid="{00000000-0005-0000-0000-0000512B0000}"/>
    <cellStyle name="Millares(0) 13 3 2" xfId="35444" xr:uid="{3F738AE0-FB70-4508-B850-D3D1465DBCBA}"/>
    <cellStyle name="Millares(0) 13 4" xfId="35442" xr:uid="{595B72A1-43C4-4851-AD28-93FD5FE01C81}"/>
    <cellStyle name="Millares(0) 14" xfId="11094" xr:uid="{00000000-0005-0000-0000-0000522B0000}"/>
    <cellStyle name="Millares(0) 14 2" xfId="11095" xr:uid="{00000000-0005-0000-0000-0000532B0000}"/>
    <cellStyle name="Millares(0) 14 2 2" xfId="35446" xr:uid="{94013928-74F9-43FD-BC1B-8488B09F36AB}"/>
    <cellStyle name="Millares(0) 14 3" xfId="11096" xr:uid="{00000000-0005-0000-0000-0000542B0000}"/>
    <cellStyle name="Millares(0) 14 3 2" xfId="35447" xr:uid="{0F09D119-C12E-4733-BA36-7535069D7AB5}"/>
    <cellStyle name="Millares(0) 14 4" xfId="35445" xr:uid="{5C3524AA-92DC-4688-AE48-E29789BB3C26}"/>
    <cellStyle name="Millares(0) 15" xfId="11097" xr:uid="{00000000-0005-0000-0000-0000552B0000}"/>
    <cellStyle name="Millares(0) 15 2" xfId="11098" xr:uid="{00000000-0005-0000-0000-0000562B0000}"/>
    <cellStyle name="Millares(0) 15 2 2" xfId="35449" xr:uid="{158475DB-656D-427A-9762-E411A57DBCB3}"/>
    <cellStyle name="Millares(0) 15 3" xfId="11099" xr:uid="{00000000-0005-0000-0000-0000572B0000}"/>
    <cellStyle name="Millares(0) 15 3 2" xfId="35450" xr:uid="{7477D05B-BAE0-4FFB-9CD7-C6350BAB8819}"/>
    <cellStyle name="Millares(0) 15 4" xfId="35448" xr:uid="{6B11790D-91A1-4F60-B3DD-A2693CDB6498}"/>
    <cellStyle name="Millares(0) 16" xfId="11100" xr:uid="{00000000-0005-0000-0000-0000582B0000}"/>
    <cellStyle name="Millares(0) 16 2" xfId="11101" xr:uid="{00000000-0005-0000-0000-0000592B0000}"/>
    <cellStyle name="Millares(0) 16 2 2" xfId="35452" xr:uid="{DD3753BA-F186-441F-9C64-76D1F395A716}"/>
    <cellStyle name="Millares(0) 16 3" xfId="11102" xr:uid="{00000000-0005-0000-0000-00005A2B0000}"/>
    <cellStyle name="Millares(0) 16 3 2" xfId="35453" xr:uid="{6025E626-4DF8-465D-A96C-34F6D68D89C0}"/>
    <cellStyle name="Millares(0) 16 4" xfId="35451" xr:uid="{E2D8EEFB-D927-4F03-BE93-9A7821FF337D}"/>
    <cellStyle name="Millares(0) 17" xfId="11103" xr:uid="{00000000-0005-0000-0000-00005B2B0000}"/>
    <cellStyle name="Millares(0) 17 2" xfId="11104" xr:uid="{00000000-0005-0000-0000-00005C2B0000}"/>
    <cellStyle name="Millares(0) 17 2 2" xfId="35455" xr:uid="{D0A8E257-26A2-450C-AFB9-0AFAFFD6EFDF}"/>
    <cellStyle name="Millares(0) 17 3" xfId="11105" xr:uid="{00000000-0005-0000-0000-00005D2B0000}"/>
    <cellStyle name="Millares(0) 17 3 2" xfId="35456" xr:uid="{78FBEB1C-3291-4719-A63A-FE7996990DBA}"/>
    <cellStyle name="Millares(0) 17 4" xfId="35454" xr:uid="{4D9F9951-4A61-4117-87C0-9A9B93A94DB9}"/>
    <cellStyle name="Millares(0) 18" xfId="11106" xr:uid="{00000000-0005-0000-0000-00005E2B0000}"/>
    <cellStyle name="Millares(0) 18 2" xfId="11107" xr:uid="{00000000-0005-0000-0000-00005F2B0000}"/>
    <cellStyle name="Millares(0) 18 2 2" xfId="35458" xr:uid="{81DF2FCF-2A59-480E-9FEB-A55B837454C7}"/>
    <cellStyle name="Millares(0) 18 3" xfId="11108" xr:uid="{00000000-0005-0000-0000-0000602B0000}"/>
    <cellStyle name="Millares(0) 18 3 2" xfId="35459" xr:uid="{51CD50C9-F5C1-458D-98C5-3C6F956A1CE8}"/>
    <cellStyle name="Millares(0) 18 4" xfId="35457" xr:uid="{6878D005-DB36-40A5-8CD2-0F47E9011360}"/>
    <cellStyle name="Millares(0) 19" xfId="11109" xr:uid="{00000000-0005-0000-0000-0000612B0000}"/>
    <cellStyle name="Millares(0) 19 2" xfId="11110" xr:uid="{00000000-0005-0000-0000-0000622B0000}"/>
    <cellStyle name="Millares(0) 19 2 2" xfId="35461" xr:uid="{5869E983-527A-4ED3-93DE-CC12ABA5ACAF}"/>
    <cellStyle name="Millares(0) 19 3" xfId="11111" xr:uid="{00000000-0005-0000-0000-0000632B0000}"/>
    <cellStyle name="Millares(0) 19 3 2" xfId="35462" xr:uid="{874A90E6-8F2E-4E6A-BD74-768BA4F1101B}"/>
    <cellStyle name="Millares(0) 19 4" xfId="35460" xr:uid="{4BF82D6B-3494-4B34-816F-5483736C73AB}"/>
    <cellStyle name="Millares(0) 2" xfId="11112" xr:uid="{00000000-0005-0000-0000-0000642B0000}"/>
    <cellStyle name="Millares(0) 2 2" xfId="11113" xr:uid="{00000000-0005-0000-0000-0000652B0000}"/>
    <cellStyle name="Millares(0) 2 2 2" xfId="11114" xr:uid="{00000000-0005-0000-0000-0000662B0000}"/>
    <cellStyle name="Millares(0) 2 2 2 2" xfId="35465" xr:uid="{88B04538-B13C-44E4-9166-6C3843BB2F1F}"/>
    <cellStyle name="Millares(0) 2 2 3" xfId="11115" xr:uid="{00000000-0005-0000-0000-0000672B0000}"/>
    <cellStyle name="Millares(0) 2 2 3 2" xfId="35466" xr:uid="{B3C9D73B-48E1-42FB-ABB8-495FF8439BC0}"/>
    <cellStyle name="Millares(0) 2 2 4" xfId="35464" xr:uid="{9C81C096-2432-4A17-A17E-692E2133DCA9}"/>
    <cellStyle name="Millares(0) 2 3" xfId="11116" xr:uid="{00000000-0005-0000-0000-0000682B0000}"/>
    <cellStyle name="Millares(0) 2 3 2" xfId="11117" xr:uid="{00000000-0005-0000-0000-0000692B0000}"/>
    <cellStyle name="Millares(0) 2 3 2 2" xfId="35468" xr:uid="{58F772F1-E59C-4BE3-9BC7-D25BF13A34EF}"/>
    <cellStyle name="Millares(0) 2 3 3" xfId="11118" xr:uid="{00000000-0005-0000-0000-00006A2B0000}"/>
    <cellStyle name="Millares(0) 2 3 3 2" xfId="35469" xr:uid="{B8B84DC3-CE2D-4E09-B4C0-22396029CFA8}"/>
    <cellStyle name="Millares(0) 2 3 4" xfId="35467" xr:uid="{B04A1975-529C-49B8-820D-4BA52F99E3A5}"/>
    <cellStyle name="Millares(0) 2 4" xfId="11119" xr:uid="{00000000-0005-0000-0000-00006B2B0000}"/>
    <cellStyle name="Millares(0) 2 4 2" xfId="11120" xr:uid="{00000000-0005-0000-0000-00006C2B0000}"/>
    <cellStyle name="Millares(0) 2 4 2 2" xfId="35471" xr:uid="{F0751469-8C46-41C4-A2D2-F5CEDB9C78C8}"/>
    <cellStyle name="Millares(0) 2 4 3" xfId="11121" xr:uid="{00000000-0005-0000-0000-00006D2B0000}"/>
    <cellStyle name="Millares(0) 2 4 3 2" xfId="35472" xr:uid="{D188AA04-201F-4DDB-BDC0-171BA7CE5408}"/>
    <cellStyle name="Millares(0) 2 4 4" xfId="35470" xr:uid="{9F8D04EA-3E3F-4CB7-BE77-6FC65B229366}"/>
    <cellStyle name="Millares(0) 2 5" xfId="11122" xr:uid="{00000000-0005-0000-0000-00006E2B0000}"/>
    <cellStyle name="Millares(0) 2 5 2" xfId="11123" xr:uid="{00000000-0005-0000-0000-00006F2B0000}"/>
    <cellStyle name="Millares(0) 2 5 2 2" xfId="35474" xr:uid="{F32C5684-748D-4E88-B8AB-0DCDF40A9C58}"/>
    <cellStyle name="Millares(0) 2 5 3" xfId="11124" xr:uid="{00000000-0005-0000-0000-0000702B0000}"/>
    <cellStyle name="Millares(0) 2 5 3 2" xfId="35475" xr:uid="{B67DA8BD-4DD1-454D-BC48-BB4156366CFC}"/>
    <cellStyle name="Millares(0) 2 5 4" xfId="35473" xr:uid="{06050E99-8428-4A1C-9CFC-2A3B4310A2D8}"/>
    <cellStyle name="Millares(0) 2 6" xfId="11125" xr:uid="{00000000-0005-0000-0000-0000712B0000}"/>
    <cellStyle name="Millares(0) 2 6 2" xfId="35476" xr:uid="{AD1C3919-E059-4C53-B2FA-D3C648B69191}"/>
    <cellStyle name="Millares(0) 2 7" xfId="11126" xr:uid="{00000000-0005-0000-0000-0000722B0000}"/>
    <cellStyle name="Millares(0) 2 7 2" xfId="35477" xr:uid="{5650E5A4-6369-4C97-A9EF-BDB3A8CDDEAF}"/>
    <cellStyle name="Millares(0) 2 8" xfId="35463" xr:uid="{A02FDF8D-064D-4D4F-A9B6-938A516F6D07}"/>
    <cellStyle name="Millares(0) 20" xfId="11127" xr:uid="{00000000-0005-0000-0000-0000732B0000}"/>
    <cellStyle name="Millares(0) 20 2" xfId="11128" xr:uid="{00000000-0005-0000-0000-0000742B0000}"/>
    <cellStyle name="Millares(0) 20 2 2" xfId="35479" xr:uid="{5C439CC6-30C7-47BB-AEC9-01A11980DB3A}"/>
    <cellStyle name="Millares(0) 20 3" xfId="11129" xr:uid="{00000000-0005-0000-0000-0000752B0000}"/>
    <cellStyle name="Millares(0) 20 3 2" xfId="35480" xr:uid="{B91400B6-9001-4C71-9540-2CECF096DA14}"/>
    <cellStyle name="Millares(0) 20 4" xfId="35478" xr:uid="{7A9DFB48-980F-4E05-9C51-3E3F1BF919FA}"/>
    <cellStyle name="Millares(0) 21" xfId="11130" xr:uid="{00000000-0005-0000-0000-0000762B0000}"/>
    <cellStyle name="Millares(0) 21 2" xfId="11131" xr:uid="{00000000-0005-0000-0000-0000772B0000}"/>
    <cellStyle name="Millares(0) 21 2 2" xfId="35482" xr:uid="{A811BB34-77B9-4836-A2BA-06D3CA7CD14E}"/>
    <cellStyle name="Millares(0) 21 3" xfId="11132" xr:uid="{00000000-0005-0000-0000-0000782B0000}"/>
    <cellStyle name="Millares(0) 21 3 2" xfId="35483" xr:uid="{353BCD55-EDF8-4079-AD07-83FB611B0F39}"/>
    <cellStyle name="Millares(0) 21 4" xfId="35481" xr:uid="{F9273E6B-811B-4F72-BC68-4DD868C79BAD}"/>
    <cellStyle name="Millares(0) 22" xfId="11133" xr:uid="{00000000-0005-0000-0000-0000792B0000}"/>
    <cellStyle name="Millares(0) 22 2" xfId="11134" xr:uid="{00000000-0005-0000-0000-00007A2B0000}"/>
    <cellStyle name="Millares(0) 22 2 2" xfId="35485" xr:uid="{4C3CECD2-7BB6-4F58-B9BC-1D9E11D6685D}"/>
    <cellStyle name="Millares(0) 22 3" xfId="11135" xr:uid="{00000000-0005-0000-0000-00007B2B0000}"/>
    <cellStyle name="Millares(0) 22 3 2" xfId="35486" xr:uid="{6F7A313A-8D6A-4B51-97A1-1B679201B66C}"/>
    <cellStyle name="Millares(0) 22 4" xfId="35484" xr:uid="{3CF523A1-4908-49CA-9551-4F901D384E71}"/>
    <cellStyle name="Millares(0) 23" xfId="11136" xr:uid="{00000000-0005-0000-0000-00007C2B0000}"/>
    <cellStyle name="Millares(0) 23 2" xfId="11137" xr:uid="{00000000-0005-0000-0000-00007D2B0000}"/>
    <cellStyle name="Millares(0) 23 2 2" xfId="35488" xr:uid="{F1A792DA-C83A-4773-81AA-5A7DDA4FF38A}"/>
    <cellStyle name="Millares(0) 23 3" xfId="11138" xr:uid="{00000000-0005-0000-0000-00007E2B0000}"/>
    <cellStyle name="Millares(0) 23 3 2" xfId="35489" xr:uid="{6A0AB961-0200-4370-A148-B15E9BB0CAA1}"/>
    <cellStyle name="Millares(0) 23 4" xfId="35487" xr:uid="{39C39D1E-6074-413F-93C6-D02AD1A6DA79}"/>
    <cellStyle name="Millares(0) 24" xfId="11139" xr:uid="{00000000-0005-0000-0000-00007F2B0000}"/>
    <cellStyle name="Millares(0) 24 2" xfId="11140" xr:uid="{00000000-0005-0000-0000-0000802B0000}"/>
    <cellStyle name="Millares(0) 24 2 2" xfId="35491" xr:uid="{3CA1D7F8-6D81-40A6-BACB-F85D1824D388}"/>
    <cellStyle name="Millares(0) 24 3" xfId="11141" xr:uid="{00000000-0005-0000-0000-0000812B0000}"/>
    <cellStyle name="Millares(0) 24 3 2" xfId="35492" xr:uid="{E04444D5-AE0A-4C81-9504-328CDF9681C3}"/>
    <cellStyle name="Millares(0) 24 4" xfId="35490" xr:uid="{ECF38A76-0DDC-4268-B44D-136643116BF7}"/>
    <cellStyle name="Millares(0) 25" xfId="11142" xr:uid="{00000000-0005-0000-0000-0000822B0000}"/>
    <cellStyle name="Millares(0) 25 2" xfId="11143" xr:uid="{00000000-0005-0000-0000-0000832B0000}"/>
    <cellStyle name="Millares(0) 25 2 2" xfId="35494" xr:uid="{47DBBB3C-5334-49AB-8AAE-C29E266731DA}"/>
    <cellStyle name="Millares(0) 25 3" xfId="11144" xr:uid="{00000000-0005-0000-0000-0000842B0000}"/>
    <cellStyle name="Millares(0) 25 3 2" xfId="35495" xr:uid="{7C442B53-0677-4178-B05C-E651C67A76AD}"/>
    <cellStyle name="Millares(0) 25 4" xfId="35493" xr:uid="{35A6E8A1-2134-44A8-A2FC-E1386B50D623}"/>
    <cellStyle name="Millares(0) 26" xfId="11145" xr:uid="{00000000-0005-0000-0000-0000852B0000}"/>
    <cellStyle name="Millares(0) 26 2" xfId="11146" xr:uid="{00000000-0005-0000-0000-0000862B0000}"/>
    <cellStyle name="Millares(0) 26 2 2" xfId="35497" xr:uid="{E3E9D691-B85C-466E-8318-0090307927B9}"/>
    <cellStyle name="Millares(0) 26 3" xfId="11147" xr:uid="{00000000-0005-0000-0000-0000872B0000}"/>
    <cellStyle name="Millares(0) 26 3 2" xfId="35498" xr:uid="{B8CEF305-340D-484E-9741-53C7EA7877D1}"/>
    <cellStyle name="Millares(0) 26 4" xfId="35496" xr:uid="{C852675F-6955-4EA5-A80B-A13E346F6519}"/>
    <cellStyle name="Millares(0) 27" xfId="11148" xr:uid="{00000000-0005-0000-0000-0000882B0000}"/>
    <cellStyle name="Millares(0) 27 2" xfId="11149" xr:uid="{00000000-0005-0000-0000-0000892B0000}"/>
    <cellStyle name="Millares(0) 27 2 2" xfId="35500" xr:uid="{304E0786-B46B-4C8A-84EB-311CD5F8BD14}"/>
    <cellStyle name="Millares(0) 27 3" xfId="11150" xr:uid="{00000000-0005-0000-0000-00008A2B0000}"/>
    <cellStyle name="Millares(0) 27 3 2" xfId="35501" xr:uid="{3259DBB0-C3D0-4D2B-8E83-A3801EE15C43}"/>
    <cellStyle name="Millares(0) 27 4" xfId="35499" xr:uid="{128B2361-D39B-4155-8586-FD83881B9263}"/>
    <cellStyle name="Millares(0) 28" xfId="11151" xr:uid="{00000000-0005-0000-0000-00008B2B0000}"/>
    <cellStyle name="Millares(0) 28 2" xfId="11152" xr:uid="{00000000-0005-0000-0000-00008C2B0000}"/>
    <cellStyle name="Millares(0) 28 2 2" xfId="35503" xr:uid="{7B98EAA7-7445-4318-A487-275E8FC5821B}"/>
    <cellStyle name="Millares(0) 28 3" xfId="11153" xr:uid="{00000000-0005-0000-0000-00008D2B0000}"/>
    <cellStyle name="Millares(0) 28 3 2" xfId="35504" xr:uid="{CAA9C114-703B-4C2C-A57C-675DDA12A196}"/>
    <cellStyle name="Millares(0) 28 4" xfId="35502" xr:uid="{6B1E0985-B9C6-45FA-9ABF-16ECFF0A68EF}"/>
    <cellStyle name="Millares(0) 29" xfId="11154" xr:uid="{00000000-0005-0000-0000-00008E2B0000}"/>
    <cellStyle name="Millares(0) 29 2" xfId="11155" xr:uid="{00000000-0005-0000-0000-00008F2B0000}"/>
    <cellStyle name="Millares(0) 29 2 2" xfId="35506" xr:uid="{49621773-D2FB-4839-BE84-1CA5398A19C5}"/>
    <cellStyle name="Millares(0) 29 3" xfId="11156" xr:uid="{00000000-0005-0000-0000-0000902B0000}"/>
    <cellStyle name="Millares(0) 29 3 2" xfId="35507" xr:uid="{BC2C3A56-FAE3-4FE6-8043-82C5243AE271}"/>
    <cellStyle name="Millares(0) 29 4" xfId="35505" xr:uid="{734E7EA9-058F-42EA-A94A-D4DB7945CE60}"/>
    <cellStyle name="Millares(0) 3" xfId="11157" xr:uid="{00000000-0005-0000-0000-0000912B0000}"/>
    <cellStyle name="Millares(0) 3 2" xfId="11158" xr:uid="{00000000-0005-0000-0000-0000922B0000}"/>
    <cellStyle name="Millares(0) 3 2 2" xfId="11159" xr:uid="{00000000-0005-0000-0000-0000932B0000}"/>
    <cellStyle name="Millares(0) 3 2 2 2" xfId="35510" xr:uid="{761FDDB9-A05D-46E9-BA69-E8DD2B63261A}"/>
    <cellStyle name="Millares(0) 3 2 3" xfId="11160" xr:uid="{00000000-0005-0000-0000-0000942B0000}"/>
    <cellStyle name="Millares(0) 3 2 3 2" xfId="35511" xr:uid="{126DD8C5-D9F2-4755-8A6D-411E5DEA5790}"/>
    <cellStyle name="Millares(0) 3 2 4" xfId="35509" xr:uid="{59A9ADE0-8296-49CB-A272-6D956F06D373}"/>
    <cellStyle name="Millares(0) 3 3" xfId="11161" xr:uid="{00000000-0005-0000-0000-0000952B0000}"/>
    <cellStyle name="Millares(0) 3 3 2" xfId="11162" xr:uid="{00000000-0005-0000-0000-0000962B0000}"/>
    <cellStyle name="Millares(0) 3 3 2 2" xfId="35513" xr:uid="{878D3A91-69A8-4C0D-AE30-38D7B43E3E54}"/>
    <cellStyle name="Millares(0) 3 3 3" xfId="11163" xr:uid="{00000000-0005-0000-0000-0000972B0000}"/>
    <cellStyle name="Millares(0) 3 3 3 2" xfId="35514" xr:uid="{43427F55-C7BF-479D-A6C9-434CDDF3B6F7}"/>
    <cellStyle name="Millares(0) 3 3 4" xfId="35512" xr:uid="{85ADA331-80A8-44D6-AA0C-72707F19D1E4}"/>
    <cellStyle name="Millares(0) 3 4" xfId="11164" xr:uid="{00000000-0005-0000-0000-0000982B0000}"/>
    <cellStyle name="Millares(0) 3 4 2" xfId="11165" xr:uid="{00000000-0005-0000-0000-0000992B0000}"/>
    <cellStyle name="Millares(0) 3 4 2 2" xfId="35516" xr:uid="{0092BC93-7DA2-4B18-B056-F35955472EF3}"/>
    <cellStyle name="Millares(0) 3 4 3" xfId="11166" xr:uid="{00000000-0005-0000-0000-00009A2B0000}"/>
    <cellStyle name="Millares(0) 3 4 3 2" xfId="35517" xr:uid="{F564E21C-3A49-43FB-B701-882C12B28CB1}"/>
    <cellStyle name="Millares(0) 3 4 4" xfId="35515" xr:uid="{074DEA03-B063-488A-A24A-E91054982536}"/>
    <cellStyle name="Millares(0) 3 5" xfId="11167" xr:uid="{00000000-0005-0000-0000-00009B2B0000}"/>
    <cellStyle name="Millares(0) 3 5 2" xfId="11168" xr:uid="{00000000-0005-0000-0000-00009C2B0000}"/>
    <cellStyle name="Millares(0) 3 5 2 2" xfId="35519" xr:uid="{7361298A-383C-4454-8315-98B424C5A236}"/>
    <cellStyle name="Millares(0) 3 5 3" xfId="11169" xr:uid="{00000000-0005-0000-0000-00009D2B0000}"/>
    <cellStyle name="Millares(0) 3 5 3 2" xfId="35520" xr:uid="{22B0736C-D84C-4CAB-B000-75B0A2D97F51}"/>
    <cellStyle name="Millares(0) 3 5 4" xfId="35518" xr:uid="{FB2C4308-A178-4504-A68F-1E445BDDBA7A}"/>
    <cellStyle name="Millares(0) 3 6" xfId="11170" xr:uid="{00000000-0005-0000-0000-00009E2B0000}"/>
    <cellStyle name="Millares(0) 3 6 2" xfId="35521" xr:uid="{C95F7853-4EE0-4996-ACED-AF0762D8DF9C}"/>
    <cellStyle name="Millares(0) 3 7" xfId="11171" xr:uid="{00000000-0005-0000-0000-00009F2B0000}"/>
    <cellStyle name="Millares(0) 3 7 2" xfId="35522" xr:uid="{A9D40323-0501-482D-B913-F347C44825EE}"/>
    <cellStyle name="Millares(0) 3 8" xfId="35508" xr:uid="{B8ED639F-3E90-40D9-9658-7C2A90DCD62C}"/>
    <cellStyle name="Millares(0) 30" xfId="11172" xr:uid="{00000000-0005-0000-0000-0000A02B0000}"/>
    <cellStyle name="Millares(0) 30 2" xfId="11173" xr:uid="{00000000-0005-0000-0000-0000A12B0000}"/>
    <cellStyle name="Millares(0) 30 2 2" xfId="35524" xr:uid="{E910E880-A6D4-4709-966B-09CE5619262D}"/>
    <cellStyle name="Millares(0) 30 3" xfId="11174" xr:uid="{00000000-0005-0000-0000-0000A22B0000}"/>
    <cellStyle name="Millares(0) 30 3 2" xfId="35525" xr:uid="{45D84FC4-946B-4D7F-BC96-8E0AD5B0FC60}"/>
    <cellStyle name="Millares(0) 30 4" xfId="35523" xr:uid="{F21BC798-FEAB-4791-A17C-C3BA3DB994E2}"/>
    <cellStyle name="Millares(0) 31" xfId="11175" xr:uid="{00000000-0005-0000-0000-0000A32B0000}"/>
    <cellStyle name="Millares(0) 31 2" xfId="11176" xr:uid="{00000000-0005-0000-0000-0000A42B0000}"/>
    <cellStyle name="Millares(0) 31 2 2" xfId="35527" xr:uid="{0BDAC004-8494-4141-B758-040949624918}"/>
    <cellStyle name="Millares(0) 31 3" xfId="11177" xr:uid="{00000000-0005-0000-0000-0000A52B0000}"/>
    <cellStyle name="Millares(0) 31 3 2" xfId="35528" xr:uid="{9EA94290-3E29-466F-8343-90B6D3243C17}"/>
    <cellStyle name="Millares(0) 31 4" xfId="35526" xr:uid="{E169A84D-6D7D-4E9F-AC3D-CBADDECD68ED}"/>
    <cellStyle name="Millares(0) 32" xfId="11178" xr:uid="{00000000-0005-0000-0000-0000A62B0000}"/>
    <cellStyle name="Millares(0) 32 2" xfId="11179" xr:uid="{00000000-0005-0000-0000-0000A72B0000}"/>
    <cellStyle name="Millares(0) 32 2 2" xfId="35530" xr:uid="{DC3879C4-2817-4BB6-B8F7-C2C7E4C4EA7F}"/>
    <cellStyle name="Millares(0) 32 3" xfId="11180" xr:uid="{00000000-0005-0000-0000-0000A82B0000}"/>
    <cellStyle name="Millares(0) 32 3 2" xfId="35531" xr:uid="{3F30BE09-747F-470B-8C77-9F0AEB024B56}"/>
    <cellStyle name="Millares(0) 32 4" xfId="35529" xr:uid="{D05ED54C-19FB-493F-AB5C-0BFA0A505C71}"/>
    <cellStyle name="Millares(0) 33" xfId="11181" xr:uid="{00000000-0005-0000-0000-0000A92B0000}"/>
    <cellStyle name="Millares(0) 33 2" xfId="11182" xr:uid="{00000000-0005-0000-0000-0000AA2B0000}"/>
    <cellStyle name="Millares(0) 33 2 2" xfId="35533" xr:uid="{C1E3716D-E503-4F63-BB5A-07104EFDBAE2}"/>
    <cellStyle name="Millares(0) 33 3" xfId="11183" xr:uid="{00000000-0005-0000-0000-0000AB2B0000}"/>
    <cellStyle name="Millares(0) 33 3 2" xfId="35534" xr:uid="{9DEFA0B2-B03E-43D1-9BC3-1431B82F80F0}"/>
    <cellStyle name="Millares(0) 33 4" xfId="35532" xr:uid="{343695F8-2420-4228-905B-45DDDBBD7E67}"/>
    <cellStyle name="Millares(0) 34" xfId="11184" xr:uid="{00000000-0005-0000-0000-0000AC2B0000}"/>
    <cellStyle name="Millares(0) 34 2" xfId="11185" xr:uid="{00000000-0005-0000-0000-0000AD2B0000}"/>
    <cellStyle name="Millares(0) 34 2 2" xfId="35536" xr:uid="{58D792F0-D91E-4AE3-A8B4-078C12AEF383}"/>
    <cellStyle name="Millares(0) 34 3" xfId="11186" xr:uid="{00000000-0005-0000-0000-0000AE2B0000}"/>
    <cellStyle name="Millares(0) 34 3 2" xfId="35537" xr:uid="{18FECE97-5D21-4758-9423-8519757DAA13}"/>
    <cellStyle name="Millares(0) 34 4" xfId="35535" xr:uid="{C610F702-56BD-40CF-88F3-760B50BF7DC3}"/>
    <cellStyle name="Millares(0) 35" xfId="11187" xr:uid="{00000000-0005-0000-0000-0000AF2B0000}"/>
    <cellStyle name="Millares(0) 35 2" xfId="11188" xr:uid="{00000000-0005-0000-0000-0000B02B0000}"/>
    <cellStyle name="Millares(0) 35 2 2" xfId="35539" xr:uid="{37A76DFF-6B34-4E11-A246-A2B7A413246A}"/>
    <cellStyle name="Millares(0) 35 3" xfId="11189" xr:uid="{00000000-0005-0000-0000-0000B12B0000}"/>
    <cellStyle name="Millares(0) 35 3 2" xfId="35540" xr:uid="{5B4D6292-DFE5-4F39-92A9-30C85ECA775B}"/>
    <cellStyle name="Millares(0) 35 4" xfId="35538" xr:uid="{463EAFE7-B12A-499F-B977-C066B896A01B}"/>
    <cellStyle name="Millares(0) 36" xfId="11190" xr:uid="{00000000-0005-0000-0000-0000B22B0000}"/>
    <cellStyle name="Millares(0) 36 2" xfId="11191" xr:uid="{00000000-0005-0000-0000-0000B32B0000}"/>
    <cellStyle name="Millares(0) 36 2 2" xfId="35542" xr:uid="{031798B2-1A87-4C94-B4BC-FAC1752B6658}"/>
    <cellStyle name="Millares(0) 36 3" xfId="11192" xr:uid="{00000000-0005-0000-0000-0000B42B0000}"/>
    <cellStyle name="Millares(0) 36 3 2" xfId="35543" xr:uid="{C9C5F13C-64A2-4D4C-BFF3-FA644893A0E9}"/>
    <cellStyle name="Millares(0) 36 4" xfId="35541" xr:uid="{FE1BC8DF-366C-4289-950F-AEF615717B2F}"/>
    <cellStyle name="Millares(0) 37" xfId="11193" xr:uid="{00000000-0005-0000-0000-0000B52B0000}"/>
    <cellStyle name="Millares(0) 37 2" xfId="11194" xr:uid="{00000000-0005-0000-0000-0000B62B0000}"/>
    <cellStyle name="Millares(0) 37 2 2" xfId="35545" xr:uid="{2C0C3CAD-7631-461F-BD64-B0DCC5021128}"/>
    <cellStyle name="Millares(0) 37 3" xfId="11195" xr:uid="{00000000-0005-0000-0000-0000B72B0000}"/>
    <cellStyle name="Millares(0) 37 3 2" xfId="35546" xr:uid="{0CAFCDE8-39D2-4EA5-8C73-9DE5B6127471}"/>
    <cellStyle name="Millares(0) 37 4" xfId="35544" xr:uid="{32E4D449-57B7-47B5-A39C-B57EA454A05E}"/>
    <cellStyle name="Millares(0) 38" xfId="11196" xr:uid="{00000000-0005-0000-0000-0000B82B0000}"/>
    <cellStyle name="Millares(0) 38 2" xfId="11197" xr:uid="{00000000-0005-0000-0000-0000B92B0000}"/>
    <cellStyle name="Millares(0) 38 2 2" xfId="35548" xr:uid="{654E7CB1-1602-49AE-8330-91DFB38ED2EE}"/>
    <cellStyle name="Millares(0) 38 3" xfId="11198" xr:uid="{00000000-0005-0000-0000-0000BA2B0000}"/>
    <cellStyle name="Millares(0) 38 3 2" xfId="35549" xr:uid="{F0DDC09C-374A-4F89-A1B7-6C26E5F04A43}"/>
    <cellStyle name="Millares(0) 38 4" xfId="35547" xr:uid="{2226EADA-9851-49C9-8A1E-9ECBE31AEA66}"/>
    <cellStyle name="Millares(0) 39" xfId="11199" xr:uid="{00000000-0005-0000-0000-0000BB2B0000}"/>
    <cellStyle name="Millares(0) 39 2" xfId="11200" xr:uid="{00000000-0005-0000-0000-0000BC2B0000}"/>
    <cellStyle name="Millares(0) 39 2 2" xfId="35551" xr:uid="{25736468-F0F3-4C01-8F63-0F497727C799}"/>
    <cellStyle name="Millares(0) 39 3" xfId="11201" xr:uid="{00000000-0005-0000-0000-0000BD2B0000}"/>
    <cellStyle name="Millares(0) 39 3 2" xfId="35552" xr:uid="{BDEB16CA-15BB-4D3B-B72D-FC95EBF6E9C4}"/>
    <cellStyle name="Millares(0) 39 4" xfId="35550" xr:uid="{14E47FAF-3340-4596-908D-31A63BBD27B9}"/>
    <cellStyle name="Millares(0) 4" xfId="11202" xr:uid="{00000000-0005-0000-0000-0000BE2B0000}"/>
    <cellStyle name="Millares(0) 4 2" xfId="11203" xr:uid="{00000000-0005-0000-0000-0000BF2B0000}"/>
    <cellStyle name="Millares(0) 4 2 2" xfId="11204" xr:uid="{00000000-0005-0000-0000-0000C02B0000}"/>
    <cellStyle name="Millares(0) 4 2 2 2" xfId="35555" xr:uid="{3F7500DC-DF16-4E10-8A3B-6DBE319A6A34}"/>
    <cellStyle name="Millares(0) 4 2 3" xfId="11205" xr:uid="{00000000-0005-0000-0000-0000C12B0000}"/>
    <cellStyle name="Millares(0) 4 2 3 2" xfId="35556" xr:uid="{F194D3F9-1BCB-4FA2-AC02-6853B6CBBEC7}"/>
    <cellStyle name="Millares(0) 4 2 4" xfId="35554" xr:uid="{EA6113E2-E967-42FF-BFCC-9E7283CBCEF3}"/>
    <cellStyle name="Millares(0) 4 3" xfId="11206" xr:uid="{00000000-0005-0000-0000-0000C22B0000}"/>
    <cellStyle name="Millares(0) 4 3 2" xfId="11207" xr:uid="{00000000-0005-0000-0000-0000C32B0000}"/>
    <cellStyle name="Millares(0) 4 3 2 2" xfId="35558" xr:uid="{EF6BB865-ECCD-4BC5-8593-6E4AC54E26CB}"/>
    <cellStyle name="Millares(0) 4 3 3" xfId="11208" xr:uid="{00000000-0005-0000-0000-0000C42B0000}"/>
    <cellStyle name="Millares(0) 4 3 3 2" xfId="35559" xr:uid="{C7CDA57B-DFEF-4E83-AC04-B0E2A9D465CB}"/>
    <cellStyle name="Millares(0) 4 3 4" xfId="35557" xr:uid="{0D0082FA-B316-47FB-95D4-73B300AD9365}"/>
    <cellStyle name="Millares(0) 4 4" xfId="11209" xr:uid="{00000000-0005-0000-0000-0000C52B0000}"/>
    <cellStyle name="Millares(0) 4 4 2" xfId="11210" xr:uid="{00000000-0005-0000-0000-0000C62B0000}"/>
    <cellStyle name="Millares(0) 4 4 2 2" xfId="35561" xr:uid="{88E45F6F-EA30-445D-948A-911C7D707A68}"/>
    <cellStyle name="Millares(0) 4 4 3" xfId="11211" xr:uid="{00000000-0005-0000-0000-0000C72B0000}"/>
    <cellStyle name="Millares(0) 4 4 3 2" xfId="35562" xr:uid="{56928E1F-26CA-40C5-AF12-200843EA5090}"/>
    <cellStyle name="Millares(0) 4 4 4" xfId="35560" xr:uid="{DDC61C23-2924-404C-B02C-E1CB669D96C6}"/>
    <cellStyle name="Millares(0) 4 5" xfId="11212" xr:uid="{00000000-0005-0000-0000-0000C82B0000}"/>
    <cellStyle name="Millares(0) 4 5 2" xfId="11213" xr:uid="{00000000-0005-0000-0000-0000C92B0000}"/>
    <cellStyle name="Millares(0) 4 5 2 2" xfId="35564" xr:uid="{0F83116A-230C-4C43-8BBD-2FDE0C179459}"/>
    <cellStyle name="Millares(0) 4 5 3" xfId="11214" xr:uid="{00000000-0005-0000-0000-0000CA2B0000}"/>
    <cellStyle name="Millares(0) 4 5 3 2" xfId="35565" xr:uid="{14B31A05-C60E-4717-846C-E91C8F7EB482}"/>
    <cellStyle name="Millares(0) 4 5 4" xfId="35563" xr:uid="{425D7440-E1C6-4DFE-8484-48D0B767AC8A}"/>
    <cellStyle name="Millares(0) 4 6" xfId="11215" xr:uid="{00000000-0005-0000-0000-0000CB2B0000}"/>
    <cellStyle name="Millares(0) 4 6 2" xfId="35566" xr:uid="{87E4E3E5-94EB-4E2B-869C-5B80B83CFF50}"/>
    <cellStyle name="Millares(0) 4 7" xfId="11216" xr:uid="{00000000-0005-0000-0000-0000CC2B0000}"/>
    <cellStyle name="Millares(0) 4 7 2" xfId="35567" xr:uid="{612272D0-6B00-4C15-92B5-C9587D2055B5}"/>
    <cellStyle name="Millares(0) 4 8" xfId="35553" xr:uid="{F89C27EE-1882-4317-9EA5-EA085312E28D}"/>
    <cellStyle name="Millares(0) 40" xfId="11217" xr:uid="{00000000-0005-0000-0000-0000CD2B0000}"/>
    <cellStyle name="Millares(0) 40 2" xfId="11218" xr:uid="{00000000-0005-0000-0000-0000CE2B0000}"/>
    <cellStyle name="Millares(0) 40 2 2" xfId="35569" xr:uid="{F2A07C30-B4B9-4497-BD0C-3E42EA3A0330}"/>
    <cellStyle name="Millares(0) 40 3" xfId="11219" xr:uid="{00000000-0005-0000-0000-0000CF2B0000}"/>
    <cellStyle name="Millares(0) 40 3 2" xfId="35570" xr:uid="{6767C24C-8401-4168-8DCC-9781F37DABC4}"/>
    <cellStyle name="Millares(0) 40 4" xfId="35568" xr:uid="{C8947B16-7663-4F41-AD01-1F453D848543}"/>
    <cellStyle name="Millares(0) 41" xfId="11220" xr:uid="{00000000-0005-0000-0000-0000D02B0000}"/>
    <cellStyle name="Millares(0) 41 2" xfId="11221" xr:uid="{00000000-0005-0000-0000-0000D12B0000}"/>
    <cellStyle name="Millares(0) 41 2 2" xfId="35572" xr:uid="{E4CA12BA-E9A0-4BD0-85CE-1AED21BD658F}"/>
    <cellStyle name="Millares(0) 41 3" xfId="11222" xr:uid="{00000000-0005-0000-0000-0000D22B0000}"/>
    <cellStyle name="Millares(0) 41 3 2" xfId="35573" xr:uid="{55950D08-2B43-4BBF-AE0E-1461AB0390DA}"/>
    <cellStyle name="Millares(0) 41 4" xfId="35571" xr:uid="{0E7F9F74-A5AD-49C6-A15C-ECB57B3AA092}"/>
    <cellStyle name="Millares(0) 42" xfId="11223" xr:uid="{00000000-0005-0000-0000-0000D32B0000}"/>
    <cellStyle name="Millares(0) 42 2" xfId="11224" xr:uid="{00000000-0005-0000-0000-0000D42B0000}"/>
    <cellStyle name="Millares(0) 42 2 2" xfId="35575" xr:uid="{4D1B464B-42FB-4997-94C2-D70F4DCDBDA8}"/>
    <cellStyle name="Millares(0) 42 3" xfId="11225" xr:uid="{00000000-0005-0000-0000-0000D52B0000}"/>
    <cellStyle name="Millares(0) 42 3 2" xfId="35576" xr:uid="{409A98EC-9F87-4181-99E6-4601EEA79C6D}"/>
    <cellStyle name="Millares(0) 42 4" xfId="35574" xr:uid="{16B2FE43-5732-4112-B7BC-A0BCF4F5DAB7}"/>
    <cellStyle name="Millares(0) 43" xfId="11226" xr:uid="{00000000-0005-0000-0000-0000D62B0000}"/>
    <cellStyle name="Millares(0) 43 2" xfId="11227" xr:uid="{00000000-0005-0000-0000-0000D72B0000}"/>
    <cellStyle name="Millares(0) 43 2 2" xfId="35578" xr:uid="{3D325D06-99CC-4D6B-90EF-15931D33A0FB}"/>
    <cellStyle name="Millares(0) 43 3" xfId="11228" xr:uid="{00000000-0005-0000-0000-0000D82B0000}"/>
    <cellStyle name="Millares(0) 43 3 2" xfId="35579" xr:uid="{76894FCD-04EB-49E5-B3FF-05172A696C88}"/>
    <cellStyle name="Millares(0) 43 4" xfId="35577" xr:uid="{9E9DFD22-79E7-43AC-84B7-70AB9D638256}"/>
    <cellStyle name="Millares(0) 44" xfId="11229" xr:uid="{00000000-0005-0000-0000-0000D92B0000}"/>
    <cellStyle name="Millares(0) 44 2" xfId="11230" xr:uid="{00000000-0005-0000-0000-0000DA2B0000}"/>
    <cellStyle name="Millares(0) 44 2 2" xfId="35581" xr:uid="{7454AE25-A4C4-4CDC-886A-8AB2B79BD10C}"/>
    <cellStyle name="Millares(0) 44 3" xfId="11231" xr:uid="{00000000-0005-0000-0000-0000DB2B0000}"/>
    <cellStyle name="Millares(0) 44 3 2" xfId="35582" xr:uid="{FA87C72A-EA64-40A8-B322-A681BEBB4E31}"/>
    <cellStyle name="Millares(0) 44 4" xfId="35580" xr:uid="{B582DB52-5987-4F17-8114-351086AEDBB2}"/>
    <cellStyle name="Millares(0) 45" xfId="11232" xr:uid="{00000000-0005-0000-0000-0000DC2B0000}"/>
    <cellStyle name="Millares(0) 45 2" xfId="11233" xr:uid="{00000000-0005-0000-0000-0000DD2B0000}"/>
    <cellStyle name="Millares(0) 45 2 2" xfId="35584" xr:uid="{CAAC07AA-000C-4B55-9C3B-A2FBE2F1C927}"/>
    <cellStyle name="Millares(0) 45 3" xfId="11234" xr:uid="{00000000-0005-0000-0000-0000DE2B0000}"/>
    <cellStyle name="Millares(0) 45 3 2" xfId="35585" xr:uid="{4F473BFC-49E5-4589-9D9F-06B6D440B277}"/>
    <cellStyle name="Millares(0) 45 4" xfId="35583" xr:uid="{43812532-0E6B-4BE3-B133-17B21368A33E}"/>
    <cellStyle name="Millares(0) 46" xfId="11235" xr:uid="{00000000-0005-0000-0000-0000DF2B0000}"/>
    <cellStyle name="Millares(0) 46 2" xfId="11236" xr:uid="{00000000-0005-0000-0000-0000E02B0000}"/>
    <cellStyle name="Millares(0) 46 2 2" xfId="35587" xr:uid="{8327C9AF-F24D-4307-99D6-2A39EBA9A40D}"/>
    <cellStyle name="Millares(0) 46 3" xfId="11237" xr:uid="{00000000-0005-0000-0000-0000E12B0000}"/>
    <cellStyle name="Millares(0) 46 3 2" xfId="35588" xr:uid="{7C576C29-9146-4B37-B26F-B0B0EAB2DA61}"/>
    <cellStyle name="Millares(0) 46 4" xfId="35586" xr:uid="{D0E1A0F3-8133-40E6-903D-DEC18FA8858B}"/>
    <cellStyle name="Millares(0) 47" xfId="11238" xr:uid="{00000000-0005-0000-0000-0000E22B0000}"/>
    <cellStyle name="Millares(0) 47 2" xfId="11239" xr:uid="{00000000-0005-0000-0000-0000E32B0000}"/>
    <cellStyle name="Millares(0) 47 2 2" xfId="35590" xr:uid="{E4D059E7-23CC-43B9-899F-6B4995446CF7}"/>
    <cellStyle name="Millares(0) 47 3" xfId="11240" xr:uid="{00000000-0005-0000-0000-0000E42B0000}"/>
    <cellStyle name="Millares(0) 47 3 2" xfId="35591" xr:uid="{8DF9FBD9-1FFC-473C-A89D-EE86148552EE}"/>
    <cellStyle name="Millares(0) 47 4" xfId="35589" xr:uid="{391F57BD-0B89-4969-A847-93383547AFC9}"/>
    <cellStyle name="Millares(0) 48" xfId="11241" xr:uid="{00000000-0005-0000-0000-0000E52B0000}"/>
    <cellStyle name="Millares(0) 48 2" xfId="11242" xr:uid="{00000000-0005-0000-0000-0000E62B0000}"/>
    <cellStyle name="Millares(0) 48 2 2" xfId="35593" xr:uid="{063D7B0E-4DAA-49CA-AC63-203E757BBBF7}"/>
    <cellStyle name="Millares(0) 48 3" xfId="11243" xr:uid="{00000000-0005-0000-0000-0000E72B0000}"/>
    <cellStyle name="Millares(0) 48 3 2" xfId="35594" xr:uid="{26A67E89-5C61-4541-8272-45FC547258EB}"/>
    <cellStyle name="Millares(0) 48 4" xfId="35592" xr:uid="{DB232660-D46E-40ED-BF76-911D4D52CE40}"/>
    <cellStyle name="Millares(0) 49" xfId="11244" xr:uid="{00000000-0005-0000-0000-0000E82B0000}"/>
    <cellStyle name="Millares(0) 49 2" xfId="11245" xr:uid="{00000000-0005-0000-0000-0000E92B0000}"/>
    <cellStyle name="Millares(0) 49 2 2" xfId="35596" xr:uid="{61CF2477-7BCF-4942-858A-4041B2833CC2}"/>
    <cellStyle name="Millares(0) 49 3" xfId="11246" xr:uid="{00000000-0005-0000-0000-0000EA2B0000}"/>
    <cellStyle name="Millares(0) 49 3 2" xfId="35597" xr:uid="{7F1F4F0B-DFE3-4E8F-BE10-473E83425650}"/>
    <cellStyle name="Millares(0) 49 4" xfId="35595" xr:uid="{A1D0F6E8-6487-4153-8AB7-E452EBC3E017}"/>
    <cellStyle name="Millares(0) 5" xfId="11247" xr:uid="{00000000-0005-0000-0000-0000EB2B0000}"/>
    <cellStyle name="Millares(0) 5 2" xfId="11248" xr:uid="{00000000-0005-0000-0000-0000EC2B0000}"/>
    <cellStyle name="Millares(0) 5 2 2" xfId="35599" xr:uid="{F37F95E0-4655-43A3-B8DC-8FE38E21A8A0}"/>
    <cellStyle name="Millares(0) 5 3" xfId="11249" xr:uid="{00000000-0005-0000-0000-0000ED2B0000}"/>
    <cellStyle name="Millares(0) 5 3 2" xfId="35600" xr:uid="{E3051F59-7382-42E2-838A-AFBA5F9C92C5}"/>
    <cellStyle name="Millares(0) 5 4" xfId="35598" xr:uid="{971F84D1-9E0F-43F2-8721-1BBE000F1A86}"/>
    <cellStyle name="Millares(0) 50" xfId="11250" xr:uid="{00000000-0005-0000-0000-0000EE2B0000}"/>
    <cellStyle name="Millares(0) 50 2" xfId="11251" xr:uid="{00000000-0005-0000-0000-0000EF2B0000}"/>
    <cellStyle name="Millares(0) 50 2 2" xfId="35602" xr:uid="{B49F73BB-294D-47FE-9DA5-ECE2D95E13B2}"/>
    <cellStyle name="Millares(0) 50 3" xfId="11252" xr:uid="{00000000-0005-0000-0000-0000F02B0000}"/>
    <cellStyle name="Millares(0) 50 3 2" xfId="35603" xr:uid="{9C6F5EEA-2FB1-4CA4-BE11-D7D069FE2CA4}"/>
    <cellStyle name="Millares(0) 50 4" xfId="35601" xr:uid="{4E551AE9-BAEF-4350-B5FF-4DF493631A6A}"/>
    <cellStyle name="Millares(0) 51" xfId="11253" xr:uid="{00000000-0005-0000-0000-0000F12B0000}"/>
    <cellStyle name="Millares(0) 51 2" xfId="11254" xr:uid="{00000000-0005-0000-0000-0000F22B0000}"/>
    <cellStyle name="Millares(0) 51 2 2" xfId="35605" xr:uid="{1B204B0D-1966-476A-B2BA-E7B5E19FA319}"/>
    <cellStyle name="Millares(0) 51 3" xfId="11255" xr:uid="{00000000-0005-0000-0000-0000F32B0000}"/>
    <cellStyle name="Millares(0) 51 3 2" xfId="35606" xr:uid="{676B1744-FD6A-4054-B893-062B33E4AFC5}"/>
    <cellStyle name="Millares(0) 51 4" xfId="35604" xr:uid="{D237B46A-4DF4-4927-BAE3-62B1468400A7}"/>
    <cellStyle name="Millares(0) 52" xfId="11256" xr:uid="{00000000-0005-0000-0000-0000F42B0000}"/>
    <cellStyle name="Millares(0) 52 2" xfId="11257" xr:uid="{00000000-0005-0000-0000-0000F52B0000}"/>
    <cellStyle name="Millares(0) 52 2 2" xfId="35608" xr:uid="{078B30DC-7B32-4BAB-8A7C-1CA0F596D052}"/>
    <cellStyle name="Millares(0) 52 3" xfId="11258" xr:uid="{00000000-0005-0000-0000-0000F62B0000}"/>
    <cellStyle name="Millares(0) 52 3 2" xfId="35609" xr:uid="{AA8AAC39-78F0-4BC0-A594-DC3FA25617C4}"/>
    <cellStyle name="Millares(0) 52 4" xfId="35607" xr:uid="{BE1FBBC7-927C-4805-9400-EE270806FFB9}"/>
    <cellStyle name="Millares(0) 53" xfId="11259" xr:uid="{00000000-0005-0000-0000-0000F72B0000}"/>
    <cellStyle name="Millares(0) 53 2" xfId="11260" xr:uid="{00000000-0005-0000-0000-0000F82B0000}"/>
    <cellStyle name="Millares(0) 53 2 2" xfId="35611" xr:uid="{57B63064-0BE8-4330-95BB-54833CB081D6}"/>
    <cellStyle name="Millares(0) 53 3" xfId="11261" xr:uid="{00000000-0005-0000-0000-0000F92B0000}"/>
    <cellStyle name="Millares(0) 53 3 2" xfId="35612" xr:uid="{D25D2E3C-8D1C-49F1-BC07-C1CF354DFCA2}"/>
    <cellStyle name="Millares(0) 53 4" xfId="35610" xr:uid="{88BB7B8F-3EF6-49AA-990A-BDA2D1F87808}"/>
    <cellStyle name="Millares(0) 54" xfId="11262" xr:uid="{00000000-0005-0000-0000-0000FA2B0000}"/>
    <cellStyle name="Millares(0) 54 2" xfId="11263" xr:uid="{00000000-0005-0000-0000-0000FB2B0000}"/>
    <cellStyle name="Millares(0) 54 2 2" xfId="35614" xr:uid="{F187C4FE-C95F-4C69-9719-E96E29231621}"/>
    <cellStyle name="Millares(0) 54 3" xfId="11264" xr:uid="{00000000-0005-0000-0000-0000FC2B0000}"/>
    <cellStyle name="Millares(0) 54 3 2" xfId="35615" xr:uid="{FDA93479-ACD4-4D4A-BDC4-8B2B59710796}"/>
    <cellStyle name="Millares(0) 54 4" xfId="35613" xr:uid="{56B6BC42-F724-4BA2-BD24-29D40D3301C3}"/>
    <cellStyle name="Millares(0) 55" xfId="11265" xr:uid="{00000000-0005-0000-0000-0000FD2B0000}"/>
    <cellStyle name="Millares(0) 55 2" xfId="11266" xr:uid="{00000000-0005-0000-0000-0000FE2B0000}"/>
    <cellStyle name="Millares(0) 55 2 2" xfId="35617" xr:uid="{FA565CA0-E298-4130-A741-647ED9F86CFA}"/>
    <cellStyle name="Millares(0) 55 3" xfId="11267" xr:uid="{00000000-0005-0000-0000-0000FF2B0000}"/>
    <cellStyle name="Millares(0) 55 3 2" xfId="35618" xr:uid="{F6D3C792-CFAE-429D-BE46-1F488AE7E00F}"/>
    <cellStyle name="Millares(0) 55 4" xfId="35616" xr:uid="{FB833674-BACD-4E3E-A1A1-47D7D3EEFBE2}"/>
    <cellStyle name="Millares(0) 56" xfId="11268" xr:uid="{00000000-0005-0000-0000-0000002C0000}"/>
    <cellStyle name="Millares(0) 56 2" xfId="11269" xr:uid="{00000000-0005-0000-0000-0000012C0000}"/>
    <cellStyle name="Millares(0) 56 2 2" xfId="35620" xr:uid="{1DB47EDD-1CD9-48B0-AB2D-18F63FE754C9}"/>
    <cellStyle name="Millares(0) 56 3" xfId="11270" xr:uid="{00000000-0005-0000-0000-0000022C0000}"/>
    <cellStyle name="Millares(0) 56 3 2" xfId="35621" xr:uid="{DC89105A-669B-4002-99D5-0355CFFA3DC5}"/>
    <cellStyle name="Millares(0) 56 4" xfId="35619" xr:uid="{19893016-E69D-40CB-946C-0A8E7E825267}"/>
    <cellStyle name="Millares(0) 57" xfId="11271" xr:uid="{00000000-0005-0000-0000-0000032C0000}"/>
    <cellStyle name="Millares(0) 57 2" xfId="11272" xr:uid="{00000000-0005-0000-0000-0000042C0000}"/>
    <cellStyle name="Millares(0) 57 2 2" xfId="35623" xr:uid="{A6D48A0D-542D-4DAE-B9CB-24643BB7D87B}"/>
    <cellStyle name="Millares(0) 57 3" xfId="11273" xr:uid="{00000000-0005-0000-0000-0000052C0000}"/>
    <cellStyle name="Millares(0) 57 3 2" xfId="35624" xr:uid="{B0D62357-3CE9-47C0-8027-E60118124965}"/>
    <cellStyle name="Millares(0) 57 4" xfId="35622" xr:uid="{DF2925DD-A68F-4538-8C0F-E3BC2F89B3B5}"/>
    <cellStyle name="Millares(0) 58" xfId="11274" xr:uid="{00000000-0005-0000-0000-0000062C0000}"/>
    <cellStyle name="Millares(0) 58 2" xfId="11275" xr:uid="{00000000-0005-0000-0000-0000072C0000}"/>
    <cellStyle name="Millares(0) 58 2 2" xfId="35626" xr:uid="{F7073B79-A050-46EA-B780-D280F867BD34}"/>
    <cellStyle name="Millares(0) 58 3" xfId="11276" xr:uid="{00000000-0005-0000-0000-0000082C0000}"/>
    <cellStyle name="Millares(0) 58 3 2" xfId="35627" xr:uid="{3CE2C981-804D-4962-8220-6360F5A1200C}"/>
    <cellStyle name="Millares(0) 58 4" xfId="35625" xr:uid="{FFAC3C57-423C-4B1A-9C45-D009F84C808C}"/>
    <cellStyle name="Millares(0) 59" xfId="11277" xr:uid="{00000000-0005-0000-0000-0000092C0000}"/>
    <cellStyle name="Millares(0) 59 2" xfId="11278" xr:uid="{00000000-0005-0000-0000-00000A2C0000}"/>
    <cellStyle name="Millares(0) 59 2 2" xfId="35629" xr:uid="{7D0883AC-8CB1-4617-A00D-693DFAAD3068}"/>
    <cellStyle name="Millares(0) 59 3" xfId="11279" xr:uid="{00000000-0005-0000-0000-00000B2C0000}"/>
    <cellStyle name="Millares(0) 59 3 2" xfId="35630" xr:uid="{CE3AB6D3-F828-4FCF-96E8-553FB543AB85}"/>
    <cellStyle name="Millares(0) 59 4" xfId="35628" xr:uid="{E84D9638-8D03-4507-B25C-2EFEB38C0513}"/>
    <cellStyle name="Millares(0) 6" xfId="11280" xr:uid="{00000000-0005-0000-0000-00000C2C0000}"/>
    <cellStyle name="Millares(0) 6 2" xfId="11281" xr:uid="{00000000-0005-0000-0000-00000D2C0000}"/>
    <cellStyle name="Millares(0) 6 2 2" xfId="35632" xr:uid="{5DA63C28-6087-4131-B79C-2980B7212B3F}"/>
    <cellStyle name="Millares(0) 6 3" xfId="11282" xr:uid="{00000000-0005-0000-0000-00000E2C0000}"/>
    <cellStyle name="Millares(0) 6 3 2" xfId="35633" xr:uid="{C9EC927C-8E95-4898-BC5B-B2EFEFCD21DC}"/>
    <cellStyle name="Millares(0) 6 4" xfId="35631" xr:uid="{D5186EAD-F746-41C3-8C8C-4B7FC9692A00}"/>
    <cellStyle name="Millares(0) 60" xfId="11283" xr:uid="{00000000-0005-0000-0000-00000F2C0000}"/>
    <cellStyle name="Millares(0) 60 2" xfId="11284" xr:uid="{00000000-0005-0000-0000-0000102C0000}"/>
    <cellStyle name="Millares(0) 60 2 2" xfId="35635" xr:uid="{56A217FA-EFDA-47E1-B006-98DD2DD3E778}"/>
    <cellStyle name="Millares(0) 60 3" xfId="11285" xr:uid="{00000000-0005-0000-0000-0000112C0000}"/>
    <cellStyle name="Millares(0) 60 3 2" xfId="35636" xr:uid="{F68EC09B-8AA0-45D1-9986-92DB0DA175BE}"/>
    <cellStyle name="Millares(0) 60 4" xfId="35634" xr:uid="{17CD1F96-1CCC-4B94-A33F-BA70415AFAFB}"/>
    <cellStyle name="Millares(0) 61" xfId="11286" xr:uid="{00000000-0005-0000-0000-0000122C0000}"/>
    <cellStyle name="Millares(0) 61 2" xfId="11287" xr:uid="{00000000-0005-0000-0000-0000132C0000}"/>
    <cellStyle name="Millares(0) 61 2 2" xfId="35638" xr:uid="{15C05698-C7EB-410A-910E-34FE2B1F06B8}"/>
    <cellStyle name="Millares(0) 61 3" xfId="11288" xr:uid="{00000000-0005-0000-0000-0000142C0000}"/>
    <cellStyle name="Millares(0) 61 3 2" xfId="35639" xr:uid="{D49C4A01-AE52-4F89-A054-E5F5C7F4491C}"/>
    <cellStyle name="Millares(0) 61 4" xfId="35637" xr:uid="{25055BD1-475B-42EE-978A-F37725A74403}"/>
    <cellStyle name="Millares(0) 62" xfId="11289" xr:uid="{00000000-0005-0000-0000-0000152C0000}"/>
    <cellStyle name="Millares(0) 62 2" xfId="11290" xr:uid="{00000000-0005-0000-0000-0000162C0000}"/>
    <cellStyle name="Millares(0) 62 2 2" xfId="35641" xr:uid="{2F437026-340D-4B9F-A55C-20BD96B52BDD}"/>
    <cellStyle name="Millares(0) 62 3" xfId="11291" xr:uid="{00000000-0005-0000-0000-0000172C0000}"/>
    <cellStyle name="Millares(0) 62 3 2" xfId="35642" xr:uid="{77B8069B-5E60-4446-9ADD-04FE05E48797}"/>
    <cellStyle name="Millares(0) 62 4" xfId="35640" xr:uid="{98DA6748-2205-4FC9-8FA0-48F3738EF926}"/>
    <cellStyle name="Millares(0) 63" xfId="11292" xr:uid="{00000000-0005-0000-0000-0000182C0000}"/>
    <cellStyle name="Millares(0) 63 2" xfId="11293" xr:uid="{00000000-0005-0000-0000-0000192C0000}"/>
    <cellStyle name="Millares(0) 63 2 2" xfId="35644" xr:uid="{97685827-A2A9-4BE2-90C0-067E0E0F8ED1}"/>
    <cellStyle name="Millares(0) 63 3" xfId="11294" xr:uid="{00000000-0005-0000-0000-00001A2C0000}"/>
    <cellStyle name="Millares(0) 63 3 2" xfId="35645" xr:uid="{C12BC63A-BD89-4543-9608-EA472F2D1320}"/>
    <cellStyle name="Millares(0) 63 4" xfId="35643" xr:uid="{BA497BE8-B033-433A-B1C9-7E555125FE24}"/>
    <cellStyle name="Millares(0) 64" xfId="11295" xr:uid="{00000000-0005-0000-0000-00001B2C0000}"/>
    <cellStyle name="Millares(0) 64 2" xfId="11296" xr:uid="{00000000-0005-0000-0000-00001C2C0000}"/>
    <cellStyle name="Millares(0) 64 2 2" xfId="35647" xr:uid="{4B1ED10E-B661-4917-AED2-194078FA39DA}"/>
    <cellStyle name="Millares(0) 64 3" xfId="11297" xr:uid="{00000000-0005-0000-0000-00001D2C0000}"/>
    <cellStyle name="Millares(0) 64 3 2" xfId="35648" xr:uid="{F948E9AD-4468-4372-8085-68FD9B14A1DC}"/>
    <cellStyle name="Millares(0) 64 4" xfId="35646" xr:uid="{739A1BD8-B96A-4A09-AC0D-EAA39B06B045}"/>
    <cellStyle name="Millares(0) 65" xfId="11298" xr:uid="{00000000-0005-0000-0000-00001E2C0000}"/>
    <cellStyle name="Millares(0) 65 2" xfId="11299" xr:uid="{00000000-0005-0000-0000-00001F2C0000}"/>
    <cellStyle name="Millares(0) 65 2 2" xfId="35650" xr:uid="{5DB9A501-194D-4315-8D45-B7298326832F}"/>
    <cellStyle name="Millares(0) 65 3" xfId="11300" xr:uid="{00000000-0005-0000-0000-0000202C0000}"/>
    <cellStyle name="Millares(0) 65 3 2" xfId="35651" xr:uid="{952735FD-E93A-4731-9AED-A137BF896591}"/>
    <cellStyle name="Millares(0) 65 4" xfId="35649" xr:uid="{9621AF90-C30F-47A5-82AA-7837EDE9DA43}"/>
    <cellStyle name="Millares(0) 66" xfId="11301" xr:uid="{00000000-0005-0000-0000-0000212C0000}"/>
    <cellStyle name="Millares(0) 66 2" xfId="11302" xr:uid="{00000000-0005-0000-0000-0000222C0000}"/>
    <cellStyle name="Millares(0) 66 2 2" xfId="35653" xr:uid="{ED221268-6988-4D3F-B3AF-5F1434F392AD}"/>
    <cellStyle name="Millares(0) 66 3" xfId="11303" xr:uid="{00000000-0005-0000-0000-0000232C0000}"/>
    <cellStyle name="Millares(0) 66 3 2" xfId="35654" xr:uid="{8D49C03C-5C0A-416E-81F0-4CD5EB479457}"/>
    <cellStyle name="Millares(0) 66 4" xfId="35652" xr:uid="{A1C225FB-085A-4AF2-8227-A3C50E00828B}"/>
    <cellStyle name="Millares(0) 67" xfId="11304" xr:uid="{00000000-0005-0000-0000-0000242C0000}"/>
    <cellStyle name="Millares(0) 67 2" xfId="11305" xr:uid="{00000000-0005-0000-0000-0000252C0000}"/>
    <cellStyle name="Millares(0) 67 2 2" xfId="35656" xr:uid="{26C92AE9-2BAF-45D4-9E57-D817E4401551}"/>
    <cellStyle name="Millares(0) 67 3" xfId="11306" xr:uid="{00000000-0005-0000-0000-0000262C0000}"/>
    <cellStyle name="Millares(0) 67 3 2" xfId="35657" xr:uid="{1B03850F-C9C9-456E-B174-CF28A27638DF}"/>
    <cellStyle name="Millares(0) 67 4" xfId="35655" xr:uid="{158E3E60-EE0F-4785-87C5-24A2C3FF0355}"/>
    <cellStyle name="Millares(0) 68" xfId="11307" xr:uid="{00000000-0005-0000-0000-0000272C0000}"/>
    <cellStyle name="Millares(0) 68 2" xfId="11308" xr:uid="{00000000-0005-0000-0000-0000282C0000}"/>
    <cellStyle name="Millares(0) 68 2 2" xfId="35659" xr:uid="{6D9879B8-3D3D-4D02-9104-F1C8DBF598B0}"/>
    <cellStyle name="Millares(0) 68 3" xfId="11309" xr:uid="{00000000-0005-0000-0000-0000292C0000}"/>
    <cellStyle name="Millares(0) 68 3 2" xfId="35660" xr:uid="{FE3CB0CE-FB6C-40DE-A389-DAC04F019C08}"/>
    <cellStyle name="Millares(0) 68 4" xfId="35658" xr:uid="{37CB878C-EC88-4AE8-8850-0460BDEDFA3C}"/>
    <cellStyle name="Millares(0) 69" xfId="11310" xr:uid="{00000000-0005-0000-0000-00002A2C0000}"/>
    <cellStyle name="Millares(0) 69 2" xfId="11311" xr:uid="{00000000-0005-0000-0000-00002B2C0000}"/>
    <cellStyle name="Millares(0) 69 2 2" xfId="35662" xr:uid="{4D0ABDC5-6B49-4C25-942C-46DABA926C0E}"/>
    <cellStyle name="Millares(0) 69 3" xfId="11312" xr:uid="{00000000-0005-0000-0000-00002C2C0000}"/>
    <cellStyle name="Millares(0) 69 3 2" xfId="35663" xr:uid="{2EB8876A-A659-43FB-B450-74F4EE0BEDDF}"/>
    <cellStyle name="Millares(0) 69 4" xfId="35661" xr:uid="{56966B46-CE52-47DA-9EEE-EFE348A7B4C4}"/>
    <cellStyle name="Millares(0) 7" xfId="11313" xr:uid="{00000000-0005-0000-0000-00002D2C0000}"/>
    <cellStyle name="Millares(0) 7 2" xfId="11314" xr:uid="{00000000-0005-0000-0000-00002E2C0000}"/>
    <cellStyle name="Millares(0) 7 2 2" xfId="35665" xr:uid="{8D9D8298-1C4B-4437-B25A-19A3C309174F}"/>
    <cellStyle name="Millares(0) 7 3" xfId="11315" xr:uid="{00000000-0005-0000-0000-00002F2C0000}"/>
    <cellStyle name="Millares(0) 7 3 2" xfId="35666" xr:uid="{FF590B8C-08FB-4111-936A-951E2FE59483}"/>
    <cellStyle name="Millares(0) 7 4" xfId="35664" xr:uid="{8FF9678C-29FC-4DAB-9B3C-719C5CD37EB9}"/>
    <cellStyle name="Millares(0) 70" xfId="11316" xr:uid="{00000000-0005-0000-0000-0000302C0000}"/>
    <cellStyle name="Millares(0) 70 2" xfId="11317" xr:uid="{00000000-0005-0000-0000-0000312C0000}"/>
    <cellStyle name="Millares(0) 70 2 2" xfId="35668" xr:uid="{0D2A1F13-8545-47E1-8FD3-CCB1CFF952DC}"/>
    <cellStyle name="Millares(0) 70 3" xfId="11318" xr:uid="{00000000-0005-0000-0000-0000322C0000}"/>
    <cellStyle name="Millares(0) 70 3 2" xfId="35669" xr:uid="{0EEE673A-D003-44C5-96C5-458882141029}"/>
    <cellStyle name="Millares(0) 70 4" xfId="35667" xr:uid="{1E961D5A-7D9C-47F6-A6A6-7DE3C9350858}"/>
    <cellStyle name="Millares(0) 71" xfId="11319" xr:uid="{00000000-0005-0000-0000-0000332C0000}"/>
    <cellStyle name="Millares(0) 71 2" xfId="11320" xr:uid="{00000000-0005-0000-0000-0000342C0000}"/>
    <cellStyle name="Millares(0) 71 2 2" xfId="35671" xr:uid="{99BF8C9C-A2FF-498E-B31E-ED4792BBAAD0}"/>
    <cellStyle name="Millares(0) 71 3" xfId="11321" xr:uid="{00000000-0005-0000-0000-0000352C0000}"/>
    <cellStyle name="Millares(0) 71 3 2" xfId="35672" xr:uid="{136DCCDE-21E6-431E-A837-66CC698B3554}"/>
    <cellStyle name="Millares(0) 71 4" xfId="35670" xr:uid="{1F9700EE-1304-4DF5-A762-5F62CC3D81A8}"/>
    <cellStyle name="Millares(0) 72" xfId="11322" xr:uid="{00000000-0005-0000-0000-0000362C0000}"/>
    <cellStyle name="Millares(0) 72 2" xfId="11323" xr:uid="{00000000-0005-0000-0000-0000372C0000}"/>
    <cellStyle name="Millares(0) 72 2 2" xfId="35674" xr:uid="{17CD58D9-EDC7-46C0-A39A-D6FD85786528}"/>
    <cellStyle name="Millares(0) 72 3" xfId="11324" xr:uid="{00000000-0005-0000-0000-0000382C0000}"/>
    <cellStyle name="Millares(0) 72 3 2" xfId="35675" xr:uid="{CD4B52D5-4412-471E-A7D9-C8533E64B98F}"/>
    <cellStyle name="Millares(0) 72 4" xfId="35673" xr:uid="{9291D514-A4AA-4A4E-8BC5-21E269C9EE90}"/>
    <cellStyle name="Millares(0) 73" xfId="11325" xr:uid="{00000000-0005-0000-0000-0000392C0000}"/>
    <cellStyle name="Millares(0) 73 2" xfId="11326" xr:uid="{00000000-0005-0000-0000-00003A2C0000}"/>
    <cellStyle name="Millares(0) 73 2 2" xfId="35677" xr:uid="{064087A9-9884-41DE-A678-89ED5C80FC32}"/>
    <cellStyle name="Millares(0) 73 3" xfId="11327" xr:uid="{00000000-0005-0000-0000-00003B2C0000}"/>
    <cellStyle name="Millares(0) 73 3 2" xfId="35678" xr:uid="{7A765C50-56C3-46BD-890F-660C118047E4}"/>
    <cellStyle name="Millares(0) 73 4" xfId="35676" xr:uid="{91D9AEDF-9AFA-4C86-9D6C-F06AB3D2ECFD}"/>
    <cellStyle name="Millares(0) 74" xfId="11328" xr:uid="{00000000-0005-0000-0000-00003C2C0000}"/>
    <cellStyle name="Millares(0) 74 2" xfId="11329" xr:uid="{00000000-0005-0000-0000-00003D2C0000}"/>
    <cellStyle name="Millares(0) 74 2 2" xfId="35680" xr:uid="{C02B8C29-D80D-4467-AC43-1B47C1A5FC5E}"/>
    <cellStyle name="Millares(0) 74 3" xfId="11330" xr:uid="{00000000-0005-0000-0000-00003E2C0000}"/>
    <cellStyle name="Millares(0) 74 3 2" xfId="35681" xr:uid="{FFE7207B-7AFD-4A0A-B08E-6277E34896E7}"/>
    <cellStyle name="Millares(0) 74 4" xfId="35679" xr:uid="{553C127C-58F3-4F61-8219-C49F5D82BFEB}"/>
    <cellStyle name="Millares(0) 75" xfId="11331" xr:uid="{00000000-0005-0000-0000-00003F2C0000}"/>
    <cellStyle name="Millares(0) 75 2" xfId="11332" xr:uid="{00000000-0005-0000-0000-0000402C0000}"/>
    <cellStyle name="Millares(0) 75 2 2" xfId="35683" xr:uid="{BD73A9CD-6D3F-4850-8D6B-E8A39ACFF425}"/>
    <cellStyle name="Millares(0) 75 3" xfId="11333" xr:uid="{00000000-0005-0000-0000-0000412C0000}"/>
    <cellStyle name="Millares(0) 75 3 2" xfId="35684" xr:uid="{2D34F202-FC64-4921-918F-EC0CB4F27159}"/>
    <cellStyle name="Millares(0) 75 4" xfId="35682" xr:uid="{D66EA2DC-A4E7-4FFD-8B37-584EDCA52071}"/>
    <cellStyle name="Millares(0) 76" xfId="11334" xr:uid="{00000000-0005-0000-0000-0000422C0000}"/>
    <cellStyle name="Millares(0) 76 2" xfId="11335" xr:uid="{00000000-0005-0000-0000-0000432C0000}"/>
    <cellStyle name="Millares(0) 76 2 2" xfId="35686" xr:uid="{9966F75B-B214-44ED-AF84-D814FA2C5D05}"/>
    <cellStyle name="Millares(0) 76 3" xfId="11336" xr:uid="{00000000-0005-0000-0000-0000442C0000}"/>
    <cellStyle name="Millares(0) 76 3 2" xfId="35687" xr:uid="{D4A572F5-CD3B-4EB6-9F45-9CE741167ECB}"/>
    <cellStyle name="Millares(0) 76 4" xfId="35685" xr:uid="{20FA1E9C-697A-429F-9341-45F9FA052A36}"/>
    <cellStyle name="Millares(0) 77" xfId="11337" xr:uid="{00000000-0005-0000-0000-0000452C0000}"/>
    <cellStyle name="Millares(0) 77 2" xfId="11338" xr:uid="{00000000-0005-0000-0000-0000462C0000}"/>
    <cellStyle name="Millares(0) 77 2 2" xfId="35689" xr:uid="{4AD76D5C-FE7B-454B-8FD0-90DF978738B3}"/>
    <cellStyle name="Millares(0) 77 3" xfId="11339" xr:uid="{00000000-0005-0000-0000-0000472C0000}"/>
    <cellStyle name="Millares(0) 77 3 2" xfId="35690" xr:uid="{7A9F94E6-F4AA-4FC0-8452-44363011BD8B}"/>
    <cellStyle name="Millares(0) 77 4" xfId="35688" xr:uid="{AB591150-E020-4BAC-ABF1-A93062A04BC6}"/>
    <cellStyle name="Millares(0) 78" xfId="11340" xr:uid="{00000000-0005-0000-0000-0000482C0000}"/>
    <cellStyle name="Millares(0) 78 2" xfId="11341" xr:uid="{00000000-0005-0000-0000-0000492C0000}"/>
    <cellStyle name="Millares(0) 78 2 2" xfId="35692" xr:uid="{F2BC3328-479F-4D29-B9CC-40303C539B7D}"/>
    <cellStyle name="Millares(0) 78 3" xfId="11342" xr:uid="{00000000-0005-0000-0000-00004A2C0000}"/>
    <cellStyle name="Millares(0) 78 3 2" xfId="35693" xr:uid="{90FC68F5-A482-440B-B1B9-2B377225E6E8}"/>
    <cellStyle name="Millares(0) 78 4" xfId="35691" xr:uid="{3C131BB5-CA94-47E1-B62A-28FE3DFB450A}"/>
    <cellStyle name="Millares(0) 79" xfId="11343" xr:uid="{00000000-0005-0000-0000-00004B2C0000}"/>
    <cellStyle name="Millares(0) 79 2" xfId="11344" xr:uid="{00000000-0005-0000-0000-00004C2C0000}"/>
    <cellStyle name="Millares(0) 79 2 2" xfId="35695" xr:uid="{51D4C0BF-DCED-48D1-9C6E-DB5983855280}"/>
    <cellStyle name="Millares(0) 79 3" xfId="11345" xr:uid="{00000000-0005-0000-0000-00004D2C0000}"/>
    <cellStyle name="Millares(0) 79 3 2" xfId="35696" xr:uid="{F65815A9-D423-41A8-B78A-520E8119E3DA}"/>
    <cellStyle name="Millares(0) 79 4" xfId="35694" xr:uid="{F4E791AB-708E-4010-B417-454F0BD976AD}"/>
    <cellStyle name="Millares(0) 8" xfId="11346" xr:uid="{00000000-0005-0000-0000-00004E2C0000}"/>
    <cellStyle name="Millares(0) 8 2" xfId="11347" xr:uid="{00000000-0005-0000-0000-00004F2C0000}"/>
    <cellStyle name="Millares(0) 8 2 2" xfId="35698" xr:uid="{6BDF01DC-51BE-4E72-8ADE-D644D543A63A}"/>
    <cellStyle name="Millares(0) 8 3" xfId="11348" xr:uid="{00000000-0005-0000-0000-0000502C0000}"/>
    <cellStyle name="Millares(0) 8 3 2" xfId="35699" xr:uid="{92317CB9-2282-4B29-95C5-7167F5B23E19}"/>
    <cellStyle name="Millares(0) 8 4" xfId="35697" xr:uid="{154F4EBC-F4EC-4AA7-82CC-2BF40EE708B2}"/>
    <cellStyle name="Millares(0) 80" xfId="11349" xr:uid="{00000000-0005-0000-0000-0000512C0000}"/>
    <cellStyle name="Millares(0) 80 2" xfId="11350" xr:uid="{00000000-0005-0000-0000-0000522C0000}"/>
    <cellStyle name="Millares(0) 80 2 2" xfId="35701" xr:uid="{1BA56BCB-D3F7-418A-BD8C-C6532F4BCA04}"/>
    <cellStyle name="Millares(0) 80 3" xfId="11351" xr:uid="{00000000-0005-0000-0000-0000532C0000}"/>
    <cellStyle name="Millares(0) 80 3 2" xfId="35702" xr:uid="{1F3E4215-7AA6-41FE-B43D-D5AD5CAF4E57}"/>
    <cellStyle name="Millares(0) 80 4" xfId="35700" xr:uid="{1DA263B1-0872-4A92-8511-36260FF72211}"/>
    <cellStyle name="Millares(0) 81" xfId="11352" xr:uid="{00000000-0005-0000-0000-0000542C0000}"/>
    <cellStyle name="Millares(0) 81 2" xfId="11353" xr:uid="{00000000-0005-0000-0000-0000552C0000}"/>
    <cellStyle name="Millares(0) 81 2 2" xfId="35704" xr:uid="{9D5B4BD6-875E-4E99-A3B9-8327DDABDB57}"/>
    <cellStyle name="Millares(0) 81 3" xfId="11354" xr:uid="{00000000-0005-0000-0000-0000562C0000}"/>
    <cellStyle name="Millares(0) 81 3 2" xfId="35705" xr:uid="{6624525B-7F63-4375-A7C5-11383957E546}"/>
    <cellStyle name="Millares(0) 81 4" xfId="35703" xr:uid="{7C80B98A-7119-4C0C-9233-B661D0F98220}"/>
    <cellStyle name="Millares(0) 82" xfId="11355" xr:uid="{00000000-0005-0000-0000-0000572C0000}"/>
    <cellStyle name="Millares(0) 82 2" xfId="11356" xr:uid="{00000000-0005-0000-0000-0000582C0000}"/>
    <cellStyle name="Millares(0) 82 2 2" xfId="35707" xr:uid="{47D14C24-C416-4BCE-8E62-A40EC2CF5B20}"/>
    <cellStyle name="Millares(0) 82 3" xfId="11357" xr:uid="{00000000-0005-0000-0000-0000592C0000}"/>
    <cellStyle name="Millares(0) 82 3 2" xfId="35708" xr:uid="{365CEF15-ADBB-4A86-AD50-5F02D1EEA3C1}"/>
    <cellStyle name="Millares(0) 82 4" xfId="35706" xr:uid="{37CAC942-1DDD-434E-9099-B9416229BFB6}"/>
    <cellStyle name="Millares(0) 83" xfId="11358" xr:uid="{00000000-0005-0000-0000-00005A2C0000}"/>
    <cellStyle name="Millares(0) 83 2" xfId="11359" xr:uid="{00000000-0005-0000-0000-00005B2C0000}"/>
    <cellStyle name="Millares(0) 83 2 2" xfId="35710" xr:uid="{56A9D517-D648-4E92-9FF5-ACBB7CB8242F}"/>
    <cellStyle name="Millares(0) 83 3" xfId="11360" xr:uid="{00000000-0005-0000-0000-00005C2C0000}"/>
    <cellStyle name="Millares(0) 83 3 2" xfId="35711" xr:uid="{246B45D2-BDD2-41E8-A431-3315D9E1996C}"/>
    <cellStyle name="Millares(0) 83 4" xfId="35709" xr:uid="{8C648A1B-9E5B-413E-A241-B396B25F3450}"/>
    <cellStyle name="Millares(0) 84" xfId="11361" xr:uid="{00000000-0005-0000-0000-00005D2C0000}"/>
    <cellStyle name="Millares(0) 84 2" xfId="11362" xr:uid="{00000000-0005-0000-0000-00005E2C0000}"/>
    <cellStyle name="Millares(0) 84 2 2" xfId="35713" xr:uid="{8F85E422-0900-406F-9C29-158F94EA480E}"/>
    <cellStyle name="Millares(0) 84 3" xfId="11363" xr:uid="{00000000-0005-0000-0000-00005F2C0000}"/>
    <cellStyle name="Millares(0) 84 3 2" xfId="35714" xr:uid="{E16E1E35-C1F2-4C08-8ADD-20B13FC92420}"/>
    <cellStyle name="Millares(0) 84 4" xfId="35712" xr:uid="{4F807836-9A0D-4333-8AF4-93A91AA5B4DB}"/>
    <cellStyle name="Millares(0) 85" xfId="11364" xr:uid="{00000000-0005-0000-0000-0000602C0000}"/>
    <cellStyle name="Millares(0) 85 2" xfId="11365" xr:uid="{00000000-0005-0000-0000-0000612C0000}"/>
    <cellStyle name="Millares(0) 85 2 2" xfId="35716" xr:uid="{07E63CE7-1594-42BD-9E35-C4C6F679FAF2}"/>
    <cellStyle name="Millares(0) 85 3" xfId="11366" xr:uid="{00000000-0005-0000-0000-0000622C0000}"/>
    <cellStyle name="Millares(0) 85 3 2" xfId="35717" xr:uid="{3858DA59-751A-4D01-A79C-E5F46A020540}"/>
    <cellStyle name="Millares(0) 85 4" xfId="35715" xr:uid="{E3ABA330-4486-4755-9545-3D5CF83B8BEC}"/>
    <cellStyle name="Millares(0) 86" xfId="11367" xr:uid="{00000000-0005-0000-0000-0000632C0000}"/>
    <cellStyle name="Millares(0) 86 2" xfId="11368" xr:uid="{00000000-0005-0000-0000-0000642C0000}"/>
    <cellStyle name="Millares(0) 86 2 2" xfId="35719" xr:uid="{633C7F09-3F8C-4764-BE2F-C21057CB79AE}"/>
    <cellStyle name="Millares(0) 86 3" xfId="11369" xr:uid="{00000000-0005-0000-0000-0000652C0000}"/>
    <cellStyle name="Millares(0) 86 3 2" xfId="35720" xr:uid="{FEBF4DC6-39E2-40C3-9982-5575ED3209BC}"/>
    <cellStyle name="Millares(0) 86 4" xfId="35718" xr:uid="{F0FBE18C-846E-4638-807C-8824A45902A6}"/>
    <cellStyle name="Millares(0) 87" xfId="11370" xr:uid="{00000000-0005-0000-0000-0000662C0000}"/>
    <cellStyle name="Millares(0) 87 2" xfId="11371" xr:uid="{00000000-0005-0000-0000-0000672C0000}"/>
    <cellStyle name="Millares(0) 87 2 2" xfId="35722" xr:uid="{83CBCFEB-4A99-435A-8D96-D2372C2E2256}"/>
    <cellStyle name="Millares(0) 87 3" xfId="11372" xr:uid="{00000000-0005-0000-0000-0000682C0000}"/>
    <cellStyle name="Millares(0) 87 3 2" xfId="35723" xr:uid="{A9D80411-6DAC-4CC5-90C8-2260DEF6237B}"/>
    <cellStyle name="Millares(0) 87 4" xfId="35721" xr:uid="{533DB675-FE09-4A1F-8137-2CE1110D7790}"/>
    <cellStyle name="Millares(0) 88" xfId="11373" xr:uid="{00000000-0005-0000-0000-0000692C0000}"/>
    <cellStyle name="Millares(0) 88 2" xfId="11374" xr:uid="{00000000-0005-0000-0000-00006A2C0000}"/>
    <cellStyle name="Millares(0) 88 2 2" xfId="35725" xr:uid="{24CDD768-822E-4E77-A314-01A29CE89D59}"/>
    <cellStyle name="Millares(0) 88 3" xfId="11375" xr:uid="{00000000-0005-0000-0000-00006B2C0000}"/>
    <cellStyle name="Millares(0) 88 3 2" xfId="35726" xr:uid="{D9F29F74-21CF-4FAD-AC14-7EEDEC8BC365}"/>
    <cellStyle name="Millares(0) 88 4" xfId="35724" xr:uid="{B3855450-C956-4443-A90B-61EA1E94071E}"/>
    <cellStyle name="Millares(0) 89" xfId="11376" xr:uid="{00000000-0005-0000-0000-00006C2C0000}"/>
    <cellStyle name="Millares(0) 89 2" xfId="11377" xr:uid="{00000000-0005-0000-0000-00006D2C0000}"/>
    <cellStyle name="Millares(0) 89 2 2" xfId="35728" xr:uid="{8BE13639-9EE0-4BAD-B56A-4D46874B260C}"/>
    <cellStyle name="Millares(0) 89 3" xfId="11378" xr:uid="{00000000-0005-0000-0000-00006E2C0000}"/>
    <cellStyle name="Millares(0) 89 3 2" xfId="35729" xr:uid="{6A2DBDE0-053A-4DC0-929E-E993AA85CDFC}"/>
    <cellStyle name="Millares(0) 89 4" xfId="35727" xr:uid="{AE7215B9-E1C7-4104-9094-6F1C9205383D}"/>
    <cellStyle name="Millares(0) 9" xfId="11379" xr:uid="{00000000-0005-0000-0000-00006F2C0000}"/>
    <cellStyle name="Millares(0) 9 2" xfId="11380" xr:uid="{00000000-0005-0000-0000-0000702C0000}"/>
    <cellStyle name="Millares(0) 9 2 2" xfId="35731" xr:uid="{6B221F88-7B54-48A7-AC7B-34AC09BE9BE7}"/>
    <cellStyle name="Millares(0) 9 3" xfId="11381" xr:uid="{00000000-0005-0000-0000-0000712C0000}"/>
    <cellStyle name="Millares(0) 9 3 2" xfId="35732" xr:uid="{14B7556D-3813-4393-87CA-719BDAE18E23}"/>
    <cellStyle name="Millares(0) 9 4" xfId="35730" xr:uid="{18A4D7A3-EEE6-4AA2-AF05-F71BCA832DED}"/>
    <cellStyle name="Millares(0) 90" xfId="11382" xr:uid="{00000000-0005-0000-0000-0000722C0000}"/>
    <cellStyle name="Millares(0) 90 2" xfId="11383" xr:uid="{00000000-0005-0000-0000-0000732C0000}"/>
    <cellStyle name="Millares(0) 90 2 2" xfId="35734" xr:uid="{A73D7531-6ACF-4CDC-81EB-1BB11005FF0D}"/>
    <cellStyle name="Millares(0) 90 3" xfId="11384" xr:uid="{00000000-0005-0000-0000-0000742C0000}"/>
    <cellStyle name="Millares(0) 90 3 2" xfId="35735" xr:uid="{C225EA72-C995-429F-8387-C7CA3E436358}"/>
    <cellStyle name="Millares(0) 90 4" xfId="35733" xr:uid="{C8B71E3A-4300-4E68-AACB-0B1339F70636}"/>
    <cellStyle name="Millares(0) 91" xfId="11385" xr:uid="{00000000-0005-0000-0000-0000752C0000}"/>
    <cellStyle name="Millares(0) 91 2" xfId="11386" xr:uid="{00000000-0005-0000-0000-0000762C0000}"/>
    <cellStyle name="Millares(0) 91 2 2" xfId="35737" xr:uid="{A4CD2208-3D32-4783-A32C-C1BAD9C82672}"/>
    <cellStyle name="Millares(0) 91 3" xfId="11387" xr:uid="{00000000-0005-0000-0000-0000772C0000}"/>
    <cellStyle name="Millares(0) 91 3 2" xfId="35738" xr:uid="{1CE5850F-391A-4623-9DB4-4171CE51A0C8}"/>
    <cellStyle name="Millares(0) 91 4" xfId="35736" xr:uid="{9E2D1E95-98A8-4F7A-A1FE-0692199CD17B}"/>
    <cellStyle name="Millares(0) 92" xfId="11388" xr:uid="{00000000-0005-0000-0000-0000782C0000}"/>
    <cellStyle name="Millares(0) 92 2" xfId="11389" xr:uid="{00000000-0005-0000-0000-0000792C0000}"/>
    <cellStyle name="Millares(0) 92 2 2" xfId="35740" xr:uid="{EE1EBF85-5B6F-45C1-B441-285C1C1480B2}"/>
    <cellStyle name="Millares(0) 92 3" xfId="11390" xr:uid="{00000000-0005-0000-0000-00007A2C0000}"/>
    <cellStyle name="Millares(0) 92 3 2" xfId="35741" xr:uid="{43D8B468-9576-4E15-841B-4E0822D26163}"/>
    <cellStyle name="Millares(0) 92 4" xfId="35739" xr:uid="{05168A2A-7B7F-461F-B75B-C9F3179F7B07}"/>
    <cellStyle name="Millares(0) 93" xfId="11391" xr:uid="{00000000-0005-0000-0000-00007B2C0000}"/>
    <cellStyle name="Millares(0) 93 2" xfId="11392" xr:uid="{00000000-0005-0000-0000-00007C2C0000}"/>
    <cellStyle name="Millares(0) 93 2 2" xfId="35743" xr:uid="{0FDF5F66-928F-4167-BA9B-779372DFE21E}"/>
    <cellStyle name="Millares(0) 93 3" xfId="11393" xr:uid="{00000000-0005-0000-0000-00007D2C0000}"/>
    <cellStyle name="Millares(0) 93 3 2" xfId="35744" xr:uid="{3C80175D-257C-402E-BF6C-389447875803}"/>
    <cellStyle name="Millares(0) 93 4" xfId="35742" xr:uid="{4118C213-72A3-4418-8770-B023DDDAFD5E}"/>
    <cellStyle name="Millares(0) 94" xfId="11394" xr:uid="{00000000-0005-0000-0000-00007E2C0000}"/>
    <cellStyle name="Millares(0) 94 2" xfId="11395" xr:uid="{00000000-0005-0000-0000-00007F2C0000}"/>
    <cellStyle name="Millares(0) 94 2 2" xfId="35746" xr:uid="{FE1D8DA5-6B1D-48DE-B838-7284BCEC1A89}"/>
    <cellStyle name="Millares(0) 94 3" xfId="11396" xr:uid="{00000000-0005-0000-0000-0000802C0000}"/>
    <cellStyle name="Millares(0) 94 3 2" xfId="35747" xr:uid="{770302B3-60A6-4E56-AEC3-B8E7FF809950}"/>
    <cellStyle name="Millares(0) 94 4" xfId="35745" xr:uid="{19710F83-6833-4F92-9944-3394B9006C8D}"/>
    <cellStyle name="Millares(0) 95" xfId="11397" xr:uid="{00000000-0005-0000-0000-0000812C0000}"/>
    <cellStyle name="Millares(0) 95 2" xfId="11398" xr:uid="{00000000-0005-0000-0000-0000822C0000}"/>
    <cellStyle name="Millares(0) 95 2 2" xfId="35749" xr:uid="{0EB718B3-D508-4DFE-AE75-3BE85FA11B57}"/>
    <cellStyle name="Millares(0) 95 3" xfId="11399" xr:uid="{00000000-0005-0000-0000-0000832C0000}"/>
    <cellStyle name="Millares(0) 95 3 2" xfId="35750" xr:uid="{FCD9E9A0-9EEF-4379-8CC1-6E2CB6691A3D}"/>
    <cellStyle name="Millares(0) 95 4" xfId="35748" xr:uid="{D1A36202-0782-4779-99AC-AA0592C173A7}"/>
    <cellStyle name="Millares(0) 96" xfId="11400" xr:uid="{00000000-0005-0000-0000-0000842C0000}"/>
    <cellStyle name="Millares(0) 96 2" xfId="11401" xr:uid="{00000000-0005-0000-0000-0000852C0000}"/>
    <cellStyle name="Millares(0) 96 2 2" xfId="35752" xr:uid="{77CE2B22-639D-42D7-A06E-F47B958A41C8}"/>
    <cellStyle name="Millares(0) 96 3" xfId="11402" xr:uid="{00000000-0005-0000-0000-0000862C0000}"/>
    <cellStyle name="Millares(0) 96 3 2" xfId="35753" xr:uid="{6F9390C9-E4C6-4AAE-9DF5-5BF04CEA3CC9}"/>
    <cellStyle name="Millares(0) 96 4" xfId="35751" xr:uid="{BF638F1E-0AD8-4938-9497-08547F8CECC0}"/>
    <cellStyle name="Millares(0) 97" xfId="11403" xr:uid="{00000000-0005-0000-0000-0000872C0000}"/>
    <cellStyle name="Millares(0) 97 2" xfId="11404" xr:uid="{00000000-0005-0000-0000-0000882C0000}"/>
    <cellStyle name="Millares(0) 97 2 2" xfId="35755" xr:uid="{6ED4976A-A414-4FC1-8404-6E5F7DE0073D}"/>
    <cellStyle name="Millares(0) 97 3" xfId="11405" xr:uid="{00000000-0005-0000-0000-0000892C0000}"/>
    <cellStyle name="Millares(0) 97 3 2" xfId="35756" xr:uid="{7E29743E-1D64-427F-8E6F-5D1ABED8B780}"/>
    <cellStyle name="Millares(0) 97 4" xfId="35754" xr:uid="{8A2424E2-D3C7-4AFB-B2D8-E6544BCC615F}"/>
    <cellStyle name="Millares(0) 98" xfId="11406" xr:uid="{00000000-0005-0000-0000-00008A2C0000}"/>
    <cellStyle name="Millares(0) 98 2" xfId="11407" xr:uid="{00000000-0005-0000-0000-00008B2C0000}"/>
    <cellStyle name="Millares(0) 98 2 2" xfId="35758" xr:uid="{E7EDF22A-C953-477D-941B-B5791F718C6F}"/>
    <cellStyle name="Millares(0) 98 3" xfId="11408" xr:uid="{00000000-0005-0000-0000-00008C2C0000}"/>
    <cellStyle name="Millares(0) 98 3 2" xfId="35759" xr:uid="{86444A49-E742-48D9-9D74-1A2733312C72}"/>
    <cellStyle name="Millares(0) 98 4" xfId="35757" xr:uid="{64AFB768-720C-4D1F-9237-5DA1B66C9F89}"/>
    <cellStyle name="Millares(0) 99" xfId="11409" xr:uid="{00000000-0005-0000-0000-00008D2C0000}"/>
    <cellStyle name="Millares(0) 99 2" xfId="11410" xr:uid="{00000000-0005-0000-0000-00008E2C0000}"/>
    <cellStyle name="Millares(0) 99 2 2" xfId="35761" xr:uid="{BED41D93-5DBB-42A3-833D-0305F03BD8F1}"/>
    <cellStyle name="Millares(0) 99 3" xfId="11411" xr:uid="{00000000-0005-0000-0000-00008F2C0000}"/>
    <cellStyle name="Millares(0) 99 3 2" xfId="35762" xr:uid="{B71FE920-CFCA-4CEE-A7FD-832D6C75BA27}"/>
    <cellStyle name="Millares(0) 99 4" xfId="35760" xr:uid="{A5B04E8F-D229-4EDF-8C28-B6DB5D67FEAD}"/>
    <cellStyle name="Millares(1)" xfId="11412" xr:uid="{00000000-0005-0000-0000-0000902C0000}"/>
    <cellStyle name="Millares(1) 10" xfId="11413" xr:uid="{00000000-0005-0000-0000-0000912C0000}"/>
    <cellStyle name="Millares(1) 10 2" xfId="11414" xr:uid="{00000000-0005-0000-0000-0000922C0000}"/>
    <cellStyle name="Millares(1) 10 2 2" xfId="35765" xr:uid="{C8D5B78D-DD6E-4BDF-8C1C-E66ED272107F}"/>
    <cellStyle name="Millares(1) 10 3" xfId="11415" xr:uid="{00000000-0005-0000-0000-0000932C0000}"/>
    <cellStyle name="Millares(1) 10 3 2" xfId="35766" xr:uid="{12B3E75A-AD0E-47A7-88D0-F72648E707EC}"/>
    <cellStyle name="Millares(1) 10 4" xfId="35764" xr:uid="{C370A280-7286-44C3-83E8-9A161CDD0FD9}"/>
    <cellStyle name="Millares(1) 100" xfId="11416" xr:uid="{00000000-0005-0000-0000-0000942C0000}"/>
    <cellStyle name="Millares(1) 100 2" xfId="11417" xr:uid="{00000000-0005-0000-0000-0000952C0000}"/>
    <cellStyle name="Millares(1) 100 2 2" xfId="35768" xr:uid="{6428DE6E-ECC2-48C3-A255-849C693A4D89}"/>
    <cellStyle name="Millares(1) 100 3" xfId="11418" xr:uid="{00000000-0005-0000-0000-0000962C0000}"/>
    <cellStyle name="Millares(1) 100 3 2" xfId="35769" xr:uid="{B8E4A9C1-E40C-459B-96FC-9D5F03EF4C2E}"/>
    <cellStyle name="Millares(1) 100 4" xfId="35767" xr:uid="{70CACC20-EAE0-4F50-931A-E8DBC475C8B7}"/>
    <cellStyle name="Millares(1) 101" xfId="11419" xr:uid="{00000000-0005-0000-0000-0000972C0000}"/>
    <cellStyle name="Millares(1) 101 2" xfId="11420" xr:uid="{00000000-0005-0000-0000-0000982C0000}"/>
    <cellStyle name="Millares(1) 101 2 2" xfId="35771" xr:uid="{85F4F67A-076A-47B0-AACE-E4E57B551EE0}"/>
    <cellStyle name="Millares(1) 101 3" xfId="11421" xr:uid="{00000000-0005-0000-0000-0000992C0000}"/>
    <cellStyle name="Millares(1) 101 3 2" xfId="35772" xr:uid="{086DB608-6405-48BD-BB00-27F335F09AB4}"/>
    <cellStyle name="Millares(1) 101 4" xfId="35770" xr:uid="{AC3CAB82-6513-4F01-996A-0B5F9D8A060F}"/>
    <cellStyle name="Millares(1) 102" xfId="11422" xr:uid="{00000000-0005-0000-0000-00009A2C0000}"/>
    <cellStyle name="Millares(1) 102 2" xfId="11423" xr:uid="{00000000-0005-0000-0000-00009B2C0000}"/>
    <cellStyle name="Millares(1) 102 2 2" xfId="35774" xr:uid="{C13905C7-C525-45A3-BA12-348F94AAE92E}"/>
    <cellStyle name="Millares(1) 102 3" xfId="11424" xr:uid="{00000000-0005-0000-0000-00009C2C0000}"/>
    <cellStyle name="Millares(1) 102 3 2" xfId="35775" xr:uid="{684CB3C0-8FD3-4CB6-8EB7-2A7C48492ED3}"/>
    <cellStyle name="Millares(1) 102 4" xfId="35773" xr:uid="{F471A6D8-F83D-49E3-8E49-7C7974F72ED1}"/>
    <cellStyle name="Millares(1) 103" xfId="11425" xr:uid="{00000000-0005-0000-0000-00009D2C0000}"/>
    <cellStyle name="Millares(1) 103 2" xfId="11426" xr:uid="{00000000-0005-0000-0000-00009E2C0000}"/>
    <cellStyle name="Millares(1) 103 2 2" xfId="35777" xr:uid="{3ED8E8D5-1304-4469-BE7D-EDECE1BB356B}"/>
    <cellStyle name="Millares(1) 103 3" xfId="11427" xr:uid="{00000000-0005-0000-0000-00009F2C0000}"/>
    <cellStyle name="Millares(1) 103 3 2" xfId="35778" xr:uid="{FF13A1FD-3A15-48E3-8476-3C8164FDEE81}"/>
    <cellStyle name="Millares(1) 103 4" xfId="35776" xr:uid="{239B45F4-E855-4B5D-BC5F-61AFC6B8C9FD}"/>
    <cellStyle name="Millares(1) 104" xfId="11428" xr:uid="{00000000-0005-0000-0000-0000A02C0000}"/>
    <cellStyle name="Millares(1) 104 2" xfId="11429" xr:uid="{00000000-0005-0000-0000-0000A12C0000}"/>
    <cellStyle name="Millares(1) 104 2 2" xfId="35780" xr:uid="{A389B1A0-242A-4B73-B982-D3D2F1489196}"/>
    <cellStyle name="Millares(1) 104 3" xfId="11430" xr:uid="{00000000-0005-0000-0000-0000A22C0000}"/>
    <cellStyle name="Millares(1) 104 3 2" xfId="35781" xr:uid="{8F34EF94-2F48-4CFE-93D7-B6BC0BC5C9BB}"/>
    <cellStyle name="Millares(1) 104 4" xfId="35779" xr:uid="{358559CA-93E7-4D82-864D-544097635CE3}"/>
    <cellStyle name="Millares(1) 105" xfId="11431" xr:uid="{00000000-0005-0000-0000-0000A32C0000}"/>
    <cellStyle name="Millares(1) 105 2" xfId="11432" xr:uid="{00000000-0005-0000-0000-0000A42C0000}"/>
    <cellStyle name="Millares(1) 105 2 2" xfId="35783" xr:uid="{DC4BEBBE-329F-46F6-BE0E-D0EA4836B812}"/>
    <cellStyle name="Millares(1) 105 3" xfId="11433" xr:uid="{00000000-0005-0000-0000-0000A52C0000}"/>
    <cellStyle name="Millares(1) 105 3 2" xfId="35784" xr:uid="{708AC02C-D7C9-4225-9048-DDD809CB828A}"/>
    <cellStyle name="Millares(1) 105 4" xfId="35782" xr:uid="{A7B5A773-B541-4176-A775-0D1D13F17230}"/>
    <cellStyle name="Millares(1) 106" xfId="11434" xr:uid="{00000000-0005-0000-0000-0000A62C0000}"/>
    <cellStyle name="Millares(1) 106 2" xfId="11435" xr:uid="{00000000-0005-0000-0000-0000A72C0000}"/>
    <cellStyle name="Millares(1) 106 2 2" xfId="35786" xr:uid="{EEE1DE36-FADE-49A4-9140-E75D508D21AD}"/>
    <cellStyle name="Millares(1) 106 3" xfId="11436" xr:uid="{00000000-0005-0000-0000-0000A82C0000}"/>
    <cellStyle name="Millares(1) 106 3 2" xfId="35787" xr:uid="{D9DE6D6F-9CD1-440A-B42B-C63171F88DC2}"/>
    <cellStyle name="Millares(1) 106 4" xfId="35785" xr:uid="{06599F1E-063B-478E-B31C-48081C744907}"/>
    <cellStyle name="Millares(1) 107" xfId="11437" xr:uid="{00000000-0005-0000-0000-0000A92C0000}"/>
    <cellStyle name="Millares(1) 107 2" xfId="11438" xr:uid="{00000000-0005-0000-0000-0000AA2C0000}"/>
    <cellStyle name="Millares(1) 107 2 2" xfId="35789" xr:uid="{B0245FAF-FDCB-446B-9E8B-6F7EDADFF63D}"/>
    <cellStyle name="Millares(1) 107 3" xfId="11439" xr:uid="{00000000-0005-0000-0000-0000AB2C0000}"/>
    <cellStyle name="Millares(1) 107 3 2" xfId="35790" xr:uid="{6C07953B-4656-48C8-90AA-2C9B17F3AAC0}"/>
    <cellStyle name="Millares(1) 107 4" xfId="35788" xr:uid="{CA6D174E-8D65-4D9B-B562-12799CBFE018}"/>
    <cellStyle name="Millares(1) 108" xfId="11440" xr:uid="{00000000-0005-0000-0000-0000AC2C0000}"/>
    <cellStyle name="Millares(1) 108 2" xfId="11441" xr:uid="{00000000-0005-0000-0000-0000AD2C0000}"/>
    <cellStyle name="Millares(1) 108 2 2" xfId="35792" xr:uid="{283385A3-23BD-4DAD-B21A-624A22E25F11}"/>
    <cellStyle name="Millares(1) 108 3" xfId="11442" xr:uid="{00000000-0005-0000-0000-0000AE2C0000}"/>
    <cellStyle name="Millares(1) 108 3 2" xfId="35793" xr:uid="{B831B3F7-9C6B-432B-9E34-EEEC2561BAB9}"/>
    <cellStyle name="Millares(1) 108 4" xfId="35791" xr:uid="{DB19CD15-A3D9-4C37-AB58-5AA17932D696}"/>
    <cellStyle name="Millares(1) 109" xfId="11443" xr:uid="{00000000-0005-0000-0000-0000AF2C0000}"/>
    <cellStyle name="Millares(1) 109 2" xfId="35794" xr:uid="{CD7CA8C3-A210-40A8-B1A9-2D776B745287}"/>
    <cellStyle name="Millares(1) 11" xfId="11444" xr:uid="{00000000-0005-0000-0000-0000B02C0000}"/>
    <cellStyle name="Millares(1) 11 2" xfId="11445" xr:uid="{00000000-0005-0000-0000-0000B12C0000}"/>
    <cellStyle name="Millares(1) 11 2 2" xfId="35796" xr:uid="{547604C5-B3E4-4AE9-BCB6-1E8B1CA0F28B}"/>
    <cellStyle name="Millares(1) 11 3" xfId="11446" xr:uid="{00000000-0005-0000-0000-0000B22C0000}"/>
    <cellStyle name="Millares(1) 11 3 2" xfId="35797" xr:uid="{3AA2F8F7-0E31-45F4-B332-3A60C7817197}"/>
    <cellStyle name="Millares(1) 11 4" xfId="35795" xr:uid="{2B1267CB-45B2-4D75-940D-8991ECC4FE7D}"/>
    <cellStyle name="Millares(1) 110" xfId="11447" xr:uid="{00000000-0005-0000-0000-0000B32C0000}"/>
    <cellStyle name="Millares(1) 110 2" xfId="35798" xr:uid="{9BFDFE1C-F5DF-43F7-A958-5AC2369928BB}"/>
    <cellStyle name="Millares(1) 111" xfId="35763" xr:uid="{8216E1AD-1AAC-4867-A9E9-19E9AA854575}"/>
    <cellStyle name="Millares(1) 12" xfId="11448" xr:uid="{00000000-0005-0000-0000-0000B42C0000}"/>
    <cellStyle name="Millares(1) 12 2" xfId="11449" xr:uid="{00000000-0005-0000-0000-0000B52C0000}"/>
    <cellStyle name="Millares(1) 12 2 2" xfId="35800" xr:uid="{1374CCAA-3BF9-4F8C-80A1-0BE311F40B48}"/>
    <cellStyle name="Millares(1) 12 3" xfId="11450" xr:uid="{00000000-0005-0000-0000-0000B62C0000}"/>
    <cellStyle name="Millares(1) 12 3 2" xfId="35801" xr:uid="{CCBDB31A-EAF2-4BE9-8535-687747364991}"/>
    <cellStyle name="Millares(1) 12 4" xfId="35799" xr:uid="{8805F6E2-6F95-48EC-BA17-7E8B4D80E07F}"/>
    <cellStyle name="Millares(1) 13" xfId="11451" xr:uid="{00000000-0005-0000-0000-0000B72C0000}"/>
    <cellStyle name="Millares(1) 13 2" xfId="11452" xr:uid="{00000000-0005-0000-0000-0000B82C0000}"/>
    <cellStyle name="Millares(1) 13 2 2" xfId="35803" xr:uid="{25D099ED-F3A4-460C-A291-CEF92D90C504}"/>
    <cellStyle name="Millares(1) 13 3" xfId="11453" xr:uid="{00000000-0005-0000-0000-0000B92C0000}"/>
    <cellStyle name="Millares(1) 13 3 2" xfId="35804" xr:uid="{491084BF-60A7-4834-8A45-57DEC0C22C6D}"/>
    <cellStyle name="Millares(1) 13 4" xfId="35802" xr:uid="{00D7B65E-B3A8-40C0-ABC4-886662A23561}"/>
    <cellStyle name="Millares(1) 14" xfId="11454" xr:uid="{00000000-0005-0000-0000-0000BA2C0000}"/>
    <cellStyle name="Millares(1) 14 2" xfId="11455" xr:uid="{00000000-0005-0000-0000-0000BB2C0000}"/>
    <cellStyle name="Millares(1) 14 2 2" xfId="35806" xr:uid="{9A53EE26-CF59-4801-B624-6F39ECFECBE2}"/>
    <cellStyle name="Millares(1) 14 3" xfId="11456" xr:uid="{00000000-0005-0000-0000-0000BC2C0000}"/>
    <cellStyle name="Millares(1) 14 3 2" xfId="35807" xr:uid="{E24D7247-FF27-4B60-9610-5D0F11E0C74E}"/>
    <cellStyle name="Millares(1) 14 4" xfId="35805" xr:uid="{6939140C-44EB-45A1-B10D-DC97E4D6D38E}"/>
    <cellStyle name="Millares(1) 15" xfId="11457" xr:uid="{00000000-0005-0000-0000-0000BD2C0000}"/>
    <cellStyle name="Millares(1) 15 2" xfId="11458" xr:uid="{00000000-0005-0000-0000-0000BE2C0000}"/>
    <cellStyle name="Millares(1) 15 2 2" xfId="35809" xr:uid="{DA3A8E63-45E4-4C4C-9D41-84F8B07AE8A8}"/>
    <cellStyle name="Millares(1) 15 3" xfId="11459" xr:uid="{00000000-0005-0000-0000-0000BF2C0000}"/>
    <cellStyle name="Millares(1) 15 3 2" xfId="35810" xr:uid="{1F3D5F7F-C1BE-41DA-8512-28CE81AF9DB2}"/>
    <cellStyle name="Millares(1) 15 4" xfId="35808" xr:uid="{6A7B75BF-9D8F-4AE6-B37C-CC8307DADF5B}"/>
    <cellStyle name="Millares(1) 16" xfId="11460" xr:uid="{00000000-0005-0000-0000-0000C02C0000}"/>
    <cellStyle name="Millares(1) 16 2" xfId="11461" xr:uid="{00000000-0005-0000-0000-0000C12C0000}"/>
    <cellStyle name="Millares(1) 16 2 2" xfId="35812" xr:uid="{FD81CC32-8846-4132-B72D-899CBE564806}"/>
    <cellStyle name="Millares(1) 16 3" xfId="11462" xr:uid="{00000000-0005-0000-0000-0000C22C0000}"/>
    <cellStyle name="Millares(1) 16 3 2" xfId="35813" xr:uid="{5BE4230A-5FA6-4339-954A-DCAA9EF4F392}"/>
    <cellStyle name="Millares(1) 16 4" xfId="35811" xr:uid="{163556F0-71CA-4E60-B9AC-9F982E8CD383}"/>
    <cellStyle name="Millares(1) 17" xfId="11463" xr:uid="{00000000-0005-0000-0000-0000C32C0000}"/>
    <cellStyle name="Millares(1) 17 2" xfId="11464" xr:uid="{00000000-0005-0000-0000-0000C42C0000}"/>
    <cellStyle name="Millares(1) 17 2 2" xfId="35815" xr:uid="{2AFB7F4E-5DA2-408E-9A50-8A7A2A480039}"/>
    <cellStyle name="Millares(1) 17 3" xfId="11465" xr:uid="{00000000-0005-0000-0000-0000C52C0000}"/>
    <cellStyle name="Millares(1) 17 3 2" xfId="35816" xr:uid="{AD4A3CF6-80BD-4A2F-9CB3-725EADBC5967}"/>
    <cellStyle name="Millares(1) 17 4" xfId="35814" xr:uid="{B2BBF76E-C617-4DBA-8C3F-ED80F6BED5BE}"/>
    <cellStyle name="Millares(1) 18" xfId="11466" xr:uid="{00000000-0005-0000-0000-0000C62C0000}"/>
    <cellStyle name="Millares(1) 18 2" xfId="11467" xr:uid="{00000000-0005-0000-0000-0000C72C0000}"/>
    <cellStyle name="Millares(1) 18 2 2" xfId="35818" xr:uid="{D2F373C8-E4F0-4228-B4E8-ED75957DFCD9}"/>
    <cellStyle name="Millares(1) 18 3" xfId="11468" xr:uid="{00000000-0005-0000-0000-0000C82C0000}"/>
    <cellStyle name="Millares(1) 18 3 2" xfId="35819" xr:uid="{D6A64973-6238-4586-BF1C-AE568EB4FBE2}"/>
    <cellStyle name="Millares(1) 18 4" xfId="35817" xr:uid="{1AF0BA36-9DAD-49BC-A193-C2CEF314987F}"/>
    <cellStyle name="Millares(1) 19" xfId="11469" xr:uid="{00000000-0005-0000-0000-0000C92C0000}"/>
    <cellStyle name="Millares(1) 19 2" xfId="11470" xr:uid="{00000000-0005-0000-0000-0000CA2C0000}"/>
    <cellStyle name="Millares(1) 19 2 2" xfId="35821" xr:uid="{62327A77-8535-4E2F-9C71-4A1920600AF3}"/>
    <cellStyle name="Millares(1) 19 3" xfId="11471" xr:uid="{00000000-0005-0000-0000-0000CB2C0000}"/>
    <cellStyle name="Millares(1) 19 3 2" xfId="35822" xr:uid="{8F2FD362-4FA2-4A36-9133-46D1ACB394D1}"/>
    <cellStyle name="Millares(1) 19 4" xfId="35820" xr:uid="{4F243949-6844-4EBA-98B8-8B893B3CCCDF}"/>
    <cellStyle name="Millares(1) 2" xfId="11472" xr:uid="{00000000-0005-0000-0000-0000CC2C0000}"/>
    <cellStyle name="Millares(1) 2 2" xfId="11473" xr:uid="{00000000-0005-0000-0000-0000CD2C0000}"/>
    <cellStyle name="Millares(1) 2 2 2" xfId="11474" xr:uid="{00000000-0005-0000-0000-0000CE2C0000}"/>
    <cellStyle name="Millares(1) 2 2 2 2" xfId="35825" xr:uid="{C25F891D-1268-44BA-94AF-EC85F5F176BD}"/>
    <cellStyle name="Millares(1) 2 2 3" xfId="11475" xr:uid="{00000000-0005-0000-0000-0000CF2C0000}"/>
    <cellStyle name="Millares(1) 2 2 3 2" xfId="35826" xr:uid="{3AAEA0ED-1138-44BB-B132-D36B9DEC68FE}"/>
    <cellStyle name="Millares(1) 2 2 4" xfId="35824" xr:uid="{8DAC7D27-8779-4E0A-8BF6-731456493473}"/>
    <cellStyle name="Millares(1) 2 3" xfId="11476" xr:uid="{00000000-0005-0000-0000-0000D02C0000}"/>
    <cellStyle name="Millares(1) 2 3 2" xfId="11477" xr:uid="{00000000-0005-0000-0000-0000D12C0000}"/>
    <cellStyle name="Millares(1) 2 3 2 2" xfId="35828" xr:uid="{2E331869-B589-4866-9244-C17C7164E65B}"/>
    <cellStyle name="Millares(1) 2 3 3" xfId="11478" xr:uid="{00000000-0005-0000-0000-0000D22C0000}"/>
    <cellStyle name="Millares(1) 2 3 3 2" xfId="35829" xr:uid="{2852B552-B1CC-4738-A154-5E896A75C47E}"/>
    <cellStyle name="Millares(1) 2 3 4" xfId="35827" xr:uid="{566A8E75-268B-43B8-9AC7-422A3CE990B3}"/>
    <cellStyle name="Millares(1) 2 4" xfId="11479" xr:uid="{00000000-0005-0000-0000-0000D32C0000}"/>
    <cellStyle name="Millares(1) 2 4 2" xfId="11480" xr:uid="{00000000-0005-0000-0000-0000D42C0000}"/>
    <cellStyle name="Millares(1) 2 4 2 2" xfId="35831" xr:uid="{CD5047E3-9F25-4A89-A256-BBF5D0639B32}"/>
    <cellStyle name="Millares(1) 2 4 3" xfId="11481" xr:uid="{00000000-0005-0000-0000-0000D52C0000}"/>
    <cellStyle name="Millares(1) 2 4 3 2" xfId="35832" xr:uid="{2D9D7B8A-FB54-420A-9EA4-C7A04FC247D1}"/>
    <cellStyle name="Millares(1) 2 4 4" xfId="35830" xr:uid="{17E3E9E4-78DE-49BE-B048-64CA326D3929}"/>
    <cellStyle name="Millares(1) 2 5" xfId="11482" xr:uid="{00000000-0005-0000-0000-0000D62C0000}"/>
    <cellStyle name="Millares(1) 2 5 2" xfId="11483" xr:uid="{00000000-0005-0000-0000-0000D72C0000}"/>
    <cellStyle name="Millares(1) 2 5 2 2" xfId="35834" xr:uid="{49D83287-2FC6-4725-ACF4-A09E890212D6}"/>
    <cellStyle name="Millares(1) 2 5 3" xfId="11484" xr:uid="{00000000-0005-0000-0000-0000D82C0000}"/>
    <cellStyle name="Millares(1) 2 5 3 2" xfId="35835" xr:uid="{BD4DDDD5-4A36-4154-9FEB-EAFC341B831B}"/>
    <cellStyle name="Millares(1) 2 5 4" xfId="35833" xr:uid="{E61402F2-EF9C-4D6E-B318-43430FBCEA65}"/>
    <cellStyle name="Millares(1) 2 6" xfId="11485" xr:uid="{00000000-0005-0000-0000-0000D92C0000}"/>
    <cellStyle name="Millares(1) 2 6 2" xfId="35836" xr:uid="{C107C1B5-198A-4A3E-A6F7-1A2BF343E768}"/>
    <cellStyle name="Millares(1) 2 7" xfId="11486" xr:uid="{00000000-0005-0000-0000-0000DA2C0000}"/>
    <cellStyle name="Millares(1) 2 7 2" xfId="35837" xr:uid="{20D8B09F-A331-4025-B71C-A15AFC098F04}"/>
    <cellStyle name="Millares(1) 2 8" xfId="35823" xr:uid="{3025DB58-6231-4193-B219-137A4450E64D}"/>
    <cellStyle name="Millares(1) 20" xfId="11487" xr:uid="{00000000-0005-0000-0000-0000DB2C0000}"/>
    <cellStyle name="Millares(1) 20 2" xfId="11488" xr:uid="{00000000-0005-0000-0000-0000DC2C0000}"/>
    <cellStyle name="Millares(1) 20 2 2" xfId="35839" xr:uid="{D5AE3E94-135B-46B4-BAF1-29AE7FF742EB}"/>
    <cellStyle name="Millares(1) 20 3" xfId="11489" xr:uid="{00000000-0005-0000-0000-0000DD2C0000}"/>
    <cellStyle name="Millares(1) 20 3 2" xfId="35840" xr:uid="{182173C7-02ED-4C4F-B5F2-53FD85C8E004}"/>
    <cellStyle name="Millares(1) 20 4" xfId="35838" xr:uid="{2DDFA627-DB7E-44D2-96BA-B6D6EEA0BDED}"/>
    <cellStyle name="Millares(1) 21" xfId="11490" xr:uid="{00000000-0005-0000-0000-0000DE2C0000}"/>
    <cellStyle name="Millares(1) 21 2" xfId="11491" xr:uid="{00000000-0005-0000-0000-0000DF2C0000}"/>
    <cellStyle name="Millares(1) 21 2 2" xfId="35842" xr:uid="{90291C02-C715-410A-8CBB-56485E5F83A8}"/>
    <cellStyle name="Millares(1) 21 3" xfId="11492" xr:uid="{00000000-0005-0000-0000-0000E02C0000}"/>
    <cellStyle name="Millares(1) 21 3 2" xfId="35843" xr:uid="{F051F9E9-552A-43E3-8E3D-AC32FF6CEA5C}"/>
    <cellStyle name="Millares(1) 21 4" xfId="35841" xr:uid="{9BD9AA65-1331-4025-A503-07C1FB434F43}"/>
    <cellStyle name="Millares(1) 22" xfId="11493" xr:uid="{00000000-0005-0000-0000-0000E12C0000}"/>
    <cellStyle name="Millares(1) 22 2" xfId="11494" xr:uid="{00000000-0005-0000-0000-0000E22C0000}"/>
    <cellStyle name="Millares(1) 22 2 2" xfId="35845" xr:uid="{01B6DDF2-8E64-49C9-9932-9A6B278AAE57}"/>
    <cellStyle name="Millares(1) 22 3" xfId="11495" xr:uid="{00000000-0005-0000-0000-0000E32C0000}"/>
    <cellStyle name="Millares(1) 22 3 2" xfId="35846" xr:uid="{C9FF6BAF-79A7-4CE2-B60D-B303458505EC}"/>
    <cellStyle name="Millares(1) 22 4" xfId="35844" xr:uid="{280789B8-6E46-41EF-8844-6E55B4F709F6}"/>
    <cellStyle name="Millares(1) 23" xfId="11496" xr:uid="{00000000-0005-0000-0000-0000E42C0000}"/>
    <cellStyle name="Millares(1) 23 2" xfId="11497" xr:uid="{00000000-0005-0000-0000-0000E52C0000}"/>
    <cellStyle name="Millares(1) 23 2 2" xfId="35848" xr:uid="{373F5F43-4B31-445F-BD61-4DAD40F07C8F}"/>
    <cellStyle name="Millares(1) 23 3" xfId="11498" xr:uid="{00000000-0005-0000-0000-0000E62C0000}"/>
    <cellStyle name="Millares(1) 23 3 2" xfId="35849" xr:uid="{8028EBA9-F752-457F-B3A7-3320815DF32F}"/>
    <cellStyle name="Millares(1) 23 4" xfId="35847" xr:uid="{690CA6D2-1A7F-4EFA-AD1C-AB4B1CF8E479}"/>
    <cellStyle name="Millares(1) 24" xfId="11499" xr:uid="{00000000-0005-0000-0000-0000E72C0000}"/>
    <cellStyle name="Millares(1) 24 2" xfId="11500" xr:uid="{00000000-0005-0000-0000-0000E82C0000}"/>
    <cellStyle name="Millares(1) 24 2 2" xfId="35851" xr:uid="{0F0620DC-A840-40F7-BBCB-6D5731D1AC23}"/>
    <cellStyle name="Millares(1) 24 3" xfId="11501" xr:uid="{00000000-0005-0000-0000-0000E92C0000}"/>
    <cellStyle name="Millares(1) 24 3 2" xfId="35852" xr:uid="{BCB73251-1D2D-4BBE-B968-0F4411D2A8B2}"/>
    <cellStyle name="Millares(1) 24 4" xfId="35850" xr:uid="{F94761B7-1F23-4FF0-9AB8-328F93AFAF71}"/>
    <cellStyle name="Millares(1) 25" xfId="11502" xr:uid="{00000000-0005-0000-0000-0000EA2C0000}"/>
    <cellStyle name="Millares(1) 25 2" xfId="11503" xr:uid="{00000000-0005-0000-0000-0000EB2C0000}"/>
    <cellStyle name="Millares(1) 25 2 2" xfId="35854" xr:uid="{EC822D15-482A-45BF-AD9B-ED8E50F0622A}"/>
    <cellStyle name="Millares(1) 25 3" xfId="11504" xr:uid="{00000000-0005-0000-0000-0000EC2C0000}"/>
    <cellStyle name="Millares(1) 25 3 2" xfId="35855" xr:uid="{E1C8F276-DCD7-44AA-937A-FE2BFDCCD8FD}"/>
    <cellStyle name="Millares(1) 25 4" xfId="35853" xr:uid="{00C63D33-B25A-4994-BC7B-738C439B11A5}"/>
    <cellStyle name="Millares(1) 26" xfId="11505" xr:uid="{00000000-0005-0000-0000-0000ED2C0000}"/>
    <cellStyle name="Millares(1) 26 2" xfId="11506" xr:uid="{00000000-0005-0000-0000-0000EE2C0000}"/>
    <cellStyle name="Millares(1) 26 2 2" xfId="35857" xr:uid="{19266A0C-BCEC-4D13-BDC5-2E8ECF1518A6}"/>
    <cellStyle name="Millares(1) 26 3" xfId="11507" xr:uid="{00000000-0005-0000-0000-0000EF2C0000}"/>
    <cellStyle name="Millares(1) 26 3 2" xfId="35858" xr:uid="{ED129F7C-0E65-4ABF-BFB6-2C526EEF8951}"/>
    <cellStyle name="Millares(1) 26 4" xfId="35856" xr:uid="{B9B421DC-EBB0-411E-8F6F-5790237DA3AD}"/>
    <cellStyle name="Millares(1) 27" xfId="11508" xr:uid="{00000000-0005-0000-0000-0000F02C0000}"/>
    <cellStyle name="Millares(1) 27 2" xfId="11509" xr:uid="{00000000-0005-0000-0000-0000F12C0000}"/>
    <cellStyle name="Millares(1) 27 2 2" xfId="35860" xr:uid="{637560CD-C223-4D5C-962E-B20483ACF1A1}"/>
    <cellStyle name="Millares(1) 27 3" xfId="11510" xr:uid="{00000000-0005-0000-0000-0000F22C0000}"/>
    <cellStyle name="Millares(1) 27 3 2" xfId="35861" xr:uid="{78011A79-D661-4A4B-9677-4F4FAF035576}"/>
    <cellStyle name="Millares(1) 27 4" xfId="35859" xr:uid="{5EB908A8-D103-42E5-8022-499ADCD945CD}"/>
    <cellStyle name="Millares(1) 28" xfId="11511" xr:uid="{00000000-0005-0000-0000-0000F32C0000}"/>
    <cellStyle name="Millares(1) 28 2" xfId="11512" xr:uid="{00000000-0005-0000-0000-0000F42C0000}"/>
    <cellStyle name="Millares(1) 28 2 2" xfId="35863" xr:uid="{5BA630FD-4B52-4E76-B302-7B2D99B41551}"/>
    <cellStyle name="Millares(1) 28 3" xfId="11513" xr:uid="{00000000-0005-0000-0000-0000F52C0000}"/>
    <cellStyle name="Millares(1) 28 3 2" xfId="35864" xr:uid="{9FCFB9CF-332C-4437-90FA-64AE8BF001EC}"/>
    <cellStyle name="Millares(1) 28 4" xfId="35862" xr:uid="{AFCFEECC-7DF6-45AE-9194-24FDBB99CA2E}"/>
    <cellStyle name="Millares(1) 29" xfId="11514" xr:uid="{00000000-0005-0000-0000-0000F62C0000}"/>
    <cellStyle name="Millares(1) 29 2" xfId="11515" xr:uid="{00000000-0005-0000-0000-0000F72C0000}"/>
    <cellStyle name="Millares(1) 29 2 2" xfId="35866" xr:uid="{425E4C34-8283-4CE3-AD21-F083181EF006}"/>
    <cellStyle name="Millares(1) 29 3" xfId="11516" xr:uid="{00000000-0005-0000-0000-0000F82C0000}"/>
    <cellStyle name="Millares(1) 29 3 2" xfId="35867" xr:uid="{2522B384-F188-4559-AE7A-593C2395D351}"/>
    <cellStyle name="Millares(1) 29 4" xfId="35865" xr:uid="{15C37DFA-D8F0-46ED-A961-6915887CB8FB}"/>
    <cellStyle name="Millares(1) 3" xfId="11517" xr:uid="{00000000-0005-0000-0000-0000F92C0000}"/>
    <cellStyle name="Millares(1) 3 2" xfId="11518" xr:uid="{00000000-0005-0000-0000-0000FA2C0000}"/>
    <cellStyle name="Millares(1) 3 2 2" xfId="11519" xr:uid="{00000000-0005-0000-0000-0000FB2C0000}"/>
    <cellStyle name="Millares(1) 3 2 2 2" xfId="35870" xr:uid="{9A3F7FE3-3E7B-4201-BE97-BA00FAE20FB7}"/>
    <cellStyle name="Millares(1) 3 2 3" xfId="11520" xr:uid="{00000000-0005-0000-0000-0000FC2C0000}"/>
    <cellStyle name="Millares(1) 3 2 3 2" xfId="35871" xr:uid="{B9C0370D-0F64-4182-9703-10FA2F1E9376}"/>
    <cellStyle name="Millares(1) 3 2 4" xfId="35869" xr:uid="{C8928E95-5D5F-4F2D-97E6-875B5AC604C4}"/>
    <cellStyle name="Millares(1) 3 3" xfId="11521" xr:uid="{00000000-0005-0000-0000-0000FD2C0000}"/>
    <cellStyle name="Millares(1) 3 3 2" xfId="11522" xr:uid="{00000000-0005-0000-0000-0000FE2C0000}"/>
    <cellStyle name="Millares(1) 3 3 2 2" xfId="35873" xr:uid="{D63EE08B-0CBE-467B-8D1C-2F14F6DCB67C}"/>
    <cellStyle name="Millares(1) 3 3 3" xfId="11523" xr:uid="{00000000-0005-0000-0000-0000FF2C0000}"/>
    <cellStyle name="Millares(1) 3 3 3 2" xfId="35874" xr:uid="{433CC5CE-D286-4B36-8097-D8EA037F54ED}"/>
    <cellStyle name="Millares(1) 3 3 4" xfId="35872" xr:uid="{96335E6B-7559-4B8B-8D3F-CDC3A226084E}"/>
    <cellStyle name="Millares(1) 3 4" xfId="11524" xr:uid="{00000000-0005-0000-0000-0000002D0000}"/>
    <cellStyle name="Millares(1) 3 4 2" xfId="11525" xr:uid="{00000000-0005-0000-0000-0000012D0000}"/>
    <cellStyle name="Millares(1) 3 4 2 2" xfId="35876" xr:uid="{12C96976-A0BB-4246-9154-E78D9E65EADA}"/>
    <cellStyle name="Millares(1) 3 4 3" xfId="11526" xr:uid="{00000000-0005-0000-0000-0000022D0000}"/>
    <cellStyle name="Millares(1) 3 4 3 2" xfId="35877" xr:uid="{F3D9AC36-A053-4D8F-B5A4-06BB8E4A6CE8}"/>
    <cellStyle name="Millares(1) 3 4 4" xfId="35875" xr:uid="{A088C51F-67A4-4987-A623-5C6D8A6B09CD}"/>
    <cellStyle name="Millares(1) 3 5" xfId="11527" xr:uid="{00000000-0005-0000-0000-0000032D0000}"/>
    <cellStyle name="Millares(1) 3 5 2" xfId="11528" xr:uid="{00000000-0005-0000-0000-0000042D0000}"/>
    <cellStyle name="Millares(1) 3 5 2 2" xfId="35879" xr:uid="{9FA0437C-0B9F-4180-BF2E-C25D8868933C}"/>
    <cellStyle name="Millares(1) 3 5 3" xfId="11529" xr:uid="{00000000-0005-0000-0000-0000052D0000}"/>
    <cellStyle name="Millares(1) 3 5 3 2" xfId="35880" xr:uid="{D768EDA7-F568-49D4-AD41-22B43E414CFA}"/>
    <cellStyle name="Millares(1) 3 5 4" xfId="35878" xr:uid="{C075089C-E4A9-4E6A-91D7-1729B713E81A}"/>
    <cellStyle name="Millares(1) 3 6" xfId="11530" xr:uid="{00000000-0005-0000-0000-0000062D0000}"/>
    <cellStyle name="Millares(1) 3 6 2" xfId="35881" xr:uid="{503C6F7E-491C-414E-AE76-498739EA0E91}"/>
    <cellStyle name="Millares(1) 3 7" xfId="11531" xr:uid="{00000000-0005-0000-0000-0000072D0000}"/>
    <cellStyle name="Millares(1) 3 7 2" xfId="35882" xr:uid="{A985AF9E-E834-43CA-A59E-984AD661A83C}"/>
    <cellStyle name="Millares(1) 3 8" xfId="35868" xr:uid="{1EA6949B-876A-4D62-8E76-746A9CD382A7}"/>
    <cellStyle name="Millares(1) 30" xfId="11532" xr:uid="{00000000-0005-0000-0000-0000082D0000}"/>
    <cellStyle name="Millares(1) 30 2" xfId="11533" xr:uid="{00000000-0005-0000-0000-0000092D0000}"/>
    <cellStyle name="Millares(1) 30 2 2" xfId="35884" xr:uid="{3BD0B428-C1D2-4DB4-A54E-1FC857739DE9}"/>
    <cellStyle name="Millares(1) 30 3" xfId="11534" xr:uid="{00000000-0005-0000-0000-00000A2D0000}"/>
    <cellStyle name="Millares(1) 30 3 2" xfId="35885" xr:uid="{DF73047B-3A6F-4533-B101-09E6FCE659B6}"/>
    <cellStyle name="Millares(1) 30 4" xfId="35883" xr:uid="{BE72298D-B6B8-4EAC-95AD-0887E9E22261}"/>
    <cellStyle name="Millares(1) 31" xfId="11535" xr:uid="{00000000-0005-0000-0000-00000B2D0000}"/>
    <cellStyle name="Millares(1) 31 2" xfId="11536" xr:uid="{00000000-0005-0000-0000-00000C2D0000}"/>
    <cellStyle name="Millares(1) 31 2 2" xfId="35887" xr:uid="{276B0119-5186-4926-8883-FBDEF861E6A7}"/>
    <cellStyle name="Millares(1) 31 3" xfId="11537" xr:uid="{00000000-0005-0000-0000-00000D2D0000}"/>
    <cellStyle name="Millares(1) 31 3 2" xfId="35888" xr:uid="{C7005402-E623-41A7-83E0-ED98744A9971}"/>
    <cellStyle name="Millares(1) 31 4" xfId="35886" xr:uid="{9C246DEA-CA0A-4236-9680-6A50B5E72A99}"/>
    <cellStyle name="Millares(1) 32" xfId="11538" xr:uid="{00000000-0005-0000-0000-00000E2D0000}"/>
    <cellStyle name="Millares(1) 32 2" xfId="11539" xr:uid="{00000000-0005-0000-0000-00000F2D0000}"/>
    <cellStyle name="Millares(1) 32 2 2" xfId="35890" xr:uid="{A84AE1A4-18C0-4963-9782-C56A89E5B184}"/>
    <cellStyle name="Millares(1) 32 3" xfId="11540" xr:uid="{00000000-0005-0000-0000-0000102D0000}"/>
    <cellStyle name="Millares(1) 32 3 2" xfId="35891" xr:uid="{CDB749A4-035D-4722-B362-E85912FB3B4B}"/>
    <cellStyle name="Millares(1) 32 4" xfId="35889" xr:uid="{4EFB9BBD-E45E-47CF-9C8A-FA88CBADEE81}"/>
    <cellStyle name="Millares(1) 33" xfId="11541" xr:uid="{00000000-0005-0000-0000-0000112D0000}"/>
    <cellStyle name="Millares(1) 33 2" xfId="11542" xr:uid="{00000000-0005-0000-0000-0000122D0000}"/>
    <cellStyle name="Millares(1) 33 2 2" xfId="35893" xr:uid="{4D900FD3-EABF-4A3A-B4A2-A85169A7A592}"/>
    <cellStyle name="Millares(1) 33 3" xfId="11543" xr:uid="{00000000-0005-0000-0000-0000132D0000}"/>
    <cellStyle name="Millares(1) 33 3 2" xfId="35894" xr:uid="{B3221F8C-6744-4D52-A593-3B1A0CB1849D}"/>
    <cellStyle name="Millares(1) 33 4" xfId="35892" xr:uid="{19AE43A2-1DCF-478E-8E94-2FC044D8FF78}"/>
    <cellStyle name="Millares(1) 34" xfId="11544" xr:uid="{00000000-0005-0000-0000-0000142D0000}"/>
    <cellStyle name="Millares(1) 34 2" xfId="11545" xr:uid="{00000000-0005-0000-0000-0000152D0000}"/>
    <cellStyle name="Millares(1) 34 2 2" xfId="35896" xr:uid="{A4253E1B-9D82-450C-8A07-BDBB9EA6AD2A}"/>
    <cellStyle name="Millares(1) 34 3" xfId="11546" xr:uid="{00000000-0005-0000-0000-0000162D0000}"/>
    <cellStyle name="Millares(1) 34 3 2" xfId="35897" xr:uid="{55FB5913-3470-47D5-93B5-FD53757C6EAB}"/>
    <cellStyle name="Millares(1) 34 4" xfId="35895" xr:uid="{0B74144E-5BF9-4CBD-B14E-990299EFA69F}"/>
    <cellStyle name="Millares(1) 35" xfId="11547" xr:uid="{00000000-0005-0000-0000-0000172D0000}"/>
    <cellStyle name="Millares(1) 35 2" xfId="11548" xr:uid="{00000000-0005-0000-0000-0000182D0000}"/>
    <cellStyle name="Millares(1) 35 2 2" xfId="35899" xr:uid="{CAB47974-3EFA-4C29-8C4B-DB1A1B7341F4}"/>
    <cellStyle name="Millares(1) 35 3" xfId="11549" xr:uid="{00000000-0005-0000-0000-0000192D0000}"/>
    <cellStyle name="Millares(1) 35 3 2" xfId="35900" xr:uid="{FE4C6FA5-7D4D-4E6E-87B6-1844F9DB85C5}"/>
    <cellStyle name="Millares(1) 35 4" xfId="35898" xr:uid="{9421890C-015A-4DE3-9362-D07D39370C90}"/>
    <cellStyle name="Millares(1) 36" xfId="11550" xr:uid="{00000000-0005-0000-0000-00001A2D0000}"/>
    <cellStyle name="Millares(1) 36 2" xfId="11551" xr:uid="{00000000-0005-0000-0000-00001B2D0000}"/>
    <cellStyle name="Millares(1) 36 2 2" xfId="35902" xr:uid="{394D2CE5-EC91-4E71-A8F9-F1837197CF9B}"/>
    <cellStyle name="Millares(1) 36 3" xfId="11552" xr:uid="{00000000-0005-0000-0000-00001C2D0000}"/>
    <cellStyle name="Millares(1) 36 3 2" xfId="35903" xr:uid="{CCB42971-25F2-4845-B5FE-BE296F3C34BA}"/>
    <cellStyle name="Millares(1) 36 4" xfId="35901" xr:uid="{FB022B78-D01E-4248-A7DD-5FCAFED29373}"/>
    <cellStyle name="Millares(1) 37" xfId="11553" xr:uid="{00000000-0005-0000-0000-00001D2D0000}"/>
    <cellStyle name="Millares(1) 37 2" xfId="11554" xr:uid="{00000000-0005-0000-0000-00001E2D0000}"/>
    <cellStyle name="Millares(1) 37 2 2" xfId="35905" xr:uid="{14F12CFF-FFB9-4F3E-A47D-5736E06B86BD}"/>
    <cellStyle name="Millares(1) 37 3" xfId="11555" xr:uid="{00000000-0005-0000-0000-00001F2D0000}"/>
    <cellStyle name="Millares(1) 37 3 2" xfId="35906" xr:uid="{1D3985DD-5D2B-4A2C-9B4A-549FAE4E1A96}"/>
    <cellStyle name="Millares(1) 37 4" xfId="35904" xr:uid="{E51C715F-8B75-4235-8EED-DDC563D15146}"/>
    <cellStyle name="Millares(1) 38" xfId="11556" xr:uid="{00000000-0005-0000-0000-0000202D0000}"/>
    <cellStyle name="Millares(1) 38 2" xfId="11557" xr:uid="{00000000-0005-0000-0000-0000212D0000}"/>
    <cellStyle name="Millares(1) 38 2 2" xfId="35908" xr:uid="{41C8F500-42AA-4C1B-B1AC-5135BF95B80F}"/>
    <cellStyle name="Millares(1) 38 3" xfId="11558" xr:uid="{00000000-0005-0000-0000-0000222D0000}"/>
    <cellStyle name="Millares(1) 38 3 2" xfId="35909" xr:uid="{51FD3E48-06C4-411F-A638-C051D37A3298}"/>
    <cellStyle name="Millares(1) 38 4" xfId="35907" xr:uid="{99890315-800E-4A82-BFF0-E8A0332BFDB5}"/>
    <cellStyle name="Millares(1) 39" xfId="11559" xr:uid="{00000000-0005-0000-0000-0000232D0000}"/>
    <cellStyle name="Millares(1) 39 2" xfId="11560" xr:uid="{00000000-0005-0000-0000-0000242D0000}"/>
    <cellStyle name="Millares(1) 39 2 2" xfId="35911" xr:uid="{88686238-5198-40EE-8CCB-DD01EF151CF7}"/>
    <cellStyle name="Millares(1) 39 3" xfId="11561" xr:uid="{00000000-0005-0000-0000-0000252D0000}"/>
    <cellStyle name="Millares(1) 39 3 2" xfId="35912" xr:uid="{22A930AB-4F3C-4F89-BC96-68D2EE9CC5C0}"/>
    <cellStyle name="Millares(1) 39 4" xfId="35910" xr:uid="{72693D01-EC34-474A-A386-9AAB5956403E}"/>
    <cellStyle name="Millares(1) 4" xfId="11562" xr:uid="{00000000-0005-0000-0000-0000262D0000}"/>
    <cellStyle name="Millares(1) 4 2" xfId="11563" xr:uid="{00000000-0005-0000-0000-0000272D0000}"/>
    <cellStyle name="Millares(1) 4 2 2" xfId="11564" xr:uid="{00000000-0005-0000-0000-0000282D0000}"/>
    <cellStyle name="Millares(1) 4 2 2 2" xfId="35915" xr:uid="{E8527AAF-0226-4016-9C9B-F898A241691F}"/>
    <cellStyle name="Millares(1) 4 2 3" xfId="11565" xr:uid="{00000000-0005-0000-0000-0000292D0000}"/>
    <cellStyle name="Millares(1) 4 2 3 2" xfId="35916" xr:uid="{8B7E4200-58C9-4AD8-B5DF-1E4F248C5851}"/>
    <cellStyle name="Millares(1) 4 2 4" xfId="35914" xr:uid="{C14707F0-E44A-48BE-8E08-E4ED557DE90C}"/>
    <cellStyle name="Millares(1) 4 3" xfId="11566" xr:uid="{00000000-0005-0000-0000-00002A2D0000}"/>
    <cellStyle name="Millares(1) 4 3 2" xfId="11567" xr:uid="{00000000-0005-0000-0000-00002B2D0000}"/>
    <cellStyle name="Millares(1) 4 3 2 2" xfId="35918" xr:uid="{F20E82E3-BF6C-4DFD-A825-F770D865F143}"/>
    <cellStyle name="Millares(1) 4 3 3" xfId="11568" xr:uid="{00000000-0005-0000-0000-00002C2D0000}"/>
    <cellStyle name="Millares(1) 4 3 3 2" xfId="35919" xr:uid="{C3F5AD86-116A-4536-8746-960D59879ABB}"/>
    <cellStyle name="Millares(1) 4 3 4" xfId="35917" xr:uid="{BDCC0D24-84A9-47EC-911E-3A272C31E7BD}"/>
    <cellStyle name="Millares(1) 4 4" xfId="11569" xr:uid="{00000000-0005-0000-0000-00002D2D0000}"/>
    <cellStyle name="Millares(1) 4 4 2" xfId="11570" xr:uid="{00000000-0005-0000-0000-00002E2D0000}"/>
    <cellStyle name="Millares(1) 4 4 2 2" xfId="35921" xr:uid="{26F201FF-AA99-4EC2-88EC-2BC8D143CA10}"/>
    <cellStyle name="Millares(1) 4 4 3" xfId="11571" xr:uid="{00000000-0005-0000-0000-00002F2D0000}"/>
    <cellStyle name="Millares(1) 4 4 3 2" xfId="35922" xr:uid="{EF60BF04-BCAB-47A8-BB27-68013401B39E}"/>
    <cellStyle name="Millares(1) 4 4 4" xfId="35920" xr:uid="{4342CC9A-C239-49BA-AC06-BDC9368A79C0}"/>
    <cellStyle name="Millares(1) 4 5" xfId="11572" xr:uid="{00000000-0005-0000-0000-0000302D0000}"/>
    <cellStyle name="Millares(1) 4 5 2" xfId="11573" xr:uid="{00000000-0005-0000-0000-0000312D0000}"/>
    <cellStyle name="Millares(1) 4 5 2 2" xfId="35924" xr:uid="{3F7F4367-F1AE-44E1-8971-F5EC5DC76197}"/>
    <cellStyle name="Millares(1) 4 5 3" xfId="11574" xr:uid="{00000000-0005-0000-0000-0000322D0000}"/>
    <cellStyle name="Millares(1) 4 5 3 2" xfId="35925" xr:uid="{BA10415E-CA29-41D9-A91E-29C2A75469B3}"/>
    <cellStyle name="Millares(1) 4 5 4" xfId="35923" xr:uid="{629777A1-3693-4FDB-A5B7-1980C3266C5C}"/>
    <cellStyle name="Millares(1) 4 6" xfId="11575" xr:uid="{00000000-0005-0000-0000-0000332D0000}"/>
    <cellStyle name="Millares(1) 4 6 2" xfId="35926" xr:uid="{6C5A4488-DE0E-4363-A2DD-A8D5ACB23B1F}"/>
    <cellStyle name="Millares(1) 4 7" xfId="11576" xr:uid="{00000000-0005-0000-0000-0000342D0000}"/>
    <cellStyle name="Millares(1) 4 7 2" xfId="35927" xr:uid="{97FBD1CB-96EC-4E37-94CE-38F808F0F525}"/>
    <cellStyle name="Millares(1) 4 8" xfId="35913" xr:uid="{A01CED3E-B7FF-4E04-89F9-172551626E3C}"/>
    <cellStyle name="Millares(1) 40" xfId="11577" xr:uid="{00000000-0005-0000-0000-0000352D0000}"/>
    <cellStyle name="Millares(1) 40 2" xfId="11578" xr:uid="{00000000-0005-0000-0000-0000362D0000}"/>
    <cellStyle name="Millares(1) 40 2 2" xfId="35929" xr:uid="{D8ED34B1-B4DE-407E-A3CA-6EFE0021C6B5}"/>
    <cellStyle name="Millares(1) 40 3" xfId="11579" xr:uid="{00000000-0005-0000-0000-0000372D0000}"/>
    <cellStyle name="Millares(1) 40 3 2" xfId="35930" xr:uid="{CB0D73F0-DC35-4EE4-AB09-0AC6B0EC1EBD}"/>
    <cellStyle name="Millares(1) 40 4" xfId="35928" xr:uid="{D65C7BF9-D863-4A31-A9AD-28D5874ED2B5}"/>
    <cellStyle name="Millares(1) 41" xfId="11580" xr:uid="{00000000-0005-0000-0000-0000382D0000}"/>
    <cellStyle name="Millares(1) 41 2" xfId="11581" xr:uid="{00000000-0005-0000-0000-0000392D0000}"/>
    <cellStyle name="Millares(1) 41 2 2" xfId="35932" xr:uid="{7A188963-EC1B-4A49-B537-C89831A7954B}"/>
    <cellStyle name="Millares(1) 41 3" xfId="11582" xr:uid="{00000000-0005-0000-0000-00003A2D0000}"/>
    <cellStyle name="Millares(1) 41 3 2" xfId="35933" xr:uid="{8E219D85-AE89-4D31-BF9D-166A2A224B5E}"/>
    <cellStyle name="Millares(1) 41 4" xfId="35931" xr:uid="{8906FD9C-5037-48E9-8344-6B91A037033E}"/>
    <cellStyle name="Millares(1) 42" xfId="11583" xr:uid="{00000000-0005-0000-0000-00003B2D0000}"/>
    <cellStyle name="Millares(1) 42 2" xfId="11584" xr:uid="{00000000-0005-0000-0000-00003C2D0000}"/>
    <cellStyle name="Millares(1) 42 2 2" xfId="35935" xr:uid="{C3E22259-9108-454E-A4B0-85438D6C321E}"/>
    <cellStyle name="Millares(1) 42 3" xfId="11585" xr:uid="{00000000-0005-0000-0000-00003D2D0000}"/>
    <cellStyle name="Millares(1) 42 3 2" xfId="35936" xr:uid="{51BF2651-003B-4C56-AFDE-5B7340E2E7BE}"/>
    <cellStyle name="Millares(1) 42 4" xfId="35934" xr:uid="{70E6E187-D1FB-4572-9A6B-54FA1147FA83}"/>
    <cellStyle name="Millares(1) 43" xfId="11586" xr:uid="{00000000-0005-0000-0000-00003E2D0000}"/>
    <cellStyle name="Millares(1) 43 2" xfId="11587" xr:uid="{00000000-0005-0000-0000-00003F2D0000}"/>
    <cellStyle name="Millares(1) 43 2 2" xfId="35938" xr:uid="{BE9C9CBD-DE03-4E43-AA04-75FBB5891A63}"/>
    <cellStyle name="Millares(1) 43 3" xfId="11588" xr:uid="{00000000-0005-0000-0000-0000402D0000}"/>
    <cellStyle name="Millares(1) 43 3 2" xfId="35939" xr:uid="{2FBCFF9C-6386-4990-AD97-C21488271272}"/>
    <cellStyle name="Millares(1) 43 4" xfId="35937" xr:uid="{98237E36-5635-48B6-BE80-C726A6181228}"/>
    <cellStyle name="Millares(1) 44" xfId="11589" xr:uid="{00000000-0005-0000-0000-0000412D0000}"/>
    <cellStyle name="Millares(1) 44 2" xfId="11590" xr:uid="{00000000-0005-0000-0000-0000422D0000}"/>
    <cellStyle name="Millares(1) 44 2 2" xfId="35941" xr:uid="{C3AABA7C-39F5-4BE0-8D41-5C7746FFFD07}"/>
    <cellStyle name="Millares(1) 44 3" xfId="11591" xr:uid="{00000000-0005-0000-0000-0000432D0000}"/>
    <cellStyle name="Millares(1) 44 3 2" xfId="35942" xr:uid="{7585D0ED-FD93-4406-9020-C306B15F45DB}"/>
    <cellStyle name="Millares(1) 44 4" xfId="35940" xr:uid="{F7E13CEF-D71D-4E9F-99FF-4F783375F5BB}"/>
    <cellStyle name="Millares(1) 45" xfId="11592" xr:uid="{00000000-0005-0000-0000-0000442D0000}"/>
    <cellStyle name="Millares(1) 45 2" xfId="11593" xr:uid="{00000000-0005-0000-0000-0000452D0000}"/>
    <cellStyle name="Millares(1) 45 2 2" xfId="35944" xr:uid="{B4D31DD9-2E2B-488B-A77A-61B9A55315B7}"/>
    <cellStyle name="Millares(1) 45 3" xfId="11594" xr:uid="{00000000-0005-0000-0000-0000462D0000}"/>
    <cellStyle name="Millares(1) 45 3 2" xfId="35945" xr:uid="{BCFBE012-AD0B-4988-9E49-C21795A0899B}"/>
    <cellStyle name="Millares(1) 45 4" xfId="35943" xr:uid="{67DA30BF-616F-4D45-808A-732222A78646}"/>
    <cellStyle name="Millares(1) 46" xfId="11595" xr:uid="{00000000-0005-0000-0000-0000472D0000}"/>
    <cellStyle name="Millares(1) 46 2" xfId="11596" xr:uid="{00000000-0005-0000-0000-0000482D0000}"/>
    <cellStyle name="Millares(1) 46 2 2" xfId="35947" xr:uid="{6020E384-EFF4-492F-B4AB-2A26DF0B4688}"/>
    <cellStyle name="Millares(1) 46 3" xfId="11597" xr:uid="{00000000-0005-0000-0000-0000492D0000}"/>
    <cellStyle name="Millares(1) 46 3 2" xfId="35948" xr:uid="{6C240E76-D07F-4879-B41A-E621F084A44D}"/>
    <cellStyle name="Millares(1) 46 4" xfId="35946" xr:uid="{02C9173B-C2BF-4088-AEA4-873405FFF0C6}"/>
    <cellStyle name="Millares(1) 47" xfId="11598" xr:uid="{00000000-0005-0000-0000-00004A2D0000}"/>
    <cellStyle name="Millares(1) 47 2" xfId="11599" xr:uid="{00000000-0005-0000-0000-00004B2D0000}"/>
    <cellStyle name="Millares(1) 47 2 2" xfId="35950" xr:uid="{63A9E7BB-B3ED-4AA5-BC71-E6C61C5850B5}"/>
    <cellStyle name="Millares(1) 47 3" xfId="11600" xr:uid="{00000000-0005-0000-0000-00004C2D0000}"/>
    <cellStyle name="Millares(1) 47 3 2" xfId="35951" xr:uid="{17094641-C47D-4FEF-B888-F060F4913B9F}"/>
    <cellStyle name="Millares(1) 47 4" xfId="35949" xr:uid="{66880B32-60B0-4BCA-A48B-DE672518D04A}"/>
    <cellStyle name="Millares(1) 48" xfId="11601" xr:uid="{00000000-0005-0000-0000-00004D2D0000}"/>
    <cellStyle name="Millares(1) 48 2" xfId="11602" xr:uid="{00000000-0005-0000-0000-00004E2D0000}"/>
    <cellStyle name="Millares(1) 48 2 2" xfId="35953" xr:uid="{DE5139C2-BB2C-475D-9D82-F5B666439966}"/>
    <cellStyle name="Millares(1) 48 3" xfId="11603" xr:uid="{00000000-0005-0000-0000-00004F2D0000}"/>
    <cellStyle name="Millares(1) 48 3 2" xfId="35954" xr:uid="{5ACF07D3-FABF-45B7-B2B4-EF5079700A9E}"/>
    <cellStyle name="Millares(1) 48 4" xfId="35952" xr:uid="{F40D5686-E0F0-4712-BBAB-B371A8069C92}"/>
    <cellStyle name="Millares(1) 49" xfId="11604" xr:uid="{00000000-0005-0000-0000-0000502D0000}"/>
    <cellStyle name="Millares(1) 49 2" xfId="11605" xr:uid="{00000000-0005-0000-0000-0000512D0000}"/>
    <cellStyle name="Millares(1) 49 2 2" xfId="35956" xr:uid="{8C24FF06-A72C-4147-B6EC-5C731FAEDDE5}"/>
    <cellStyle name="Millares(1) 49 3" xfId="11606" xr:uid="{00000000-0005-0000-0000-0000522D0000}"/>
    <cellStyle name="Millares(1) 49 3 2" xfId="35957" xr:uid="{68868DBE-1786-4FFF-B70C-6F94AF6DCFB0}"/>
    <cellStyle name="Millares(1) 49 4" xfId="35955" xr:uid="{5662302F-5E36-46AC-8465-DB96F22B1BC1}"/>
    <cellStyle name="Millares(1) 5" xfId="11607" xr:uid="{00000000-0005-0000-0000-0000532D0000}"/>
    <cellStyle name="Millares(1) 5 2" xfId="11608" xr:uid="{00000000-0005-0000-0000-0000542D0000}"/>
    <cellStyle name="Millares(1) 5 2 2" xfId="35959" xr:uid="{8278AE80-FA71-42F2-B77C-542AC3DB7223}"/>
    <cellStyle name="Millares(1) 5 3" xfId="11609" xr:uid="{00000000-0005-0000-0000-0000552D0000}"/>
    <cellStyle name="Millares(1) 5 3 2" xfId="35960" xr:uid="{D6093ECF-B891-4892-8C46-43382FCCA4F8}"/>
    <cellStyle name="Millares(1) 5 4" xfId="35958" xr:uid="{908C8308-EB6C-4866-AF7B-2CE6740A668A}"/>
    <cellStyle name="Millares(1) 50" xfId="11610" xr:uid="{00000000-0005-0000-0000-0000562D0000}"/>
    <cellStyle name="Millares(1) 50 2" xfId="11611" xr:uid="{00000000-0005-0000-0000-0000572D0000}"/>
    <cellStyle name="Millares(1) 50 2 2" xfId="35962" xr:uid="{2779A707-75C1-414E-AABC-88C0C0761114}"/>
    <cellStyle name="Millares(1) 50 3" xfId="11612" xr:uid="{00000000-0005-0000-0000-0000582D0000}"/>
    <cellStyle name="Millares(1) 50 3 2" xfId="35963" xr:uid="{97793CE6-D9A6-4164-89D4-C3AE2E981A40}"/>
    <cellStyle name="Millares(1) 50 4" xfId="35961" xr:uid="{6CAF4E36-1D22-4F37-B2FA-FCF3DD2C8BDA}"/>
    <cellStyle name="Millares(1) 51" xfId="11613" xr:uid="{00000000-0005-0000-0000-0000592D0000}"/>
    <cellStyle name="Millares(1) 51 2" xfId="11614" xr:uid="{00000000-0005-0000-0000-00005A2D0000}"/>
    <cellStyle name="Millares(1) 51 2 2" xfId="35965" xr:uid="{E3D43884-41A9-42ED-AA37-36AF13D4E782}"/>
    <cellStyle name="Millares(1) 51 3" xfId="11615" xr:uid="{00000000-0005-0000-0000-00005B2D0000}"/>
    <cellStyle name="Millares(1) 51 3 2" xfId="35966" xr:uid="{F9D25F0C-422E-43AE-A17A-C2DA8663F9C8}"/>
    <cellStyle name="Millares(1) 51 4" xfId="35964" xr:uid="{4046E66B-1A95-4A86-9E93-6DB5C475392F}"/>
    <cellStyle name="Millares(1) 52" xfId="11616" xr:uid="{00000000-0005-0000-0000-00005C2D0000}"/>
    <cellStyle name="Millares(1) 52 2" xfId="11617" xr:uid="{00000000-0005-0000-0000-00005D2D0000}"/>
    <cellStyle name="Millares(1) 52 2 2" xfId="35968" xr:uid="{96088F0C-BE32-4C17-9CD6-4CDFD833CDDE}"/>
    <cellStyle name="Millares(1) 52 3" xfId="11618" xr:uid="{00000000-0005-0000-0000-00005E2D0000}"/>
    <cellStyle name="Millares(1) 52 3 2" xfId="35969" xr:uid="{FDDA334C-CF8B-42E3-BEE0-BC2A4F623F55}"/>
    <cellStyle name="Millares(1) 52 4" xfId="35967" xr:uid="{70137AF5-4138-4812-B02F-C4D993754CCA}"/>
    <cellStyle name="Millares(1) 53" xfId="11619" xr:uid="{00000000-0005-0000-0000-00005F2D0000}"/>
    <cellStyle name="Millares(1) 53 2" xfId="11620" xr:uid="{00000000-0005-0000-0000-0000602D0000}"/>
    <cellStyle name="Millares(1) 53 2 2" xfId="35971" xr:uid="{465A1F59-D30E-426C-91CB-57A5C9BE802B}"/>
    <cellStyle name="Millares(1) 53 3" xfId="11621" xr:uid="{00000000-0005-0000-0000-0000612D0000}"/>
    <cellStyle name="Millares(1) 53 3 2" xfId="35972" xr:uid="{07ACE897-CE71-4707-93B7-6964EC0C0E67}"/>
    <cellStyle name="Millares(1) 53 4" xfId="35970" xr:uid="{42F3ABD8-5F13-42F9-B340-812FAFB536ED}"/>
    <cellStyle name="Millares(1) 54" xfId="11622" xr:uid="{00000000-0005-0000-0000-0000622D0000}"/>
    <cellStyle name="Millares(1) 54 2" xfId="11623" xr:uid="{00000000-0005-0000-0000-0000632D0000}"/>
    <cellStyle name="Millares(1) 54 2 2" xfId="35974" xr:uid="{1E629635-0B3E-4757-B7BF-38BA3EF3C911}"/>
    <cellStyle name="Millares(1) 54 3" xfId="11624" xr:uid="{00000000-0005-0000-0000-0000642D0000}"/>
    <cellStyle name="Millares(1) 54 3 2" xfId="35975" xr:uid="{ED31816B-FD25-4B29-9053-EB029C156A0D}"/>
    <cellStyle name="Millares(1) 54 4" xfId="35973" xr:uid="{0C1B8573-D1A2-4805-806F-0430ED170ADE}"/>
    <cellStyle name="Millares(1) 55" xfId="11625" xr:uid="{00000000-0005-0000-0000-0000652D0000}"/>
    <cellStyle name="Millares(1) 55 2" xfId="11626" xr:uid="{00000000-0005-0000-0000-0000662D0000}"/>
    <cellStyle name="Millares(1) 55 2 2" xfId="35977" xr:uid="{1DDEB733-1BD4-4F81-8A89-47F13D7BC969}"/>
    <cellStyle name="Millares(1) 55 3" xfId="11627" xr:uid="{00000000-0005-0000-0000-0000672D0000}"/>
    <cellStyle name="Millares(1) 55 3 2" xfId="35978" xr:uid="{E1FD8443-668A-477B-8E56-99CEEF2F17C1}"/>
    <cellStyle name="Millares(1) 55 4" xfId="35976" xr:uid="{39852140-8561-48A3-BC85-63BD121778CC}"/>
    <cellStyle name="Millares(1) 56" xfId="11628" xr:uid="{00000000-0005-0000-0000-0000682D0000}"/>
    <cellStyle name="Millares(1) 56 2" xfId="11629" xr:uid="{00000000-0005-0000-0000-0000692D0000}"/>
    <cellStyle name="Millares(1) 56 2 2" xfId="35980" xr:uid="{0BAAEC80-5590-452F-8F45-A7F5E77E8A36}"/>
    <cellStyle name="Millares(1) 56 3" xfId="11630" xr:uid="{00000000-0005-0000-0000-00006A2D0000}"/>
    <cellStyle name="Millares(1) 56 3 2" xfId="35981" xr:uid="{1AE54A56-39FC-411C-9988-26F4234B73DE}"/>
    <cellStyle name="Millares(1) 56 4" xfId="35979" xr:uid="{8587B07E-0C79-42E7-B804-3084C7B706E4}"/>
    <cellStyle name="Millares(1) 57" xfId="11631" xr:uid="{00000000-0005-0000-0000-00006B2D0000}"/>
    <cellStyle name="Millares(1) 57 2" xfId="11632" xr:uid="{00000000-0005-0000-0000-00006C2D0000}"/>
    <cellStyle name="Millares(1) 57 2 2" xfId="35983" xr:uid="{F69C37BB-8227-45F2-ADE2-D5717B5B4A21}"/>
    <cellStyle name="Millares(1) 57 3" xfId="11633" xr:uid="{00000000-0005-0000-0000-00006D2D0000}"/>
    <cellStyle name="Millares(1) 57 3 2" xfId="35984" xr:uid="{95C5B992-8D3B-4D2A-9B3B-4F57B522A5C3}"/>
    <cellStyle name="Millares(1) 57 4" xfId="35982" xr:uid="{3E564C5D-3A4D-4D09-A50F-FCF2C188FC26}"/>
    <cellStyle name="Millares(1) 58" xfId="11634" xr:uid="{00000000-0005-0000-0000-00006E2D0000}"/>
    <cellStyle name="Millares(1) 58 2" xfId="11635" xr:uid="{00000000-0005-0000-0000-00006F2D0000}"/>
    <cellStyle name="Millares(1) 58 2 2" xfId="35986" xr:uid="{84C1F96E-077F-45DD-91C3-6534DBD41F5F}"/>
    <cellStyle name="Millares(1) 58 3" xfId="11636" xr:uid="{00000000-0005-0000-0000-0000702D0000}"/>
    <cellStyle name="Millares(1) 58 3 2" xfId="35987" xr:uid="{A1499C96-BE02-405B-9CC2-F97CACDB3168}"/>
    <cellStyle name="Millares(1) 58 4" xfId="35985" xr:uid="{F9A319D3-FD26-4094-B908-C51805050950}"/>
    <cellStyle name="Millares(1) 59" xfId="11637" xr:uid="{00000000-0005-0000-0000-0000712D0000}"/>
    <cellStyle name="Millares(1) 59 2" xfId="11638" xr:uid="{00000000-0005-0000-0000-0000722D0000}"/>
    <cellStyle name="Millares(1) 59 2 2" xfId="35989" xr:uid="{07E39FE7-EF90-4A77-920B-1AB7408160E6}"/>
    <cellStyle name="Millares(1) 59 3" xfId="11639" xr:uid="{00000000-0005-0000-0000-0000732D0000}"/>
    <cellStyle name="Millares(1) 59 3 2" xfId="35990" xr:uid="{DA4DC625-9134-409E-B752-B152139E18C6}"/>
    <cellStyle name="Millares(1) 59 4" xfId="35988" xr:uid="{707F0F0C-7B34-4740-9FB3-7247E1A76306}"/>
    <cellStyle name="Millares(1) 6" xfId="11640" xr:uid="{00000000-0005-0000-0000-0000742D0000}"/>
    <cellStyle name="Millares(1) 6 2" xfId="11641" xr:uid="{00000000-0005-0000-0000-0000752D0000}"/>
    <cellStyle name="Millares(1) 6 2 2" xfId="35992" xr:uid="{000CBE0E-6252-40AB-B700-30AC167D28A6}"/>
    <cellStyle name="Millares(1) 6 3" xfId="11642" xr:uid="{00000000-0005-0000-0000-0000762D0000}"/>
    <cellStyle name="Millares(1) 6 3 2" xfId="35993" xr:uid="{6D5E3177-7987-419A-B454-3253221568CB}"/>
    <cellStyle name="Millares(1) 6 4" xfId="35991" xr:uid="{636F2D26-0DFC-4CA7-A61A-E622C962F09C}"/>
    <cellStyle name="Millares(1) 60" xfId="11643" xr:uid="{00000000-0005-0000-0000-0000772D0000}"/>
    <cellStyle name="Millares(1) 60 2" xfId="11644" xr:uid="{00000000-0005-0000-0000-0000782D0000}"/>
    <cellStyle name="Millares(1) 60 2 2" xfId="35995" xr:uid="{CFBA524C-274A-4C11-9441-09741B90B8A1}"/>
    <cellStyle name="Millares(1) 60 3" xfId="11645" xr:uid="{00000000-0005-0000-0000-0000792D0000}"/>
    <cellStyle name="Millares(1) 60 3 2" xfId="35996" xr:uid="{A76E3147-DC27-4573-8B3F-3A28E8B13F97}"/>
    <cellStyle name="Millares(1) 60 4" xfId="35994" xr:uid="{593EF425-EFAB-4C85-8FF1-A07C93699DD6}"/>
    <cellStyle name="Millares(1) 61" xfId="11646" xr:uid="{00000000-0005-0000-0000-00007A2D0000}"/>
    <cellStyle name="Millares(1) 61 2" xfId="11647" xr:uid="{00000000-0005-0000-0000-00007B2D0000}"/>
    <cellStyle name="Millares(1) 61 2 2" xfId="35998" xr:uid="{0FB98E7B-E0E7-4FC5-9454-19F573D25B04}"/>
    <cellStyle name="Millares(1) 61 3" xfId="11648" xr:uid="{00000000-0005-0000-0000-00007C2D0000}"/>
    <cellStyle name="Millares(1) 61 3 2" xfId="35999" xr:uid="{D82228E6-F2CC-4337-968E-DC28594E47DE}"/>
    <cellStyle name="Millares(1) 61 4" xfId="35997" xr:uid="{80873558-2C8A-4B3A-9A95-CDE9D12BF754}"/>
    <cellStyle name="Millares(1) 62" xfId="11649" xr:uid="{00000000-0005-0000-0000-00007D2D0000}"/>
    <cellStyle name="Millares(1) 62 2" xfId="11650" xr:uid="{00000000-0005-0000-0000-00007E2D0000}"/>
    <cellStyle name="Millares(1) 62 2 2" xfId="36001" xr:uid="{DC7B79FE-A921-4DFD-85A7-78EB30467294}"/>
    <cellStyle name="Millares(1) 62 3" xfId="11651" xr:uid="{00000000-0005-0000-0000-00007F2D0000}"/>
    <cellStyle name="Millares(1) 62 3 2" xfId="36002" xr:uid="{6E97A3B2-0D61-4924-A0C5-15D6A3740E14}"/>
    <cellStyle name="Millares(1) 62 4" xfId="36000" xr:uid="{B539FE8C-AC40-4952-B9A2-6C7C06BE83DE}"/>
    <cellStyle name="Millares(1) 63" xfId="11652" xr:uid="{00000000-0005-0000-0000-0000802D0000}"/>
    <cellStyle name="Millares(1) 63 2" xfId="11653" xr:uid="{00000000-0005-0000-0000-0000812D0000}"/>
    <cellStyle name="Millares(1) 63 2 2" xfId="36004" xr:uid="{FA697AFF-C9EF-4AC5-B624-294C40F12F54}"/>
    <cellStyle name="Millares(1) 63 3" xfId="11654" xr:uid="{00000000-0005-0000-0000-0000822D0000}"/>
    <cellStyle name="Millares(1) 63 3 2" xfId="36005" xr:uid="{1D988A9F-75CB-4DDA-A7DC-127F58B31B1C}"/>
    <cellStyle name="Millares(1) 63 4" xfId="36003" xr:uid="{D4B08DC2-594C-414B-BA91-81BB612695B3}"/>
    <cellStyle name="Millares(1) 64" xfId="11655" xr:uid="{00000000-0005-0000-0000-0000832D0000}"/>
    <cellStyle name="Millares(1) 64 2" xfId="11656" xr:uid="{00000000-0005-0000-0000-0000842D0000}"/>
    <cellStyle name="Millares(1) 64 2 2" xfId="36007" xr:uid="{7D65FB02-6D12-43E0-B00A-EE23D20B40BA}"/>
    <cellStyle name="Millares(1) 64 3" xfId="11657" xr:uid="{00000000-0005-0000-0000-0000852D0000}"/>
    <cellStyle name="Millares(1) 64 3 2" xfId="36008" xr:uid="{38B3B19E-75A8-43C2-84D7-03F80897240F}"/>
    <cellStyle name="Millares(1) 64 4" xfId="36006" xr:uid="{7B22CE31-2AEB-4F79-B0E2-65B9974AD353}"/>
    <cellStyle name="Millares(1) 65" xfId="11658" xr:uid="{00000000-0005-0000-0000-0000862D0000}"/>
    <cellStyle name="Millares(1) 65 2" xfId="11659" xr:uid="{00000000-0005-0000-0000-0000872D0000}"/>
    <cellStyle name="Millares(1) 65 2 2" xfId="36010" xr:uid="{C1A39254-C088-4440-95E6-F46AA66E7C33}"/>
    <cellStyle name="Millares(1) 65 3" xfId="11660" xr:uid="{00000000-0005-0000-0000-0000882D0000}"/>
    <cellStyle name="Millares(1) 65 3 2" xfId="36011" xr:uid="{AD327AA2-D9BE-40E3-9A69-C81CF83D7C75}"/>
    <cellStyle name="Millares(1) 65 4" xfId="36009" xr:uid="{27F0D04E-FF13-4F2B-B8DD-2FEE2E823C5C}"/>
    <cellStyle name="Millares(1) 66" xfId="11661" xr:uid="{00000000-0005-0000-0000-0000892D0000}"/>
    <cellStyle name="Millares(1) 66 2" xfId="11662" xr:uid="{00000000-0005-0000-0000-00008A2D0000}"/>
    <cellStyle name="Millares(1) 66 2 2" xfId="36013" xr:uid="{D1D120B9-6967-439C-A156-24328BE0015D}"/>
    <cellStyle name="Millares(1) 66 3" xfId="11663" xr:uid="{00000000-0005-0000-0000-00008B2D0000}"/>
    <cellStyle name="Millares(1) 66 3 2" xfId="36014" xr:uid="{E9DA9A30-B82E-41CF-A3BC-A540D50A47E8}"/>
    <cellStyle name="Millares(1) 66 4" xfId="36012" xr:uid="{9A77A189-CB59-4BA7-AD67-5DB327FEDB45}"/>
    <cellStyle name="Millares(1) 67" xfId="11664" xr:uid="{00000000-0005-0000-0000-00008C2D0000}"/>
    <cellStyle name="Millares(1) 67 2" xfId="11665" xr:uid="{00000000-0005-0000-0000-00008D2D0000}"/>
    <cellStyle name="Millares(1) 67 2 2" xfId="36016" xr:uid="{6DE12802-CBAA-4910-9E36-7199C9D5B822}"/>
    <cellStyle name="Millares(1) 67 3" xfId="11666" xr:uid="{00000000-0005-0000-0000-00008E2D0000}"/>
    <cellStyle name="Millares(1) 67 3 2" xfId="36017" xr:uid="{7C291369-6E1C-441B-975B-63131C986049}"/>
    <cellStyle name="Millares(1) 67 4" xfId="36015" xr:uid="{D23C6C9B-B345-4492-B5B4-10B2DD84D6D2}"/>
    <cellStyle name="Millares(1) 68" xfId="11667" xr:uid="{00000000-0005-0000-0000-00008F2D0000}"/>
    <cellStyle name="Millares(1) 68 2" xfId="11668" xr:uid="{00000000-0005-0000-0000-0000902D0000}"/>
    <cellStyle name="Millares(1) 68 2 2" xfId="36019" xr:uid="{832EC673-E8D5-471B-8A11-6C7075CC150B}"/>
    <cellStyle name="Millares(1) 68 3" xfId="11669" xr:uid="{00000000-0005-0000-0000-0000912D0000}"/>
    <cellStyle name="Millares(1) 68 3 2" xfId="36020" xr:uid="{A4210806-0BC0-44CD-9AD5-5AC07B71CF07}"/>
    <cellStyle name="Millares(1) 68 4" xfId="36018" xr:uid="{3D84C64A-8F4A-4D3F-A831-F570A0FAA8BB}"/>
    <cellStyle name="Millares(1) 69" xfId="11670" xr:uid="{00000000-0005-0000-0000-0000922D0000}"/>
    <cellStyle name="Millares(1) 69 2" xfId="11671" xr:uid="{00000000-0005-0000-0000-0000932D0000}"/>
    <cellStyle name="Millares(1) 69 2 2" xfId="36022" xr:uid="{B98BEFE6-10FF-43D4-97D7-5E6B1AA295D4}"/>
    <cellStyle name="Millares(1) 69 3" xfId="11672" xr:uid="{00000000-0005-0000-0000-0000942D0000}"/>
    <cellStyle name="Millares(1) 69 3 2" xfId="36023" xr:uid="{8E18606B-F6BE-4F32-B192-C5336082A8B8}"/>
    <cellStyle name="Millares(1) 69 4" xfId="36021" xr:uid="{93460833-99F2-4DF5-AC11-95F9D32E0FCE}"/>
    <cellStyle name="Millares(1) 7" xfId="11673" xr:uid="{00000000-0005-0000-0000-0000952D0000}"/>
    <cellStyle name="Millares(1) 7 2" xfId="11674" xr:uid="{00000000-0005-0000-0000-0000962D0000}"/>
    <cellStyle name="Millares(1) 7 2 2" xfId="36025" xr:uid="{237A7F51-4D89-4617-8E9F-04750E813C77}"/>
    <cellStyle name="Millares(1) 7 3" xfId="11675" xr:uid="{00000000-0005-0000-0000-0000972D0000}"/>
    <cellStyle name="Millares(1) 7 3 2" xfId="36026" xr:uid="{E33277C6-66C8-4F58-B992-14567E47D8D7}"/>
    <cellStyle name="Millares(1) 7 4" xfId="36024" xr:uid="{190C7E85-4692-45BB-978E-2373CA2D173C}"/>
    <cellStyle name="Millares(1) 70" xfId="11676" xr:uid="{00000000-0005-0000-0000-0000982D0000}"/>
    <cellStyle name="Millares(1) 70 2" xfId="11677" xr:uid="{00000000-0005-0000-0000-0000992D0000}"/>
    <cellStyle name="Millares(1) 70 2 2" xfId="36028" xr:uid="{5112C468-11A9-4CE0-BD27-42F92D9BE2C7}"/>
    <cellStyle name="Millares(1) 70 3" xfId="11678" xr:uid="{00000000-0005-0000-0000-00009A2D0000}"/>
    <cellStyle name="Millares(1) 70 3 2" xfId="36029" xr:uid="{5CDDAD7B-7F03-4354-B5C0-4551203B5FD8}"/>
    <cellStyle name="Millares(1) 70 4" xfId="36027" xr:uid="{FAED23BF-6B85-499A-85BF-473ABF0A3100}"/>
    <cellStyle name="Millares(1) 71" xfId="11679" xr:uid="{00000000-0005-0000-0000-00009B2D0000}"/>
    <cellStyle name="Millares(1) 71 2" xfId="11680" xr:uid="{00000000-0005-0000-0000-00009C2D0000}"/>
    <cellStyle name="Millares(1) 71 2 2" xfId="36031" xr:uid="{8D9C1D52-693A-4EAA-BCBF-AFBC7ACA312D}"/>
    <cellStyle name="Millares(1) 71 3" xfId="11681" xr:uid="{00000000-0005-0000-0000-00009D2D0000}"/>
    <cellStyle name="Millares(1) 71 3 2" xfId="36032" xr:uid="{80A295B0-FBC8-48B3-B00B-86AB74FE38C1}"/>
    <cellStyle name="Millares(1) 71 4" xfId="36030" xr:uid="{C3DB40CA-4053-466B-AF3C-FB75FAC41810}"/>
    <cellStyle name="Millares(1) 72" xfId="11682" xr:uid="{00000000-0005-0000-0000-00009E2D0000}"/>
    <cellStyle name="Millares(1) 72 2" xfId="11683" xr:uid="{00000000-0005-0000-0000-00009F2D0000}"/>
    <cellStyle name="Millares(1) 72 2 2" xfId="36034" xr:uid="{0C69302A-B905-47F9-8C66-04C2BFC1725C}"/>
    <cellStyle name="Millares(1) 72 3" xfId="11684" xr:uid="{00000000-0005-0000-0000-0000A02D0000}"/>
    <cellStyle name="Millares(1) 72 3 2" xfId="36035" xr:uid="{3D5DEE91-0AE0-403A-A547-0CCF070E4DD0}"/>
    <cellStyle name="Millares(1) 72 4" xfId="36033" xr:uid="{046627D0-5C42-470B-99E0-78DB9D6FCA53}"/>
    <cellStyle name="Millares(1) 73" xfId="11685" xr:uid="{00000000-0005-0000-0000-0000A12D0000}"/>
    <cellStyle name="Millares(1) 73 2" xfId="11686" xr:uid="{00000000-0005-0000-0000-0000A22D0000}"/>
    <cellStyle name="Millares(1) 73 2 2" xfId="36037" xr:uid="{81583F49-2B27-4A63-AD94-27BC5CD29506}"/>
    <cellStyle name="Millares(1) 73 3" xfId="11687" xr:uid="{00000000-0005-0000-0000-0000A32D0000}"/>
    <cellStyle name="Millares(1) 73 3 2" xfId="36038" xr:uid="{F63F6670-C24D-4CEB-AF7B-800868C4A749}"/>
    <cellStyle name="Millares(1) 73 4" xfId="36036" xr:uid="{2E0A6E54-977C-46BF-BACF-B3A5C5F5CA68}"/>
    <cellStyle name="Millares(1) 74" xfId="11688" xr:uid="{00000000-0005-0000-0000-0000A42D0000}"/>
    <cellStyle name="Millares(1) 74 2" xfId="11689" xr:uid="{00000000-0005-0000-0000-0000A52D0000}"/>
    <cellStyle name="Millares(1) 74 2 2" xfId="36040" xr:uid="{D77D5B36-5315-47B2-A23D-F0B92471FAA8}"/>
    <cellStyle name="Millares(1) 74 3" xfId="11690" xr:uid="{00000000-0005-0000-0000-0000A62D0000}"/>
    <cellStyle name="Millares(1) 74 3 2" xfId="36041" xr:uid="{2F6AEB51-BAFB-467B-8B0B-072EC3EE1B1C}"/>
    <cellStyle name="Millares(1) 74 4" xfId="36039" xr:uid="{F132BA66-5AB4-476A-BF4F-5C7AD422C057}"/>
    <cellStyle name="Millares(1) 75" xfId="11691" xr:uid="{00000000-0005-0000-0000-0000A72D0000}"/>
    <cellStyle name="Millares(1) 75 2" xfId="11692" xr:uid="{00000000-0005-0000-0000-0000A82D0000}"/>
    <cellStyle name="Millares(1) 75 2 2" xfId="36043" xr:uid="{B61D60B2-9A2F-4651-B8B6-B107B1BDFF15}"/>
    <cellStyle name="Millares(1) 75 3" xfId="11693" xr:uid="{00000000-0005-0000-0000-0000A92D0000}"/>
    <cellStyle name="Millares(1) 75 3 2" xfId="36044" xr:uid="{F3D3EDA7-3EF7-4DBF-B66B-018488E871B5}"/>
    <cellStyle name="Millares(1) 75 4" xfId="36042" xr:uid="{F37E549F-9C07-4273-A087-A134BBB2CD69}"/>
    <cellStyle name="Millares(1) 76" xfId="11694" xr:uid="{00000000-0005-0000-0000-0000AA2D0000}"/>
    <cellStyle name="Millares(1) 76 2" xfId="11695" xr:uid="{00000000-0005-0000-0000-0000AB2D0000}"/>
    <cellStyle name="Millares(1) 76 2 2" xfId="36046" xr:uid="{28459B23-4FB8-4A5D-917A-9237F4266D13}"/>
    <cellStyle name="Millares(1) 76 3" xfId="11696" xr:uid="{00000000-0005-0000-0000-0000AC2D0000}"/>
    <cellStyle name="Millares(1) 76 3 2" xfId="36047" xr:uid="{3CBBC87F-05DD-40F3-BE5F-DC1AB34C68B8}"/>
    <cellStyle name="Millares(1) 76 4" xfId="36045" xr:uid="{FEF63EB6-B851-456A-996C-E133F47A8DE9}"/>
    <cellStyle name="Millares(1) 77" xfId="11697" xr:uid="{00000000-0005-0000-0000-0000AD2D0000}"/>
    <cellStyle name="Millares(1) 77 2" xfId="11698" xr:uid="{00000000-0005-0000-0000-0000AE2D0000}"/>
    <cellStyle name="Millares(1) 77 2 2" xfId="36049" xr:uid="{D5DDC4A8-E837-4EB9-93C6-0723B85C3784}"/>
    <cellStyle name="Millares(1) 77 3" xfId="11699" xr:uid="{00000000-0005-0000-0000-0000AF2D0000}"/>
    <cellStyle name="Millares(1) 77 3 2" xfId="36050" xr:uid="{D3A719F1-F5B5-48A3-B26B-66A149E30929}"/>
    <cellStyle name="Millares(1) 77 4" xfId="36048" xr:uid="{12D3EAAB-72C7-4409-900F-1623E1F03AC0}"/>
    <cellStyle name="Millares(1) 78" xfId="11700" xr:uid="{00000000-0005-0000-0000-0000B02D0000}"/>
    <cellStyle name="Millares(1) 78 2" xfId="11701" xr:uid="{00000000-0005-0000-0000-0000B12D0000}"/>
    <cellStyle name="Millares(1) 78 2 2" xfId="36052" xr:uid="{E91D236B-AA6F-403C-B5A8-FF397A000D0D}"/>
    <cellStyle name="Millares(1) 78 3" xfId="11702" xr:uid="{00000000-0005-0000-0000-0000B22D0000}"/>
    <cellStyle name="Millares(1) 78 3 2" xfId="36053" xr:uid="{743A05CA-2CA2-4E85-89D3-5082DB14D40E}"/>
    <cellStyle name="Millares(1) 78 4" xfId="36051" xr:uid="{9DC399EA-D958-4E9D-8D7C-58649028925D}"/>
    <cellStyle name="Millares(1) 79" xfId="11703" xr:uid="{00000000-0005-0000-0000-0000B32D0000}"/>
    <cellStyle name="Millares(1) 79 2" xfId="11704" xr:uid="{00000000-0005-0000-0000-0000B42D0000}"/>
    <cellStyle name="Millares(1) 79 2 2" xfId="36055" xr:uid="{2DEEBDB7-091B-417E-B3F7-4A08A60EE7E4}"/>
    <cellStyle name="Millares(1) 79 3" xfId="11705" xr:uid="{00000000-0005-0000-0000-0000B52D0000}"/>
    <cellStyle name="Millares(1) 79 3 2" xfId="36056" xr:uid="{8C347390-8F01-4027-BB96-40C37EC84FA1}"/>
    <cellStyle name="Millares(1) 79 4" xfId="36054" xr:uid="{DB7963A7-BB55-4EA8-BEFB-195391D6F8BE}"/>
    <cellStyle name="Millares(1) 8" xfId="11706" xr:uid="{00000000-0005-0000-0000-0000B62D0000}"/>
    <cellStyle name="Millares(1) 8 2" xfId="11707" xr:uid="{00000000-0005-0000-0000-0000B72D0000}"/>
    <cellStyle name="Millares(1) 8 2 2" xfId="36058" xr:uid="{0935A65A-ABF9-413D-90E8-113D899BC774}"/>
    <cellStyle name="Millares(1) 8 3" xfId="11708" xr:uid="{00000000-0005-0000-0000-0000B82D0000}"/>
    <cellStyle name="Millares(1) 8 3 2" xfId="36059" xr:uid="{0F1EF313-BB99-4ACB-8AF5-8CD0E708F2DA}"/>
    <cellStyle name="Millares(1) 8 4" xfId="36057" xr:uid="{E5879AEA-E076-4FD5-9F0F-9085ECDB83E0}"/>
    <cellStyle name="Millares(1) 80" xfId="11709" xr:uid="{00000000-0005-0000-0000-0000B92D0000}"/>
    <cellStyle name="Millares(1) 80 2" xfId="11710" xr:uid="{00000000-0005-0000-0000-0000BA2D0000}"/>
    <cellStyle name="Millares(1) 80 2 2" xfId="36061" xr:uid="{DD60BE72-8903-4350-8D4D-E5FD6F8AF500}"/>
    <cellStyle name="Millares(1) 80 3" xfId="11711" xr:uid="{00000000-0005-0000-0000-0000BB2D0000}"/>
    <cellStyle name="Millares(1) 80 3 2" xfId="36062" xr:uid="{380E4717-3341-4928-AB2F-40E2EA959692}"/>
    <cellStyle name="Millares(1) 80 4" xfId="36060" xr:uid="{E538154C-539D-45C1-A49A-BC883A284C04}"/>
    <cellStyle name="Millares(1) 81" xfId="11712" xr:uid="{00000000-0005-0000-0000-0000BC2D0000}"/>
    <cellStyle name="Millares(1) 81 2" xfId="11713" xr:uid="{00000000-0005-0000-0000-0000BD2D0000}"/>
    <cellStyle name="Millares(1) 81 2 2" xfId="36064" xr:uid="{F5A10A69-DDE2-4490-A728-8811AAC4BBAC}"/>
    <cellStyle name="Millares(1) 81 3" xfId="11714" xr:uid="{00000000-0005-0000-0000-0000BE2D0000}"/>
    <cellStyle name="Millares(1) 81 3 2" xfId="36065" xr:uid="{1FDEB270-548C-4775-AB60-8008FA79A5C4}"/>
    <cellStyle name="Millares(1) 81 4" xfId="36063" xr:uid="{738794B6-E979-4DE1-9982-5C75F5D1A8EE}"/>
    <cellStyle name="Millares(1) 82" xfId="11715" xr:uid="{00000000-0005-0000-0000-0000BF2D0000}"/>
    <cellStyle name="Millares(1) 82 2" xfId="11716" xr:uid="{00000000-0005-0000-0000-0000C02D0000}"/>
    <cellStyle name="Millares(1) 82 2 2" xfId="36067" xr:uid="{1E3FFBC4-1237-444D-9317-590D8D7BC4A4}"/>
    <cellStyle name="Millares(1) 82 3" xfId="11717" xr:uid="{00000000-0005-0000-0000-0000C12D0000}"/>
    <cellStyle name="Millares(1) 82 3 2" xfId="36068" xr:uid="{D1FA7D0E-7CD8-4EF5-9956-3833102D2B86}"/>
    <cellStyle name="Millares(1) 82 4" xfId="36066" xr:uid="{7E7DE50A-F243-46E6-BFB5-D28C83C7FD9B}"/>
    <cellStyle name="Millares(1) 83" xfId="11718" xr:uid="{00000000-0005-0000-0000-0000C22D0000}"/>
    <cellStyle name="Millares(1) 83 2" xfId="11719" xr:uid="{00000000-0005-0000-0000-0000C32D0000}"/>
    <cellStyle name="Millares(1) 83 2 2" xfId="36070" xr:uid="{F6D5D336-1420-4DB4-B3F0-33C502A30D07}"/>
    <cellStyle name="Millares(1) 83 3" xfId="11720" xr:uid="{00000000-0005-0000-0000-0000C42D0000}"/>
    <cellStyle name="Millares(1) 83 3 2" xfId="36071" xr:uid="{7E176157-8469-442B-B733-ABEAF80FA8C2}"/>
    <cellStyle name="Millares(1) 83 4" xfId="36069" xr:uid="{828A35CB-1E41-4327-8B5F-4CF12E70201B}"/>
    <cellStyle name="Millares(1) 84" xfId="11721" xr:uid="{00000000-0005-0000-0000-0000C52D0000}"/>
    <cellStyle name="Millares(1) 84 2" xfId="11722" xr:uid="{00000000-0005-0000-0000-0000C62D0000}"/>
    <cellStyle name="Millares(1) 84 2 2" xfId="36073" xr:uid="{BD37F44A-9BC4-45FC-9DC4-37696E95C169}"/>
    <cellStyle name="Millares(1) 84 3" xfId="11723" xr:uid="{00000000-0005-0000-0000-0000C72D0000}"/>
    <cellStyle name="Millares(1) 84 3 2" xfId="36074" xr:uid="{4E9793C4-D69E-4FF8-ACAB-FEBFB48131EF}"/>
    <cellStyle name="Millares(1) 84 4" xfId="36072" xr:uid="{B86BAF30-33D0-4184-91A3-C2DBFA5F36F0}"/>
    <cellStyle name="Millares(1) 85" xfId="11724" xr:uid="{00000000-0005-0000-0000-0000C82D0000}"/>
    <cellStyle name="Millares(1) 85 2" xfId="11725" xr:uid="{00000000-0005-0000-0000-0000C92D0000}"/>
    <cellStyle name="Millares(1) 85 2 2" xfId="36076" xr:uid="{B7B27BF1-70BA-4142-8210-5C0A837A2242}"/>
    <cellStyle name="Millares(1) 85 3" xfId="11726" xr:uid="{00000000-0005-0000-0000-0000CA2D0000}"/>
    <cellStyle name="Millares(1) 85 3 2" xfId="36077" xr:uid="{72785823-EF21-4456-90AA-9667B9A04F9E}"/>
    <cellStyle name="Millares(1) 85 4" xfId="36075" xr:uid="{DA9DA0F3-7D35-4C7D-BF7B-498E94628E7A}"/>
    <cellStyle name="Millares(1) 86" xfId="11727" xr:uid="{00000000-0005-0000-0000-0000CB2D0000}"/>
    <cellStyle name="Millares(1) 86 2" xfId="11728" xr:uid="{00000000-0005-0000-0000-0000CC2D0000}"/>
    <cellStyle name="Millares(1) 86 2 2" xfId="36079" xr:uid="{E2714C41-512F-4A26-87BA-591322F95AE9}"/>
    <cellStyle name="Millares(1) 86 3" xfId="11729" xr:uid="{00000000-0005-0000-0000-0000CD2D0000}"/>
    <cellStyle name="Millares(1) 86 3 2" xfId="36080" xr:uid="{B41F0DF4-8CA5-43B8-872B-1FC1054508DD}"/>
    <cellStyle name="Millares(1) 86 4" xfId="36078" xr:uid="{721F2E83-0827-4DBF-81F1-E2584E408650}"/>
    <cellStyle name="Millares(1) 87" xfId="11730" xr:uid="{00000000-0005-0000-0000-0000CE2D0000}"/>
    <cellStyle name="Millares(1) 87 2" xfId="11731" xr:uid="{00000000-0005-0000-0000-0000CF2D0000}"/>
    <cellStyle name="Millares(1) 87 2 2" xfId="36082" xr:uid="{CD4F7B69-DBF0-4D63-BF4B-42006D68502C}"/>
    <cellStyle name="Millares(1) 87 3" xfId="11732" xr:uid="{00000000-0005-0000-0000-0000D02D0000}"/>
    <cellStyle name="Millares(1) 87 3 2" xfId="36083" xr:uid="{273F5200-DD02-4CD9-8859-AA3E63BE5418}"/>
    <cellStyle name="Millares(1) 87 4" xfId="36081" xr:uid="{69229454-8AA8-4388-9D3E-D2CBE202D657}"/>
    <cellStyle name="Millares(1) 88" xfId="11733" xr:uid="{00000000-0005-0000-0000-0000D12D0000}"/>
    <cellStyle name="Millares(1) 88 2" xfId="11734" xr:uid="{00000000-0005-0000-0000-0000D22D0000}"/>
    <cellStyle name="Millares(1) 88 2 2" xfId="36085" xr:uid="{466215F5-335E-43C1-A24E-DFD391486152}"/>
    <cellStyle name="Millares(1) 88 3" xfId="11735" xr:uid="{00000000-0005-0000-0000-0000D32D0000}"/>
    <cellStyle name="Millares(1) 88 3 2" xfId="36086" xr:uid="{F7E462C7-0A21-4C1B-9FD1-B6BB136DF0F4}"/>
    <cellStyle name="Millares(1) 88 4" xfId="36084" xr:uid="{E2B23451-370A-4E94-BDA4-8A6A774CFD9C}"/>
    <cellStyle name="Millares(1) 89" xfId="11736" xr:uid="{00000000-0005-0000-0000-0000D42D0000}"/>
    <cellStyle name="Millares(1) 89 2" xfId="11737" xr:uid="{00000000-0005-0000-0000-0000D52D0000}"/>
    <cellStyle name="Millares(1) 89 2 2" xfId="36088" xr:uid="{5A6601A7-3437-47EE-B155-938D1F438488}"/>
    <cellStyle name="Millares(1) 89 3" xfId="11738" xr:uid="{00000000-0005-0000-0000-0000D62D0000}"/>
    <cellStyle name="Millares(1) 89 3 2" xfId="36089" xr:uid="{DD7ABEF3-3F95-4C21-9F55-E569E5F33EA1}"/>
    <cellStyle name="Millares(1) 89 4" xfId="36087" xr:uid="{B8F27B96-F932-4089-94EB-D7C8E1F3D507}"/>
    <cellStyle name="Millares(1) 9" xfId="11739" xr:uid="{00000000-0005-0000-0000-0000D72D0000}"/>
    <cellStyle name="Millares(1) 9 2" xfId="11740" xr:uid="{00000000-0005-0000-0000-0000D82D0000}"/>
    <cellStyle name="Millares(1) 9 2 2" xfId="36091" xr:uid="{684A3773-46D2-491F-8C98-2577DD707A4F}"/>
    <cellStyle name="Millares(1) 9 3" xfId="11741" xr:uid="{00000000-0005-0000-0000-0000D92D0000}"/>
    <cellStyle name="Millares(1) 9 3 2" xfId="36092" xr:uid="{DDCC7723-BFF1-4ECC-95F4-6F47CE9C8251}"/>
    <cellStyle name="Millares(1) 9 4" xfId="36090" xr:uid="{347522DA-7163-44E5-B6B9-426FA04757B3}"/>
    <cellStyle name="Millares(1) 90" xfId="11742" xr:uid="{00000000-0005-0000-0000-0000DA2D0000}"/>
    <cellStyle name="Millares(1) 90 2" xfId="11743" xr:uid="{00000000-0005-0000-0000-0000DB2D0000}"/>
    <cellStyle name="Millares(1) 90 2 2" xfId="36094" xr:uid="{D667D94E-5885-40B9-AC17-5EF7AEA4343F}"/>
    <cellStyle name="Millares(1) 90 3" xfId="11744" xr:uid="{00000000-0005-0000-0000-0000DC2D0000}"/>
    <cellStyle name="Millares(1) 90 3 2" xfId="36095" xr:uid="{15C668CB-578D-49A6-A5BA-1B9337C08E48}"/>
    <cellStyle name="Millares(1) 90 4" xfId="36093" xr:uid="{5FF73567-DEDE-4A3B-BAB3-41A6FFC599F9}"/>
    <cellStyle name="Millares(1) 91" xfId="11745" xr:uid="{00000000-0005-0000-0000-0000DD2D0000}"/>
    <cellStyle name="Millares(1) 91 2" xfId="11746" xr:uid="{00000000-0005-0000-0000-0000DE2D0000}"/>
    <cellStyle name="Millares(1) 91 2 2" xfId="36097" xr:uid="{58885674-089C-46B3-9F3F-B0EBDB981DB3}"/>
    <cellStyle name="Millares(1) 91 3" xfId="11747" xr:uid="{00000000-0005-0000-0000-0000DF2D0000}"/>
    <cellStyle name="Millares(1) 91 3 2" xfId="36098" xr:uid="{A5A2C2B2-5400-4BC3-8636-329E8F6601C3}"/>
    <cellStyle name="Millares(1) 91 4" xfId="36096" xr:uid="{2E054221-9FFE-453C-AF07-56E3075CCF2C}"/>
    <cellStyle name="Millares(1) 92" xfId="11748" xr:uid="{00000000-0005-0000-0000-0000E02D0000}"/>
    <cellStyle name="Millares(1) 92 2" xfId="11749" xr:uid="{00000000-0005-0000-0000-0000E12D0000}"/>
    <cellStyle name="Millares(1) 92 2 2" xfId="36100" xr:uid="{6B9D5DBB-5C99-49B9-9311-C0666F6AB31A}"/>
    <cellStyle name="Millares(1) 92 3" xfId="11750" xr:uid="{00000000-0005-0000-0000-0000E22D0000}"/>
    <cellStyle name="Millares(1) 92 3 2" xfId="36101" xr:uid="{73AD47DB-4DEE-41D4-818B-C32D324EA77D}"/>
    <cellStyle name="Millares(1) 92 4" xfId="36099" xr:uid="{964F2456-CE0E-499D-B979-0CD323591A3F}"/>
    <cellStyle name="Millares(1) 93" xfId="11751" xr:uid="{00000000-0005-0000-0000-0000E32D0000}"/>
    <cellStyle name="Millares(1) 93 2" xfId="11752" xr:uid="{00000000-0005-0000-0000-0000E42D0000}"/>
    <cellStyle name="Millares(1) 93 2 2" xfId="36103" xr:uid="{0C0CD6C4-EC13-47B1-8B94-66E220F65AFA}"/>
    <cellStyle name="Millares(1) 93 3" xfId="11753" xr:uid="{00000000-0005-0000-0000-0000E52D0000}"/>
    <cellStyle name="Millares(1) 93 3 2" xfId="36104" xr:uid="{FB89794D-DDD9-433D-A65D-757A658CF6FC}"/>
    <cellStyle name="Millares(1) 93 4" xfId="36102" xr:uid="{30998F7D-33A6-4FD3-92E6-AD835400344F}"/>
    <cellStyle name="Millares(1) 94" xfId="11754" xr:uid="{00000000-0005-0000-0000-0000E62D0000}"/>
    <cellStyle name="Millares(1) 94 2" xfId="11755" xr:uid="{00000000-0005-0000-0000-0000E72D0000}"/>
    <cellStyle name="Millares(1) 94 2 2" xfId="36106" xr:uid="{DBCDEAC1-7654-49BC-B24C-D7F912FF6AE0}"/>
    <cellStyle name="Millares(1) 94 3" xfId="11756" xr:uid="{00000000-0005-0000-0000-0000E82D0000}"/>
    <cellStyle name="Millares(1) 94 3 2" xfId="36107" xr:uid="{DC8B9432-E16C-411E-886F-F2FF4904C711}"/>
    <cellStyle name="Millares(1) 94 4" xfId="36105" xr:uid="{0699B4CA-EE76-40F5-968B-AE088D899332}"/>
    <cellStyle name="Millares(1) 95" xfId="11757" xr:uid="{00000000-0005-0000-0000-0000E92D0000}"/>
    <cellStyle name="Millares(1) 95 2" xfId="11758" xr:uid="{00000000-0005-0000-0000-0000EA2D0000}"/>
    <cellStyle name="Millares(1) 95 2 2" xfId="36109" xr:uid="{4A1F719C-93C9-472E-8DD9-A0FB5F6E24B1}"/>
    <cellStyle name="Millares(1) 95 3" xfId="11759" xr:uid="{00000000-0005-0000-0000-0000EB2D0000}"/>
    <cellStyle name="Millares(1) 95 3 2" xfId="36110" xr:uid="{81AC7783-664D-44BB-A960-B6C4B8C76E79}"/>
    <cellStyle name="Millares(1) 95 4" xfId="36108" xr:uid="{409D2B25-54B4-4F21-8BD5-717F9E2E4AD4}"/>
    <cellStyle name="Millares(1) 96" xfId="11760" xr:uid="{00000000-0005-0000-0000-0000EC2D0000}"/>
    <cellStyle name="Millares(1) 96 2" xfId="11761" xr:uid="{00000000-0005-0000-0000-0000ED2D0000}"/>
    <cellStyle name="Millares(1) 96 2 2" xfId="36112" xr:uid="{2103440F-BF82-4F19-B3A1-9DAC43CDDB4A}"/>
    <cellStyle name="Millares(1) 96 3" xfId="11762" xr:uid="{00000000-0005-0000-0000-0000EE2D0000}"/>
    <cellStyle name="Millares(1) 96 3 2" xfId="36113" xr:uid="{A7AF24AE-20FF-4E83-8BDF-5DE5EC19F1C3}"/>
    <cellStyle name="Millares(1) 96 4" xfId="36111" xr:uid="{5D2BC73F-7D6B-4DF4-9BB1-7D8EB24CDB88}"/>
    <cellStyle name="Millares(1) 97" xfId="11763" xr:uid="{00000000-0005-0000-0000-0000EF2D0000}"/>
    <cellStyle name="Millares(1) 97 2" xfId="11764" xr:uid="{00000000-0005-0000-0000-0000F02D0000}"/>
    <cellStyle name="Millares(1) 97 2 2" xfId="36115" xr:uid="{50B94757-B6D4-4DEB-B389-C2149D923C1A}"/>
    <cellStyle name="Millares(1) 97 3" xfId="11765" xr:uid="{00000000-0005-0000-0000-0000F12D0000}"/>
    <cellStyle name="Millares(1) 97 3 2" xfId="36116" xr:uid="{EDF750CB-F4B5-497F-A24B-CF800F563EA1}"/>
    <cellStyle name="Millares(1) 97 4" xfId="36114" xr:uid="{CD45AC5B-1FFC-473F-A253-23F8A203D9E7}"/>
    <cellStyle name="Millares(1) 98" xfId="11766" xr:uid="{00000000-0005-0000-0000-0000F22D0000}"/>
    <cellStyle name="Millares(1) 98 2" xfId="11767" xr:uid="{00000000-0005-0000-0000-0000F32D0000}"/>
    <cellStyle name="Millares(1) 98 2 2" xfId="36118" xr:uid="{6F0267B6-4998-4606-B03C-ECD2FFFFFC2E}"/>
    <cellStyle name="Millares(1) 98 3" xfId="11768" xr:uid="{00000000-0005-0000-0000-0000F42D0000}"/>
    <cellStyle name="Millares(1) 98 3 2" xfId="36119" xr:uid="{F5750C4D-2FF8-4B7D-AB0E-608559053AF9}"/>
    <cellStyle name="Millares(1) 98 4" xfId="36117" xr:uid="{FCF7CE38-CAEE-4DFA-9174-E0653D57D29F}"/>
    <cellStyle name="Millares(1) 99" xfId="11769" xr:uid="{00000000-0005-0000-0000-0000F52D0000}"/>
    <cellStyle name="Millares(1) 99 2" xfId="11770" xr:uid="{00000000-0005-0000-0000-0000F62D0000}"/>
    <cellStyle name="Millares(1) 99 2 2" xfId="36121" xr:uid="{EDBA23F1-6082-4FEE-A613-8532FF896C15}"/>
    <cellStyle name="Millares(1) 99 3" xfId="11771" xr:uid="{00000000-0005-0000-0000-0000F72D0000}"/>
    <cellStyle name="Millares(1) 99 3 2" xfId="36122" xr:uid="{CD3951CA-A41F-4A88-9669-5AB1FCCBD16A}"/>
    <cellStyle name="Millares(1) 99 4" xfId="36120" xr:uid="{A0BF2DFA-6181-4DB7-B007-5AD03A29BB02}"/>
    <cellStyle name="Millares[1]" xfId="11772" xr:uid="{00000000-0005-0000-0000-0000F82D0000}"/>
    <cellStyle name="Millares[1] 10" xfId="11773" xr:uid="{00000000-0005-0000-0000-0000F92D0000}"/>
    <cellStyle name="Millares[1] 10 2" xfId="11774" xr:uid="{00000000-0005-0000-0000-0000FA2D0000}"/>
    <cellStyle name="Millares[1] 10 2 2" xfId="36125" xr:uid="{E3A66949-A0D9-4EE5-84F0-79BB556D1B3C}"/>
    <cellStyle name="Millares[1] 10 3" xfId="11775" xr:uid="{00000000-0005-0000-0000-0000FB2D0000}"/>
    <cellStyle name="Millares[1] 10 3 2" xfId="36126" xr:uid="{69D477B4-4935-4028-A9D5-FEBB2EC09D1C}"/>
    <cellStyle name="Millares[1] 10 4" xfId="36124" xr:uid="{FE7FA0DC-23C2-4FF1-9E12-7A258CCDB9B6}"/>
    <cellStyle name="Millares[1] 100" xfId="11776" xr:uid="{00000000-0005-0000-0000-0000FC2D0000}"/>
    <cellStyle name="Millares[1] 100 2" xfId="11777" xr:uid="{00000000-0005-0000-0000-0000FD2D0000}"/>
    <cellStyle name="Millares[1] 100 2 2" xfId="36128" xr:uid="{D600AFA2-92C2-4B56-A92D-DABB07C86D69}"/>
    <cellStyle name="Millares[1] 100 3" xfId="11778" xr:uid="{00000000-0005-0000-0000-0000FE2D0000}"/>
    <cellStyle name="Millares[1] 100 3 2" xfId="36129" xr:uid="{278443B1-FBA9-4B3A-9F00-67C55E2F1EBB}"/>
    <cellStyle name="Millares[1] 100 4" xfId="36127" xr:uid="{41394395-5BC8-4FC9-A104-118EB96B8DA9}"/>
    <cellStyle name="Millares[1] 101" xfId="11779" xr:uid="{00000000-0005-0000-0000-0000FF2D0000}"/>
    <cellStyle name="Millares[1] 101 2" xfId="11780" xr:uid="{00000000-0005-0000-0000-0000002E0000}"/>
    <cellStyle name="Millares[1] 101 2 2" xfId="36131" xr:uid="{33E98EA1-6C4A-4200-AAC6-059F861406E0}"/>
    <cellStyle name="Millares[1] 101 3" xfId="11781" xr:uid="{00000000-0005-0000-0000-0000012E0000}"/>
    <cellStyle name="Millares[1] 101 3 2" xfId="36132" xr:uid="{CB8C6723-3BFF-464A-9548-0A0DE12AC0C6}"/>
    <cellStyle name="Millares[1] 101 4" xfId="36130" xr:uid="{673219EC-C8C8-4929-8B1B-8BA9538FBD7F}"/>
    <cellStyle name="Millares[1] 102" xfId="11782" xr:uid="{00000000-0005-0000-0000-0000022E0000}"/>
    <cellStyle name="Millares[1] 102 2" xfId="11783" xr:uid="{00000000-0005-0000-0000-0000032E0000}"/>
    <cellStyle name="Millares[1] 102 2 2" xfId="36134" xr:uid="{FECDFE4D-EA98-4B0D-8982-031BE0CE912B}"/>
    <cellStyle name="Millares[1] 102 3" xfId="11784" xr:uid="{00000000-0005-0000-0000-0000042E0000}"/>
    <cellStyle name="Millares[1] 102 3 2" xfId="36135" xr:uid="{26871D05-7493-48EB-AA9E-1ED61C6F1E10}"/>
    <cellStyle name="Millares[1] 102 4" xfId="36133" xr:uid="{43CED33B-FF7E-4447-A922-BE393C935035}"/>
    <cellStyle name="Millares[1] 103" xfId="11785" xr:uid="{00000000-0005-0000-0000-0000052E0000}"/>
    <cellStyle name="Millares[1] 103 2" xfId="11786" xr:uid="{00000000-0005-0000-0000-0000062E0000}"/>
    <cellStyle name="Millares[1] 103 2 2" xfId="36137" xr:uid="{6564E275-5947-4CAF-B72F-FEEFAC82AD1A}"/>
    <cellStyle name="Millares[1] 103 3" xfId="11787" xr:uid="{00000000-0005-0000-0000-0000072E0000}"/>
    <cellStyle name="Millares[1] 103 3 2" xfId="36138" xr:uid="{2C112885-D130-413F-A15B-A4EAC50B7609}"/>
    <cellStyle name="Millares[1] 103 4" xfId="36136" xr:uid="{D23536C4-AA7E-4543-B666-43DC62DA9775}"/>
    <cellStyle name="Millares[1] 104" xfId="11788" xr:uid="{00000000-0005-0000-0000-0000082E0000}"/>
    <cellStyle name="Millares[1] 104 2" xfId="11789" xr:uid="{00000000-0005-0000-0000-0000092E0000}"/>
    <cellStyle name="Millares[1] 104 2 2" xfId="36140" xr:uid="{4F698A45-22F9-41D5-901E-BD5B24D4C881}"/>
    <cellStyle name="Millares[1] 104 3" xfId="11790" xr:uid="{00000000-0005-0000-0000-00000A2E0000}"/>
    <cellStyle name="Millares[1] 104 3 2" xfId="36141" xr:uid="{20071C2D-1FD9-4A6E-9E84-550841FF06D8}"/>
    <cellStyle name="Millares[1] 104 4" xfId="36139" xr:uid="{723F5C94-BE3A-4152-949D-9B704B0CB6D4}"/>
    <cellStyle name="Millares[1] 105" xfId="11791" xr:uid="{00000000-0005-0000-0000-00000B2E0000}"/>
    <cellStyle name="Millares[1] 105 2" xfId="11792" xr:uid="{00000000-0005-0000-0000-00000C2E0000}"/>
    <cellStyle name="Millares[1] 105 2 2" xfId="36143" xr:uid="{1E135CD6-11A1-40E4-8540-A3A8CC038EF6}"/>
    <cellStyle name="Millares[1] 105 3" xfId="11793" xr:uid="{00000000-0005-0000-0000-00000D2E0000}"/>
    <cellStyle name="Millares[1] 105 3 2" xfId="36144" xr:uid="{5FF9C943-9D8D-4204-AD2B-63E277FE06B6}"/>
    <cellStyle name="Millares[1] 105 4" xfId="36142" xr:uid="{96572C68-30C1-4D35-9C35-3925C9C3D456}"/>
    <cellStyle name="Millares[1] 106" xfId="11794" xr:uid="{00000000-0005-0000-0000-00000E2E0000}"/>
    <cellStyle name="Millares[1] 106 2" xfId="11795" xr:uid="{00000000-0005-0000-0000-00000F2E0000}"/>
    <cellStyle name="Millares[1] 106 2 2" xfId="36146" xr:uid="{8504F10D-7421-4DFF-B984-C2D13A466D0A}"/>
    <cellStyle name="Millares[1] 106 3" xfId="11796" xr:uid="{00000000-0005-0000-0000-0000102E0000}"/>
    <cellStyle name="Millares[1] 106 3 2" xfId="36147" xr:uid="{2CF63B58-7CD2-4A31-861C-53B01DD4B4A2}"/>
    <cellStyle name="Millares[1] 106 4" xfId="36145" xr:uid="{D52FFEAA-5D64-4CF0-84C1-B4B0448B560E}"/>
    <cellStyle name="Millares[1] 107" xfId="11797" xr:uid="{00000000-0005-0000-0000-0000112E0000}"/>
    <cellStyle name="Millares[1] 107 2" xfId="11798" xr:uid="{00000000-0005-0000-0000-0000122E0000}"/>
    <cellStyle name="Millares[1] 107 2 2" xfId="36149" xr:uid="{C7910868-38AF-4D09-B594-777E0CA91403}"/>
    <cellStyle name="Millares[1] 107 3" xfId="11799" xr:uid="{00000000-0005-0000-0000-0000132E0000}"/>
    <cellStyle name="Millares[1] 107 3 2" xfId="36150" xr:uid="{F845040A-CF41-4F52-8F00-4F29997A5B75}"/>
    <cellStyle name="Millares[1] 107 4" xfId="36148" xr:uid="{949BB1E4-7984-4EF6-B086-049AF5F42F40}"/>
    <cellStyle name="Millares[1] 108" xfId="11800" xr:uid="{00000000-0005-0000-0000-0000142E0000}"/>
    <cellStyle name="Millares[1] 108 2" xfId="11801" xr:uid="{00000000-0005-0000-0000-0000152E0000}"/>
    <cellStyle name="Millares[1] 108 2 2" xfId="36152" xr:uid="{FEF3F6EF-CFE2-4CCA-A072-EFE6AE0850FF}"/>
    <cellStyle name="Millares[1] 108 3" xfId="11802" xr:uid="{00000000-0005-0000-0000-0000162E0000}"/>
    <cellStyle name="Millares[1] 108 3 2" xfId="36153" xr:uid="{1064A31D-6889-4A4D-9C29-3D2DB767BA6A}"/>
    <cellStyle name="Millares[1] 108 4" xfId="36151" xr:uid="{4E94339B-4B08-4290-A1C8-3813FC0B4DBF}"/>
    <cellStyle name="Millares[1] 109" xfId="11803" xr:uid="{00000000-0005-0000-0000-0000172E0000}"/>
    <cellStyle name="Millares[1] 109 2" xfId="36154" xr:uid="{C982153B-72A8-4FC8-B4D7-1ABDD410D719}"/>
    <cellStyle name="Millares[1] 11" xfId="11804" xr:uid="{00000000-0005-0000-0000-0000182E0000}"/>
    <cellStyle name="Millares[1] 11 2" xfId="11805" xr:uid="{00000000-0005-0000-0000-0000192E0000}"/>
    <cellStyle name="Millares[1] 11 2 2" xfId="36156" xr:uid="{38F325EF-EEF0-4260-8BD0-788A732CC514}"/>
    <cellStyle name="Millares[1] 11 3" xfId="11806" xr:uid="{00000000-0005-0000-0000-00001A2E0000}"/>
    <cellStyle name="Millares[1] 11 3 2" xfId="36157" xr:uid="{C54735B5-F6A7-4ED2-8F9A-0922053B98B7}"/>
    <cellStyle name="Millares[1] 11 4" xfId="36155" xr:uid="{1125480B-D4B5-4008-BAF8-CDE9220CDD27}"/>
    <cellStyle name="Millares[1] 110" xfId="11807" xr:uid="{00000000-0005-0000-0000-00001B2E0000}"/>
    <cellStyle name="Millares[1] 110 2" xfId="36158" xr:uid="{EBA717E3-6A38-46B5-8D6A-5F298A911A6B}"/>
    <cellStyle name="Millares[1] 111" xfId="36123" xr:uid="{463F4186-FC80-44BB-AB6C-F46CDE5CFBF5}"/>
    <cellStyle name="Millares[1] 12" xfId="11808" xr:uid="{00000000-0005-0000-0000-00001C2E0000}"/>
    <cellStyle name="Millares[1] 12 2" xfId="11809" xr:uid="{00000000-0005-0000-0000-00001D2E0000}"/>
    <cellStyle name="Millares[1] 12 2 2" xfId="36160" xr:uid="{A03562B2-CC07-4A0C-A33A-3BBF525EFDBD}"/>
    <cellStyle name="Millares[1] 12 3" xfId="11810" xr:uid="{00000000-0005-0000-0000-00001E2E0000}"/>
    <cellStyle name="Millares[1] 12 3 2" xfId="36161" xr:uid="{1F841FE9-F281-43A6-9D9A-80F1FBF8EF05}"/>
    <cellStyle name="Millares[1] 12 4" xfId="36159" xr:uid="{955EC675-FDD3-4CBF-98E7-D6A396947F6C}"/>
    <cellStyle name="Millares[1] 13" xfId="11811" xr:uid="{00000000-0005-0000-0000-00001F2E0000}"/>
    <cellStyle name="Millares[1] 13 2" xfId="11812" xr:uid="{00000000-0005-0000-0000-0000202E0000}"/>
    <cellStyle name="Millares[1] 13 2 2" xfId="36163" xr:uid="{94986646-65B9-4145-98CA-36522CA4A7CA}"/>
    <cellStyle name="Millares[1] 13 3" xfId="11813" xr:uid="{00000000-0005-0000-0000-0000212E0000}"/>
    <cellStyle name="Millares[1] 13 3 2" xfId="36164" xr:uid="{30505190-9764-491A-8350-7509A8430655}"/>
    <cellStyle name="Millares[1] 13 4" xfId="36162" xr:uid="{4D99BB00-6E22-4752-9960-97467721A5AA}"/>
    <cellStyle name="Millares[1] 14" xfId="11814" xr:uid="{00000000-0005-0000-0000-0000222E0000}"/>
    <cellStyle name="Millares[1] 14 2" xfId="11815" xr:uid="{00000000-0005-0000-0000-0000232E0000}"/>
    <cellStyle name="Millares[1] 14 2 2" xfId="36166" xr:uid="{D55DB13A-4424-4449-AA86-DC7592C9A123}"/>
    <cellStyle name="Millares[1] 14 3" xfId="11816" xr:uid="{00000000-0005-0000-0000-0000242E0000}"/>
    <cellStyle name="Millares[1] 14 3 2" xfId="36167" xr:uid="{03FEF767-B6D6-4FED-A3A9-F0A8EAADDDE9}"/>
    <cellStyle name="Millares[1] 14 4" xfId="36165" xr:uid="{EAC354E1-7C9C-4047-8D4C-BA6E9FCA89AA}"/>
    <cellStyle name="Millares[1] 15" xfId="11817" xr:uid="{00000000-0005-0000-0000-0000252E0000}"/>
    <cellStyle name="Millares[1] 15 2" xfId="11818" xr:uid="{00000000-0005-0000-0000-0000262E0000}"/>
    <cellStyle name="Millares[1] 15 2 2" xfId="36169" xr:uid="{48239BC6-D58D-4FA8-9ED4-6F56787D25AC}"/>
    <cellStyle name="Millares[1] 15 3" xfId="11819" xr:uid="{00000000-0005-0000-0000-0000272E0000}"/>
    <cellStyle name="Millares[1] 15 3 2" xfId="36170" xr:uid="{DE1C28F2-E458-441F-8EAD-0245863BCCBC}"/>
    <cellStyle name="Millares[1] 15 4" xfId="36168" xr:uid="{EFE77F37-9504-499C-9227-C6BFC7AE6D4C}"/>
    <cellStyle name="Millares[1] 16" xfId="11820" xr:uid="{00000000-0005-0000-0000-0000282E0000}"/>
    <cellStyle name="Millares[1] 16 2" xfId="11821" xr:uid="{00000000-0005-0000-0000-0000292E0000}"/>
    <cellStyle name="Millares[1] 16 2 2" xfId="36172" xr:uid="{061B544D-FA6C-4CF7-A4CB-2B945CA1794C}"/>
    <cellStyle name="Millares[1] 16 3" xfId="11822" xr:uid="{00000000-0005-0000-0000-00002A2E0000}"/>
    <cellStyle name="Millares[1] 16 3 2" xfId="36173" xr:uid="{F3400EA1-C67E-4A67-BE88-17DDEC17B5BF}"/>
    <cellStyle name="Millares[1] 16 4" xfId="36171" xr:uid="{F0329BA2-184B-4272-9A0D-CB85E5046F84}"/>
    <cellStyle name="Millares[1] 17" xfId="11823" xr:uid="{00000000-0005-0000-0000-00002B2E0000}"/>
    <cellStyle name="Millares[1] 17 2" xfId="11824" xr:uid="{00000000-0005-0000-0000-00002C2E0000}"/>
    <cellStyle name="Millares[1] 17 2 2" xfId="36175" xr:uid="{C48607B1-4EDA-498C-9F41-705C70CB2970}"/>
    <cellStyle name="Millares[1] 17 3" xfId="11825" xr:uid="{00000000-0005-0000-0000-00002D2E0000}"/>
    <cellStyle name="Millares[1] 17 3 2" xfId="36176" xr:uid="{EB369718-9164-42F6-9F20-633D88D0C9A3}"/>
    <cellStyle name="Millares[1] 17 4" xfId="36174" xr:uid="{07F6E17F-4D78-4519-8AC8-F2A69C1D9402}"/>
    <cellStyle name="Millares[1] 18" xfId="11826" xr:uid="{00000000-0005-0000-0000-00002E2E0000}"/>
    <cellStyle name="Millares[1] 18 2" xfId="11827" xr:uid="{00000000-0005-0000-0000-00002F2E0000}"/>
    <cellStyle name="Millares[1] 18 2 2" xfId="36178" xr:uid="{E36B5686-C332-40C6-8610-EBC1523CDB20}"/>
    <cellStyle name="Millares[1] 18 3" xfId="11828" xr:uid="{00000000-0005-0000-0000-0000302E0000}"/>
    <cellStyle name="Millares[1] 18 3 2" xfId="36179" xr:uid="{049B9818-C414-4731-99E7-94643CDB316C}"/>
    <cellStyle name="Millares[1] 18 4" xfId="36177" xr:uid="{5C0DFA25-D570-437E-BCF3-F2A9DD332C6D}"/>
    <cellStyle name="Millares[1] 19" xfId="11829" xr:uid="{00000000-0005-0000-0000-0000312E0000}"/>
    <cellStyle name="Millares[1] 19 2" xfId="11830" xr:uid="{00000000-0005-0000-0000-0000322E0000}"/>
    <cellStyle name="Millares[1] 19 2 2" xfId="36181" xr:uid="{00DB0703-E32F-4E60-8C75-A86909D9CA34}"/>
    <cellStyle name="Millares[1] 19 3" xfId="11831" xr:uid="{00000000-0005-0000-0000-0000332E0000}"/>
    <cellStyle name="Millares[1] 19 3 2" xfId="36182" xr:uid="{B6321695-24B0-4A90-92B4-A35D6BB1293F}"/>
    <cellStyle name="Millares[1] 19 4" xfId="36180" xr:uid="{65E20FF9-6F92-4A7E-89D2-66A7214B2F39}"/>
    <cellStyle name="Millares[1] 2" xfId="11832" xr:uid="{00000000-0005-0000-0000-0000342E0000}"/>
    <cellStyle name="Millares[1] 2 2" xfId="11833" xr:uid="{00000000-0005-0000-0000-0000352E0000}"/>
    <cellStyle name="Millares[1] 2 2 2" xfId="11834" xr:uid="{00000000-0005-0000-0000-0000362E0000}"/>
    <cellStyle name="Millares[1] 2 2 2 2" xfId="36185" xr:uid="{008B18A7-8026-4D28-B483-D04D69136009}"/>
    <cellStyle name="Millares[1] 2 2 3" xfId="11835" xr:uid="{00000000-0005-0000-0000-0000372E0000}"/>
    <cellStyle name="Millares[1] 2 2 3 2" xfId="36186" xr:uid="{A78DF4CB-AAEB-4A77-93CD-C68769DADDA9}"/>
    <cellStyle name="Millares[1] 2 2 4" xfId="36184" xr:uid="{7F739640-74CC-48EB-83A2-47755FAF04B0}"/>
    <cellStyle name="Millares[1] 2 3" xfId="11836" xr:uid="{00000000-0005-0000-0000-0000382E0000}"/>
    <cellStyle name="Millares[1] 2 3 2" xfId="11837" xr:uid="{00000000-0005-0000-0000-0000392E0000}"/>
    <cellStyle name="Millares[1] 2 3 2 2" xfId="36188" xr:uid="{34AA6CCD-2841-4656-A2F9-212C24DDC206}"/>
    <cellStyle name="Millares[1] 2 3 3" xfId="11838" xr:uid="{00000000-0005-0000-0000-00003A2E0000}"/>
    <cellStyle name="Millares[1] 2 3 3 2" xfId="36189" xr:uid="{CF21CE60-A678-4028-85C1-2F9D1013AF7E}"/>
    <cellStyle name="Millares[1] 2 3 4" xfId="36187" xr:uid="{D2408979-D8B2-4141-A944-EAC193148121}"/>
    <cellStyle name="Millares[1] 2 4" xfId="11839" xr:uid="{00000000-0005-0000-0000-00003B2E0000}"/>
    <cellStyle name="Millares[1] 2 4 2" xfId="11840" xr:uid="{00000000-0005-0000-0000-00003C2E0000}"/>
    <cellStyle name="Millares[1] 2 4 2 2" xfId="36191" xr:uid="{A2690F08-42FD-4853-A16E-F6A753EFEE2F}"/>
    <cellStyle name="Millares[1] 2 4 3" xfId="11841" xr:uid="{00000000-0005-0000-0000-00003D2E0000}"/>
    <cellStyle name="Millares[1] 2 4 3 2" xfId="36192" xr:uid="{70EC59FB-124E-4E10-9EF6-E11464A6F4AC}"/>
    <cellStyle name="Millares[1] 2 4 4" xfId="36190" xr:uid="{F12A785F-82F7-4DD6-89A6-DCEC8C89ADB7}"/>
    <cellStyle name="Millares[1] 2 5" xfId="11842" xr:uid="{00000000-0005-0000-0000-00003E2E0000}"/>
    <cellStyle name="Millares[1] 2 5 2" xfId="11843" xr:uid="{00000000-0005-0000-0000-00003F2E0000}"/>
    <cellStyle name="Millares[1] 2 5 2 2" xfId="36194" xr:uid="{B56F3D24-BC97-40E3-B92F-A91FDB88EB11}"/>
    <cellStyle name="Millares[1] 2 5 3" xfId="11844" xr:uid="{00000000-0005-0000-0000-0000402E0000}"/>
    <cellStyle name="Millares[1] 2 5 3 2" xfId="36195" xr:uid="{46FD62FE-708E-4901-8302-3ED437B6BEBF}"/>
    <cellStyle name="Millares[1] 2 5 4" xfId="36193" xr:uid="{72366CC4-F548-446F-B643-4B0A02667EBC}"/>
    <cellStyle name="Millares[1] 2 6" xfId="11845" xr:uid="{00000000-0005-0000-0000-0000412E0000}"/>
    <cellStyle name="Millares[1] 2 6 2" xfId="36196" xr:uid="{8085FFBD-DB63-4712-8FE1-EA0E10E34BEC}"/>
    <cellStyle name="Millares[1] 2 7" xfId="11846" xr:uid="{00000000-0005-0000-0000-0000422E0000}"/>
    <cellStyle name="Millares[1] 2 7 2" xfId="36197" xr:uid="{F0D81093-BCF2-4511-B823-1B2C65E2974A}"/>
    <cellStyle name="Millares[1] 2 8" xfId="36183" xr:uid="{59A365F3-EC53-4099-A733-F730180DBF87}"/>
    <cellStyle name="Millares[1] 20" xfId="11847" xr:uid="{00000000-0005-0000-0000-0000432E0000}"/>
    <cellStyle name="Millares[1] 20 2" xfId="11848" xr:uid="{00000000-0005-0000-0000-0000442E0000}"/>
    <cellStyle name="Millares[1] 20 2 2" xfId="36199" xr:uid="{905B847C-7480-4711-8335-896CB52179E0}"/>
    <cellStyle name="Millares[1] 20 3" xfId="11849" xr:uid="{00000000-0005-0000-0000-0000452E0000}"/>
    <cellStyle name="Millares[1] 20 3 2" xfId="36200" xr:uid="{C86234CF-1DAC-4F1F-BB27-C974129052A0}"/>
    <cellStyle name="Millares[1] 20 4" xfId="36198" xr:uid="{F4E8F281-C09C-4CF1-B132-4C4738928005}"/>
    <cellStyle name="Millares[1] 21" xfId="11850" xr:uid="{00000000-0005-0000-0000-0000462E0000}"/>
    <cellStyle name="Millares[1] 21 2" xfId="11851" xr:uid="{00000000-0005-0000-0000-0000472E0000}"/>
    <cellStyle name="Millares[1] 21 2 2" xfId="36202" xr:uid="{783345A0-BB54-4DEA-9630-525C4855ED88}"/>
    <cellStyle name="Millares[1] 21 3" xfId="11852" xr:uid="{00000000-0005-0000-0000-0000482E0000}"/>
    <cellStyle name="Millares[1] 21 3 2" xfId="36203" xr:uid="{F78688F2-2B43-4D8F-86AD-85228C3906FF}"/>
    <cellStyle name="Millares[1] 21 4" xfId="36201" xr:uid="{1C93BA1E-F5A4-466C-8576-E1D71EEFDAB4}"/>
    <cellStyle name="Millares[1] 22" xfId="11853" xr:uid="{00000000-0005-0000-0000-0000492E0000}"/>
    <cellStyle name="Millares[1] 22 2" xfId="11854" xr:uid="{00000000-0005-0000-0000-00004A2E0000}"/>
    <cellStyle name="Millares[1] 22 2 2" xfId="36205" xr:uid="{F3791505-626F-4D4C-AD54-026B90FCE1C0}"/>
    <cellStyle name="Millares[1] 22 3" xfId="11855" xr:uid="{00000000-0005-0000-0000-00004B2E0000}"/>
    <cellStyle name="Millares[1] 22 3 2" xfId="36206" xr:uid="{11C9AC0F-AFA5-4401-8C15-E4DCEACF037B}"/>
    <cellStyle name="Millares[1] 22 4" xfId="36204" xr:uid="{9E20E5D1-02C2-45C1-A4A3-BAAC879B6DBA}"/>
    <cellStyle name="Millares[1] 23" xfId="11856" xr:uid="{00000000-0005-0000-0000-00004C2E0000}"/>
    <cellStyle name="Millares[1] 23 2" xfId="11857" xr:uid="{00000000-0005-0000-0000-00004D2E0000}"/>
    <cellStyle name="Millares[1] 23 2 2" xfId="36208" xr:uid="{D5118BCF-5704-42FB-B4E3-51FD794F9062}"/>
    <cellStyle name="Millares[1] 23 3" xfId="11858" xr:uid="{00000000-0005-0000-0000-00004E2E0000}"/>
    <cellStyle name="Millares[1] 23 3 2" xfId="36209" xr:uid="{00563149-5EAA-499F-8700-07C7D362451E}"/>
    <cellStyle name="Millares[1] 23 4" xfId="36207" xr:uid="{9093EF32-E8A5-4456-8A5B-C5BEF5678AA6}"/>
    <cellStyle name="Millares[1] 24" xfId="11859" xr:uid="{00000000-0005-0000-0000-00004F2E0000}"/>
    <cellStyle name="Millares[1] 24 2" xfId="11860" xr:uid="{00000000-0005-0000-0000-0000502E0000}"/>
    <cellStyle name="Millares[1] 24 2 2" xfId="36211" xr:uid="{87DD0A6E-020E-459F-A303-8DA69D666B6D}"/>
    <cellStyle name="Millares[1] 24 3" xfId="11861" xr:uid="{00000000-0005-0000-0000-0000512E0000}"/>
    <cellStyle name="Millares[1] 24 3 2" xfId="36212" xr:uid="{691E1176-A2B7-4980-9399-E7AE4A960EFD}"/>
    <cellStyle name="Millares[1] 24 4" xfId="36210" xr:uid="{CA02929B-9889-43C5-9433-47135E20B2C3}"/>
    <cellStyle name="Millares[1] 25" xfId="11862" xr:uid="{00000000-0005-0000-0000-0000522E0000}"/>
    <cellStyle name="Millares[1] 25 2" xfId="11863" xr:uid="{00000000-0005-0000-0000-0000532E0000}"/>
    <cellStyle name="Millares[1] 25 2 2" xfId="36214" xr:uid="{4578AFD5-8F70-408F-AB60-D59BDC4D7189}"/>
    <cellStyle name="Millares[1] 25 3" xfId="11864" xr:uid="{00000000-0005-0000-0000-0000542E0000}"/>
    <cellStyle name="Millares[1] 25 3 2" xfId="36215" xr:uid="{32344BFE-0A2C-4F66-BF8B-84F7DD386637}"/>
    <cellStyle name="Millares[1] 25 4" xfId="36213" xr:uid="{F407E137-78F3-4696-A205-4C8CA2D0A228}"/>
    <cellStyle name="Millares[1] 26" xfId="11865" xr:uid="{00000000-0005-0000-0000-0000552E0000}"/>
    <cellStyle name="Millares[1] 26 2" xfId="11866" xr:uid="{00000000-0005-0000-0000-0000562E0000}"/>
    <cellStyle name="Millares[1] 26 2 2" xfId="36217" xr:uid="{BC7F551B-663B-46AC-8A1B-53C726A76A62}"/>
    <cellStyle name="Millares[1] 26 3" xfId="11867" xr:uid="{00000000-0005-0000-0000-0000572E0000}"/>
    <cellStyle name="Millares[1] 26 3 2" xfId="36218" xr:uid="{6EAC6009-7826-4F24-B4F2-0306EAEF156F}"/>
    <cellStyle name="Millares[1] 26 4" xfId="36216" xr:uid="{B7903FC1-F663-4A1E-B347-63BB85481A50}"/>
    <cellStyle name="Millares[1] 27" xfId="11868" xr:uid="{00000000-0005-0000-0000-0000582E0000}"/>
    <cellStyle name="Millares[1] 27 2" xfId="11869" xr:uid="{00000000-0005-0000-0000-0000592E0000}"/>
    <cellStyle name="Millares[1] 27 2 2" xfId="36220" xr:uid="{F2F281D0-C173-44F2-A6DB-F147BBB5DB06}"/>
    <cellStyle name="Millares[1] 27 3" xfId="11870" xr:uid="{00000000-0005-0000-0000-00005A2E0000}"/>
    <cellStyle name="Millares[1] 27 3 2" xfId="36221" xr:uid="{14612DA6-CE60-40CF-8D9C-30E8777AE4A8}"/>
    <cellStyle name="Millares[1] 27 4" xfId="36219" xr:uid="{935E62D2-5586-4CFA-AFE7-352F41355E64}"/>
    <cellStyle name="Millares[1] 28" xfId="11871" xr:uid="{00000000-0005-0000-0000-00005B2E0000}"/>
    <cellStyle name="Millares[1] 28 2" xfId="11872" xr:uid="{00000000-0005-0000-0000-00005C2E0000}"/>
    <cellStyle name="Millares[1] 28 2 2" xfId="36223" xr:uid="{F6BFE52D-2137-48AC-8FC2-E3716374D8D0}"/>
    <cellStyle name="Millares[1] 28 3" xfId="11873" xr:uid="{00000000-0005-0000-0000-00005D2E0000}"/>
    <cellStyle name="Millares[1] 28 3 2" xfId="36224" xr:uid="{0D878E20-6181-4F72-8B66-0853C9784E89}"/>
    <cellStyle name="Millares[1] 28 4" xfId="36222" xr:uid="{93C1491F-E914-4277-BBF1-3E2E8D68F8AE}"/>
    <cellStyle name="Millares[1] 29" xfId="11874" xr:uid="{00000000-0005-0000-0000-00005E2E0000}"/>
    <cellStyle name="Millares[1] 29 2" xfId="11875" xr:uid="{00000000-0005-0000-0000-00005F2E0000}"/>
    <cellStyle name="Millares[1] 29 2 2" xfId="36226" xr:uid="{DEFE19AA-4163-47F6-ABCC-484BB69E97D0}"/>
    <cellStyle name="Millares[1] 29 3" xfId="11876" xr:uid="{00000000-0005-0000-0000-0000602E0000}"/>
    <cellStyle name="Millares[1] 29 3 2" xfId="36227" xr:uid="{8BF46448-32CA-4812-8BD2-4E57F3A180DD}"/>
    <cellStyle name="Millares[1] 29 4" xfId="36225" xr:uid="{C4B1FF48-0C13-4075-B241-7A78D0626512}"/>
    <cellStyle name="Millares[1] 3" xfId="11877" xr:uid="{00000000-0005-0000-0000-0000612E0000}"/>
    <cellStyle name="Millares[1] 3 2" xfId="11878" xr:uid="{00000000-0005-0000-0000-0000622E0000}"/>
    <cellStyle name="Millares[1] 3 2 2" xfId="11879" xr:uid="{00000000-0005-0000-0000-0000632E0000}"/>
    <cellStyle name="Millares[1] 3 2 2 2" xfId="36230" xr:uid="{C4F508C3-9581-4BFB-B6FC-371F7A79410B}"/>
    <cellStyle name="Millares[1] 3 2 3" xfId="11880" xr:uid="{00000000-0005-0000-0000-0000642E0000}"/>
    <cellStyle name="Millares[1] 3 2 3 2" xfId="36231" xr:uid="{CA4A1975-159A-4148-A320-A579C0D5CF30}"/>
    <cellStyle name="Millares[1] 3 2 4" xfId="36229" xr:uid="{2BC6DD22-197F-48B1-BEC8-FE705BE34BD8}"/>
    <cellStyle name="Millares[1] 3 3" xfId="11881" xr:uid="{00000000-0005-0000-0000-0000652E0000}"/>
    <cellStyle name="Millares[1] 3 3 2" xfId="11882" xr:uid="{00000000-0005-0000-0000-0000662E0000}"/>
    <cellStyle name="Millares[1] 3 3 2 2" xfId="36233" xr:uid="{CC2E87A8-7857-4DB0-8F30-78873BD6C4AA}"/>
    <cellStyle name="Millares[1] 3 3 3" xfId="11883" xr:uid="{00000000-0005-0000-0000-0000672E0000}"/>
    <cellStyle name="Millares[1] 3 3 3 2" xfId="36234" xr:uid="{D92650D8-2409-4472-8FAB-962B70C0EA8D}"/>
    <cellStyle name="Millares[1] 3 3 4" xfId="36232" xr:uid="{358E412A-495E-4A8F-9045-3ACCCCB651AB}"/>
    <cellStyle name="Millares[1] 3 4" xfId="11884" xr:uid="{00000000-0005-0000-0000-0000682E0000}"/>
    <cellStyle name="Millares[1] 3 4 2" xfId="11885" xr:uid="{00000000-0005-0000-0000-0000692E0000}"/>
    <cellStyle name="Millares[1] 3 4 2 2" xfId="36236" xr:uid="{D746F973-F47A-44EF-AE78-4434701CF6B9}"/>
    <cellStyle name="Millares[1] 3 4 3" xfId="11886" xr:uid="{00000000-0005-0000-0000-00006A2E0000}"/>
    <cellStyle name="Millares[1] 3 4 3 2" xfId="36237" xr:uid="{8F8BD47F-CA70-4C6F-B79B-1DDBEB09F1EB}"/>
    <cellStyle name="Millares[1] 3 4 4" xfId="36235" xr:uid="{ACF21FA6-9B9A-4A73-AC29-6B2021192BD2}"/>
    <cellStyle name="Millares[1] 3 5" xfId="11887" xr:uid="{00000000-0005-0000-0000-00006B2E0000}"/>
    <cellStyle name="Millares[1] 3 5 2" xfId="11888" xr:uid="{00000000-0005-0000-0000-00006C2E0000}"/>
    <cellStyle name="Millares[1] 3 5 2 2" xfId="36239" xr:uid="{A3B21C19-09F7-4B66-A433-F9748667A207}"/>
    <cellStyle name="Millares[1] 3 5 3" xfId="11889" xr:uid="{00000000-0005-0000-0000-00006D2E0000}"/>
    <cellStyle name="Millares[1] 3 5 3 2" xfId="36240" xr:uid="{D6E17BCC-6294-48F1-9E5C-DD1B7297B72D}"/>
    <cellStyle name="Millares[1] 3 5 4" xfId="36238" xr:uid="{C8B6A4F7-EDA6-4D7C-879F-BBF11C8D2CF5}"/>
    <cellStyle name="Millares[1] 3 6" xfId="11890" xr:uid="{00000000-0005-0000-0000-00006E2E0000}"/>
    <cellStyle name="Millares[1] 3 6 2" xfId="36241" xr:uid="{B3210A8B-9E8F-41C2-9D2F-408DA053450A}"/>
    <cellStyle name="Millares[1] 3 7" xfId="11891" xr:uid="{00000000-0005-0000-0000-00006F2E0000}"/>
    <cellStyle name="Millares[1] 3 7 2" xfId="36242" xr:uid="{54CA42C7-F23C-4D1F-860C-721182FE8E2E}"/>
    <cellStyle name="Millares[1] 3 8" xfId="36228" xr:uid="{2BB43204-C520-4103-91F5-8383718F3538}"/>
    <cellStyle name="Millares[1] 30" xfId="11892" xr:uid="{00000000-0005-0000-0000-0000702E0000}"/>
    <cellStyle name="Millares[1] 30 2" xfId="11893" xr:uid="{00000000-0005-0000-0000-0000712E0000}"/>
    <cellStyle name="Millares[1] 30 2 2" xfId="36244" xr:uid="{178BA2A8-1BB2-4515-BB0F-770327356216}"/>
    <cellStyle name="Millares[1] 30 3" xfId="11894" xr:uid="{00000000-0005-0000-0000-0000722E0000}"/>
    <cellStyle name="Millares[1] 30 3 2" xfId="36245" xr:uid="{457B392A-8076-4321-89E6-9712B5F5260B}"/>
    <cellStyle name="Millares[1] 30 4" xfId="36243" xr:uid="{FA0DED01-32F1-4649-B5E3-26744F941CF6}"/>
    <cellStyle name="Millares[1] 31" xfId="11895" xr:uid="{00000000-0005-0000-0000-0000732E0000}"/>
    <cellStyle name="Millares[1] 31 2" xfId="11896" xr:uid="{00000000-0005-0000-0000-0000742E0000}"/>
    <cellStyle name="Millares[1] 31 2 2" xfId="36247" xr:uid="{E63CB6A9-8294-4AA2-AAE6-A8284DAC65CB}"/>
    <cellStyle name="Millares[1] 31 3" xfId="11897" xr:uid="{00000000-0005-0000-0000-0000752E0000}"/>
    <cellStyle name="Millares[1] 31 3 2" xfId="36248" xr:uid="{7A114574-EBF7-4807-9790-1A27EB1AA4B8}"/>
    <cellStyle name="Millares[1] 31 4" xfId="36246" xr:uid="{657646C5-FE10-4A7B-93BD-C2735C102C73}"/>
    <cellStyle name="Millares[1] 32" xfId="11898" xr:uid="{00000000-0005-0000-0000-0000762E0000}"/>
    <cellStyle name="Millares[1] 32 2" xfId="11899" xr:uid="{00000000-0005-0000-0000-0000772E0000}"/>
    <cellStyle name="Millares[1] 32 2 2" xfId="36250" xr:uid="{5FF3DD4D-C788-4A1C-BA57-7DD30A95EB4B}"/>
    <cellStyle name="Millares[1] 32 3" xfId="11900" xr:uid="{00000000-0005-0000-0000-0000782E0000}"/>
    <cellStyle name="Millares[1] 32 3 2" xfId="36251" xr:uid="{8F896B74-B774-48D3-B319-571E9A41C846}"/>
    <cellStyle name="Millares[1] 32 4" xfId="36249" xr:uid="{B7F05CED-F8D4-4096-8995-B3F23C6BBB5E}"/>
    <cellStyle name="Millares[1] 33" xfId="11901" xr:uid="{00000000-0005-0000-0000-0000792E0000}"/>
    <cellStyle name="Millares[1] 33 2" xfId="11902" xr:uid="{00000000-0005-0000-0000-00007A2E0000}"/>
    <cellStyle name="Millares[1] 33 2 2" xfId="36253" xr:uid="{ED489B21-AA25-423D-BEAB-B6F5F5B4B7EE}"/>
    <cellStyle name="Millares[1] 33 3" xfId="11903" xr:uid="{00000000-0005-0000-0000-00007B2E0000}"/>
    <cellStyle name="Millares[1] 33 3 2" xfId="36254" xr:uid="{6D6A7557-676E-47B5-A670-61679006EA3C}"/>
    <cellStyle name="Millares[1] 33 4" xfId="36252" xr:uid="{507B8FFE-6916-4FB1-8845-AE1D30622129}"/>
    <cellStyle name="Millares[1] 34" xfId="11904" xr:uid="{00000000-0005-0000-0000-00007C2E0000}"/>
    <cellStyle name="Millares[1] 34 2" xfId="11905" xr:uid="{00000000-0005-0000-0000-00007D2E0000}"/>
    <cellStyle name="Millares[1] 34 2 2" xfId="36256" xr:uid="{7D186CFB-D4AC-4497-8C27-F454BEDA1048}"/>
    <cellStyle name="Millares[1] 34 3" xfId="11906" xr:uid="{00000000-0005-0000-0000-00007E2E0000}"/>
    <cellStyle name="Millares[1] 34 3 2" xfId="36257" xr:uid="{F5215D1B-213B-4381-A88B-3B6529C84572}"/>
    <cellStyle name="Millares[1] 34 4" xfId="36255" xr:uid="{A2B51B97-25FB-4018-8B37-6BBBC471354A}"/>
    <cellStyle name="Millares[1] 35" xfId="11907" xr:uid="{00000000-0005-0000-0000-00007F2E0000}"/>
    <cellStyle name="Millares[1] 35 2" xfId="11908" xr:uid="{00000000-0005-0000-0000-0000802E0000}"/>
    <cellStyle name="Millares[1] 35 2 2" xfId="36259" xr:uid="{CE934D13-B31C-4172-9D34-D5E4637FE8A0}"/>
    <cellStyle name="Millares[1] 35 3" xfId="11909" xr:uid="{00000000-0005-0000-0000-0000812E0000}"/>
    <cellStyle name="Millares[1] 35 3 2" xfId="36260" xr:uid="{77EF9234-4ED0-4CC3-B5C6-1723F31FB70E}"/>
    <cellStyle name="Millares[1] 35 4" xfId="36258" xr:uid="{F8D7B898-FE3C-4CB3-8939-488987AA0BF8}"/>
    <cellStyle name="Millares[1] 36" xfId="11910" xr:uid="{00000000-0005-0000-0000-0000822E0000}"/>
    <cellStyle name="Millares[1] 36 2" xfId="11911" xr:uid="{00000000-0005-0000-0000-0000832E0000}"/>
    <cellStyle name="Millares[1] 36 2 2" xfId="36262" xr:uid="{FB5F6903-B0BE-4024-A3AA-6A134DD608EB}"/>
    <cellStyle name="Millares[1] 36 3" xfId="11912" xr:uid="{00000000-0005-0000-0000-0000842E0000}"/>
    <cellStyle name="Millares[1] 36 3 2" xfId="36263" xr:uid="{70087309-D519-4197-868A-55D5A53751B8}"/>
    <cellStyle name="Millares[1] 36 4" xfId="36261" xr:uid="{A48C89FF-B240-475A-96D1-A350E55CABE1}"/>
    <cellStyle name="Millares[1] 37" xfId="11913" xr:uid="{00000000-0005-0000-0000-0000852E0000}"/>
    <cellStyle name="Millares[1] 37 2" xfId="11914" xr:uid="{00000000-0005-0000-0000-0000862E0000}"/>
    <cellStyle name="Millares[1] 37 2 2" xfId="36265" xr:uid="{103EA360-1CA8-491A-9BB3-0056AF8FCD3C}"/>
    <cellStyle name="Millares[1] 37 3" xfId="11915" xr:uid="{00000000-0005-0000-0000-0000872E0000}"/>
    <cellStyle name="Millares[1] 37 3 2" xfId="36266" xr:uid="{04E0860D-5ADC-489E-A9FF-942D89547A9A}"/>
    <cellStyle name="Millares[1] 37 4" xfId="36264" xr:uid="{9AF0CEC6-AE98-40A4-B7E2-4316FF98E077}"/>
    <cellStyle name="Millares[1] 38" xfId="11916" xr:uid="{00000000-0005-0000-0000-0000882E0000}"/>
    <cellStyle name="Millares[1] 38 2" xfId="11917" xr:uid="{00000000-0005-0000-0000-0000892E0000}"/>
    <cellStyle name="Millares[1] 38 2 2" xfId="36268" xr:uid="{B4449FDD-D0BD-4413-98AB-5AF00452242E}"/>
    <cellStyle name="Millares[1] 38 3" xfId="11918" xr:uid="{00000000-0005-0000-0000-00008A2E0000}"/>
    <cellStyle name="Millares[1] 38 3 2" xfId="36269" xr:uid="{E4000DBB-DE33-4DC3-9CD8-B45DC3D4AB84}"/>
    <cellStyle name="Millares[1] 38 4" xfId="36267" xr:uid="{094B0BCA-D405-454D-9C63-021B55CB0496}"/>
    <cellStyle name="Millares[1] 39" xfId="11919" xr:uid="{00000000-0005-0000-0000-00008B2E0000}"/>
    <cellStyle name="Millares[1] 39 2" xfId="11920" xr:uid="{00000000-0005-0000-0000-00008C2E0000}"/>
    <cellStyle name="Millares[1] 39 2 2" xfId="36271" xr:uid="{79D3AD42-8437-4B8D-94A5-62C038B04D3A}"/>
    <cellStyle name="Millares[1] 39 3" xfId="11921" xr:uid="{00000000-0005-0000-0000-00008D2E0000}"/>
    <cellStyle name="Millares[1] 39 3 2" xfId="36272" xr:uid="{DF6C15B1-F903-4795-935B-CC8A59B4B2A5}"/>
    <cellStyle name="Millares[1] 39 4" xfId="36270" xr:uid="{FF4F9ACE-9CA9-4DA7-B51C-164188521D5A}"/>
    <cellStyle name="Millares[1] 4" xfId="11922" xr:uid="{00000000-0005-0000-0000-00008E2E0000}"/>
    <cellStyle name="Millares[1] 4 2" xfId="11923" xr:uid="{00000000-0005-0000-0000-00008F2E0000}"/>
    <cellStyle name="Millares[1] 4 2 2" xfId="11924" xr:uid="{00000000-0005-0000-0000-0000902E0000}"/>
    <cellStyle name="Millares[1] 4 2 2 2" xfId="36275" xr:uid="{08C50A78-3934-4ABC-B678-F20259E5827C}"/>
    <cellStyle name="Millares[1] 4 2 3" xfId="11925" xr:uid="{00000000-0005-0000-0000-0000912E0000}"/>
    <cellStyle name="Millares[1] 4 2 3 2" xfId="36276" xr:uid="{E3944BB4-2CAD-4F9D-9A5D-525DFC5A96AC}"/>
    <cellStyle name="Millares[1] 4 2 4" xfId="36274" xr:uid="{7271E6D1-BF13-420F-9461-29C44B870B39}"/>
    <cellStyle name="Millares[1] 4 3" xfId="11926" xr:uid="{00000000-0005-0000-0000-0000922E0000}"/>
    <cellStyle name="Millares[1] 4 3 2" xfId="11927" xr:uid="{00000000-0005-0000-0000-0000932E0000}"/>
    <cellStyle name="Millares[1] 4 3 2 2" xfId="36278" xr:uid="{16C8382B-A21D-4AD8-8AAA-DD5CAC7EF47E}"/>
    <cellStyle name="Millares[1] 4 3 3" xfId="11928" xr:uid="{00000000-0005-0000-0000-0000942E0000}"/>
    <cellStyle name="Millares[1] 4 3 3 2" xfId="36279" xr:uid="{ADF87C75-2F84-4AA1-970A-C05DB4136312}"/>
    <cellStyle name="Millares[1] 4 3 4" xfId="36277" xr:uid="{E86B2FA6-C396-467E-98FF-187D6FEBAEBC}"/>
    <cellStyle name="Millares[1] 4 4" xfId="11929" xr:uid="{00000000-0005-0000-0000-0000952E0000}"/>
    <cellStyle name="Millares[1] 4 4 2" xfId="11930" xr:uid="{00000000-0005-0000-0000-0000962E0000}"/>
    <cellStyle name="Millares[1] 4 4 2 2" xfId="36281" xr:uid="{D5B54490-3C31-4A17-B556-CD53E418C981}"/>
    <cellStyle name="Millares[1] 4 4 3" xfId="11931" xr:uid="{00000000-0005-0000-0000-0000972E0000}"/>
    <cellStyle name="Millares[1] 4 4 3 2" xfId="36282" xr:uid="{DDF82F2E-E495-4A2B-8853-B7B66FF00DBB}"/>
    <cellStyle name="Millares[1] 4 4 4" xfId="36280" xr:uid="{6C322183-A994-4760-BCE8-353612E04E50}"/>
    <cellStyle name="Millares[1] 4 5" xfId="11932" xr:uid="{00000000-0005-0000-0000-0000982E0000}"/>
    <cellStyle name="Millares[1] 4 5 2" xfId="11933" xr:uid="{00000000-0005-0000-0000-0000992E0000}"/>
    <cellStyle name="Millares[1] 4 5 2 2" xfId="36284" xr:uid="{2FC49F47-81A9-4FF5-AD5E-A0A632F87790}"/>
    <cellStyle name="Millares[1] 4 5 3" xfId="11934" xr:uid="{00000000-0005-0000-0000-00009A2E0000}"/>
    <cellStyle name="Millares[1] 4 5 3 2" xfId="36285" xr:uid="{5AB95FAB-7EF2-4D73-AE43-91BCCBA730A1}"/>
    <cellStyle name="Millares[1] 4 5 4" xfId="36283" xr:uid="{A7896725-1FE3-4C93-9C61-18D282785BF8}"/>
    <cellStyle name="Millares[1] 4 6" xfId="11935" xr:uid="{00000000-0005-0000-0000-00009B2E0000}"/>
    <cellStyle name="Millares[1] 4 6 2" xfId="36286" xr:uid="{F2812A4F-0B9B-4508-89D4-7F2DE8F80BAA}"/>
    <cellStyle name="Millares[1] 4 7" xfId="11936" xr:uid="{00000000-0005-0000-0000-00009C2E0000}"/>
    <cellStyle name="Millares[1] 4 7 2" xfId="36287" xr:uid="{A3BC55FE-71C2-4F0D-A05B-8AF650D5F94E}"/>
    <cellStyle name="Millares[1] 4 8" xfId="36273" xr:uid="{C5DC2B07-A80E-47D3-9726-9516023ACE26}"/>
    <cellStyle name="Millares[1] 40" xfId="11937" xr:uid="{00000000-0005-0000-0000-00009D2E0000}"/>
    <cellStyle name="Millares[1] 40 2" xfId="11938" xr:uid="{00000000-0005-0000-0000-00009E2E0000}"/>
    <cellStyle name="Millares[1] 40 2 2" xfId="36289" xr:uid="{0943EF40-FD42-4625-836A-9C85827C0412}"/>
    <cellStyle name="Millares[1] 40 3" xfId="11939" xr:uid="{00000000-0005-0000-0000-00009F2E0000}"/>
    <cellStyle name="Millares[1] 40 3 2" xfId="36290" xr:uid="{E9C902A4-F598-4C1C-B6B1-B54D1D9A60FE}"/>
    <cellStyle name="Millares[1] 40 4" xfId="36288" xr:uid="{801A29FF-2FFB-4668-B427-F5C4F6178DCF}"/>
    <cellStyle name="Millares[1] 41" xfId="11940" xr:uid="{00000000-0005-0000-0000-0000A02E0000}"/>
    <cellStyle name="Millares[1] 41 2" xfId="11941" xr:uid="{00000000-0005-0000-0000-0000A12E0000}"/>
    <cellStyle name="Millares[1] 41 2 2" xfId="36292" xr:uid="{688D3FB5-C388-4C73-AED1-97F871138717}"/>
    <cellStyle name="Millares[1] 41 3" xfId="11942" xr:uid="{00000000-0005-0000-0000-0000A22E0000}"/>
    <cellStyle name="Millares[1] 41 3 2" xfId="36293" xr:uid="{F082C7BA-4C6E-4D02-9C4F-D2B11985F729}"/>
    <cellStyle name="Millares[1] 41 4" xfId="36291" xr:uid="{AEB7142A-B844-412C-BC75-CAE249D1977A}"/>
    <cellStyle name="Millares[1] 42" xfId="11943" xr:uid="{00000000-0005-0000-0000-0000A32E0000}"/>
    <cellStyle name="Millares[1] 42 2" xfId="11944" xr:uid="{00000000-0005-0000-0000-0000A42E0000}"/>
    <cellStyle name="Millares[1] 42 2 2" xfId="36295" xr:uid="{C84E56DE-FBCF-424A-A0A2-A7206DC41DD8}"/>
    <cellStyle name="Millares[1] 42 3" xfId="11945" xr:uid="{00000000-0005-0000-0000-0000A52E0000}"/>
    <cellStyle name="Millares[1] 42 3 2" xfId="36296" xr:uid="{4FFCE226-417E-4257-9444-56ADE54AB76F}"/>
    <cellStyle name="Millares[1] 42 4" xfId="36294" xr:uid="{E4AA171D-5749-4AE2-BE39-615D4E6233E5}"/>
    <cellStyle name="Millares[1] 43" xfId="11946" xr:uid="{00000000-0005-0000-0000-0000A62E0000}"/>
    <cellStyle name="Millares[1] 43 2" xfId="11947" xr:uid="{00000000-0005-0000-0000-0000A72E0000}"/>
    <cellStyle name="Millares[1] 43 2 2" xfId="36298" xr:uid="{3998D8B5-9509-4BFC-B12D-5AB8E6F8BE11}"/>
    <cellStyle name="Millares[1] 43 3" xfId="11948" xr:uid="{00000000-0005-0000-0000-0000A82E0000}"/>
    <cellStyle name="Millares[1] 43 3 2" xfId="36299" xr:uid="{F41EB220-F902-40AA-A1A0-2460F59D89E9}"/>
    <cellStyle name="Millares[1] 43 4" xfId="36297" xr:uid="{644E4F5F-FE23-40C5-91C3-BF9A70D546A4}"/>
    <cellStyle name="Millares[1] 44" xfId="11949" xr:uid="{00000000-0005-0000-0000-0000A92E0000}"/>
    <cellStyle name="Millares[1] 44 2" xfId="11950" xr:uid="{00000000-0005-0000-0000-0000AA2E0000}"/>
    <cellStyle name="Millares[1] 44 2 2" xfId="36301" xr:uid="{8439D1A5-7E06-4E92-A11A-617A0917936D}"/>
    <cellStyle name="Millares[1] 44 3" xfId="11951" xr:uid="{00000000-0005-0000-0000-0000AB2E0000}"/>
    <cellStyle name="Millares[1] 44 3 2" xfId="36302" xr:uid="{9E5929FD-6359-4B4F-A667-7A9A0B2EC75A}"/>
    <cellStyle name="Millares[1] 44 4" xfId="36300" xr:uid="{027EBA19-05AF-40C3-8DD2-9D5078B696D6}"/>
    <cellStyle name="Millares[1] 45" xfId="11952" xr:uid="{00000000-0005-0000-0000-0000AC2E0000}"/>
    <cellStyle name="Millares[1] 45 2" xfId="11953" xr:uid="{00000000-0005-0000-0000-0000AD2E0000}"/>
    <cellStyle name="Millares[1] 45 2 2" xfId="36304" xr:uid="{16ABD7AD-99B7-43E4-B731-8A440C78DE0A}"/>
    <cellStyle name="Millares[1] 45 3" xfId="11954" xr:uid="{00000000-0005-0000-0000-0000AE2E0000}"/>
    <cellStyle name="Millares[1] 45 3 2" xfId="36305" xr:uid="{09615B25-CBFE-4E65-AD82-6D3CBED0B581}"/>
    <cellStyle name="Millares[1] 45 4" xfId="36303" xr:uid="{48EADEC8-2884-49CD-8994-5C0A4D351F82}"/>
    <cellStyle name="Millares[1] 46" xfId="11955" xr:uid="{00000000-0005-0000-0000-0000AF2E0000}"/>
    <cellStyle name="Millares[1] 46 2" xfId="11956" xr:uid="{00000000-0005-0000-0000-0000B02E0000}"/>
    <cellStyle name="Millares[1] 46 2 2" xfId="36307" xr:uid="{269568BE-6BC9-411E-929C-9862A5BE6163}"/>
    <cellStyle name="Millares[1] 46 3" xfId="11957" xr:uid="{00000000-0005-0000-0000-0000B12E0000}"/>
    <cellStyle name="Millares[1] 46 3 2" xfId="36308" xr:uid="{6D22CB58-C909-4AD4-98F5-0B2C05EE1886}"/>
    <cellStyle name="Millares[1] 46 4" xfId="36306" xr:uid="{7D734CC6-E07D-44FA-BC5A-DEE7230A4590}"/>
    <cellStyle name="Millares[1] 47" xfId="11958" xr:uid="{00000000-0005-0000-0000-0000B22E0000}"/>
    <cellStyle name="Millares[1] 47 2" xfId="11959" xr:uid="{00000000-0005-0000-0000-0000B32E0000}"/>
    <cellStyle name="Millares[1] 47 2 2" xfId="36310" xr:uid="{94B0CD53-8D4E-4B4C-8EA9-FB43BB4AEF79}"/>
    <cellStyle name="Millares[1] 47 3" xfId="11960" xr:uid="{00000000-0005-0000-0000-0000B42E0000}"/>
    <cellStyle name="Millares[1] 47 3 2" xfId="36311" xr:uid="{B0359846-0936-4B81-8029-7A03455B732F}"/>
    <cellStyle name="Millares[1] 47 4" xfId="36309" xr:uid="{BB43AC70-BC22-446E-945E-2E29862C1BBB}"/>
    <cellStyle name="Millares[1] 48" xfId="11961" xr:uid="{00000000-0005-0000-0000-0000B52E0000}"/>
    <cellStyle name="Millares[1] 48 2" xfId="11962" xr:uid="{00000000-0005-0000-0000-0000B62E0000}"/>
    <cellStyle name="Millares[1] 48 2 2" xfId="36313" xr:uid="{181CA678-F8BC-4C91-A091-87CD5D58A551}"/>
    <cellStyle name="Millares[1] 48 3" xfId="11963" xr:uid="{00000000-0005-0000-0000-0000B72E0000}"/>
    <cellStyle name="Millares[1] 48 3 2" xfId="36314" xr:uid="{01A38F54-3792-4842-93CF-8FD8F530241E}"/>
    <cellStyle name="Millares[1] 48 4" xfId="36312" xr:uid="{FAC4237A-AA81-4989-993E-E93C5FD323AD}"/>
    <cellStyle name="Millares[1] 49" xfId="11964" xr:uid="{00000000-0005-0000-0000-0000B82E0000}"/>
    <cellStyle name="Millares[1] 49 2" xfId="11965" xr:uid="{00000000-0005-0000-0000-0000B92E0000}"/>
    <cellStyle name="Millares[1] 49 2 2" xfId="36316" xr:uid="{F6CDC5AD-B700-4C25-B4F9-7300A6C5C8A7}"/>
    <cellStyle name="Millares[1] 49 3" xfId="11966" xr:uid="{00000000-0005-0000-0000-0000BA2E0000}"/>
    <cellStyle name="Millares[1] 49 3 2" xfId="36317" xr:uid="{99CD53E3-0B00-4FE1-9F6F-21EFAFD9AD4D}"/>
    <cellStyle name="Millares[1] 49 4" xfId="36315" xr:uid="{B8F78E7F-6778-4E2D-965F-C2FB9E7DA2E6}"/>
    <cellStyle name="Millares[1] 5" xfId="11967" xr:uid="{00000000-0005-0000-0000-0000BB2E0000}"/>
    <cellStyle name="Millares[1] 5 2" xfId="11968" xr:uid="{00000000-0005-0000-0000-0000BC2E0000}"/>
    <cellStyle name="Millares[1] 5 2 2" xfId="36319" xr:uid="{A5D58E75-EA8E-4FDE-A499-BE9988F39434}"/>
    <cellStyle name="Millares[1] 5 3" xfId="11969" xr:uid="{00000000-0005-0000-0000-0000BD2E0000}"/>
    <cellStyle name="Millares[1] 5 3 2" xfId="36320" xr:uid="{0ABA26CE-811A-49A8-8A19-84691C636C0F}"/>
    <cellStyle name="Millares[1] 5 4" xfId="36318" xr:uid="{A84BFBFC-D992-42DF-8BEC-CABC12F69A0C}"/>
    <cellStyle name="Millares[1] 50" xfId="11970" xr:uid="{00000000-0005-0000-0000-0000BE2E0000}"/>
    <cellStyle name="Millares[1] 50 2" xfId="11971" xr:uid="{00000000-0005-0000-0000-0000BF2E0000}"/>
    <cellStyle name="Millares[1] 50 2 2" xfId="36322" xr:uid="{E2EE6CC6-85E2-402B-A0C3-FA2E2B996B59}"/>
    <cellStyle name="Millares[1] 50 3" xfId="11972" xr:uid="{00000000-0005-0000-0000-0000C02E0000}"/>
    <cellStyle name="Millares[1] 50 3 2" xfId="36323" xr:uid="{A3DFF53F-EE4B-419E-A249-0E9A0786987B}"/>
    <cellStyle name="Millares[1] 50 4" xfId="36321" xr:uid="{A0A8258B-64D0-4757-A358-A58371DAF712}"/>
    <cellStyle name="Millares[1] 51" xfId="11973" xr:uid="{00000000-0005-0000-0000-0000C12E0000}"/>
    <cellStyle name="Millares[1] 51 2" xfId="11974" xr:uid="{00000000-0005-0000-0000-0000C22E0000}"/>
    <cellStyle name="Millares[1] 51 2 2" xfId="36325" xr:uid="{9A04513C-8E12-40A9-BC3F-B9BF78BD2606}"/>
    <cellStyle name="Millares[1] 51 3" xfId="11975" xr:uid="{00000000-0005-0000-0000-0000C32E0000}"/>
    <cellStyle name="Millares[1] 51 3 2" xfId="36326" xr:uid="{18A3EAB2-CF34-4315-9C19-B6326205140D}"/>
    <cellStyle name="Millares[1] 51 4" xfId="36324" xr:uid="{C958450A-6B52-45BF-8FC5-78D218A6BC61}"/>
    <cellStyle name="Millares[1] 52" xfId="11976" xr:uid="{00000000-0005-0000-0000-0000C42E0000}"/>
    <cellStyle name="Millares[1] 52 2" xfId="11977" xr:uid="{00000000-0005-0000-0000-0000C52E0000}"/>
    <cellStyle name="Millares[1] 52 2 2" xfId="36328" xr:uid="{E3F72756-E9BF-492D-B07C-B701D28C9AA1}"/>
    <cellStyle name="Millares[1] 52 3" xfId="11978" xr:uid="{00000000-0005-0000-0000-0000C62E0000}"/>
    <cellStyle name="Millares[1] 52 3 2" xfId="36329" xr:uid="{D900067A-0F7A-43A1-B2B3-AF11067C5E6E}"/>
    <cellStyle name="Millares[1] 52 4" xfId="36327" xr:uid="{56404034-B247-4FF1-A565-F83328D6C8C4}"/>
    <cellStyle name="Millares[1] 53" xfId="11979" xr:uid="{00000000-0005-0000-0000-0000C72E0000}"/>
    <cellStyle name="Millares[1] 53 2" xfId="11980" xr:uid="{00000000-0005-0000-0000-0000C82E0000}"/>
    <cellStyle name="Millares[1] 53 2 2" xfId="36331" xr:uid="{C5179C4B-F5DF-4D0A-88D3-BDB35FBAD8C8}"/>
    <cellStyle name="Millares[1] 53 3" xfId="11981" xr:uid="{00000000-0005-0000-0000-0000C92E0000}"/>
    <cellStyle name="Millares[1] 53 3 2" xfId="36332" xr:uid="{9598D829-3544-448B-97CB-BDFC2D812422}"/>
    <cellStyle name="Millares[1] 53 4" xfId="36330" xr:uid="{227BDB48-1C1A-4104-AD9C-3EDE4D2AB6D4}"/>
    <cellStyle name="Millares[1] 54" xfId="11982" xr:uid="{00000000-0005-0000-0000-0000CA2E0000}"/>
    <cellStyle name="Millares[1] 54 2" xfId="11983" xr:uid="{00000000-0005-0000-0000-0000CB2E0000}"/>
    <cellStyle name="Millares[1] 54 2 2" xfId="36334" xr:uid="{BADEFF21-53F6-481A-9D8F-81284FD4DA07}"/>
    <cellStyle name="Millares[1] 54 3" xfId="11984" xr:uid="{00000000-0005-0000-0000-0000CC2E0000}"/>
    <cellStyle name="Millares[1] 54 3 2" xfId="36335" xr:uid="{8EAED313-18CB-4F21-83B2-9C3E7E3855F9}"/>
    <cellStyle name="Millares[1] 54 4" xfId="36333" xr:uid="{1F4117DF-9098-4776-BA64-6B76152E6F69}"/>
    <cellStyle name="Millares[1] 55" xfId="11985" xr:uid="{00000000-0005-0000-0000-0000CD2E0000}"/>
    <cellStyle name="Millares[1] 55 2" xfId="11986" xr:uid="{00000000-0005-0000-0000-0000CE2E0000}"/>
    <cellStyle name="Millares[1] 55 2 2" xfId="36337" xr:uid="{D577DCF3-1BDF-4B99-9714-655BA2CE8FFD}"/>
    <cellStyle name="Millares[1] 55 3" xfId="11987" xr:uid="{00000000-0005-0000-0000-0000CF2E0000}"/>
    <cellStyle name="Millares[1] 55 3 2" xfId="36338" xr:uid="{A6DCFEF2-2677-4956-A0CE-8EB8F6F009F1}"/>
    <cellStyle name="Millares[1] 55 4" xfId="36336" xr:uid="{5BF5B0B5-1BE7-484E-9BD2-1DA5172597B1}"/>
    <cellStyle name="Millares[1] 56" xfId="11988" xr:uid="{00000000-0005-0000-0000-0000D02E0000}"/>
    <cellStyle name="Millares[1] 56 2" xfId="11989" xr:uid="{00000000-0005-0000-0000-0000D12E0000}"/>
    <cellStyle name="Millares[1] 56 2 2" xfId="36340" xr:uid="{B922653E-D96F-4771-88A1-112176ED3524}"/>
    <cellStyle name="Millares[1] 56 3" xfId="11990" xr:uid="{00000000-0005-0000-0000-0000D22E0000}"/>
    <cellStyle name="Millares[1] 56 3 2" xfId="36341" xr:uid="{B9045296-F594-45BD-8637-1E19F61307E2}"/>
    <cellStyle name="Millares[1] 56 4" xfId="36339" xr:uid="{30057DE3-E6A8-41A8-A565-64E2D0C5075B}"/>
    <cellStyle name="Millares[1] 57" xfId="11991" xr:uid="{00000000-0005-0000-0000-0000D32E0000}"/>
    <cellStyle name="Millares[1] 57 2" xfId="11992" xr:uid="{00000000-0005-0000-0000-0000D42E0000}"/>
    <cellStyle name="Millares[1] 57 2 2" xfId="36343" xr:uid="{300799B1-8D7F-4C9B-9FCC-C8D4000C24C3}"/>
    <cellStyle name="Millares[1] 57 3" xfId="11993" xr:uid="{00000000-0005-0000-0000-0000D52E0000}"/>
    <cellStyle name="Millares[1] 57 3 2" xfId="36344" xr:uid="{20FD9192-C40D-46A6-AFCD-1CB59F38D0F5}"/>
    <cellStyle name="Millares[1] 57 4" xfId="36342" xr:uid="{15ECC457-7126-46CB-A01D-585BFF93A0FF}"/>
    <cellStyle name="Millares[1] 58" xfId="11994" xr:uid="{00000000-0005-0000-0000-0000D62E0000}"/>
    <cellStyle name="Millares[1] 58 2" xfId="11995" xr:uid="{00000000-0005-0000-0000-0000D72E0000}"/>
    <cellStyle name="Millares[1] 58 2 2" xfId="36346" xr:uid="{D9891F9B-BCED-40A2-942F-0A1DCE2B5C1E}"/>
    <cellStyle name="Millares[1] 58 3" xfId="11996" xr:uid="{00000000-0005-0000-0000-0000D82E0000}"/>
    <cellStyle name="Millares[1] 58 3 2" xfId="36347" xr:uid="{F0C60B15-1545-42BD-B50C-A786E0BEC8F6}"/>
    <cellStyle name="Millares[1] 58 4" xfId="36345" xr:uid="{BDBF0E67-BF6B-4375-833F-94F6789C6B43}"/>
    <cellStyle name="Millares[1] 59" xfId="11997" xr:uid="{00000000-0005-0000-0000-0000D92E0000}"/>
    <cellStyle name="Millares[1] 59 2" xfId="11998" xr:uid="{00000000-0005-0000-0000-0000DA2E0000}"/>
    <cellStyle name="Millares[1] 59 2 2" xfId="36349" xr:uid="{BF399924-EB2C-422A-8FEE-2AC9B19B0EF2}"/>
    <cellStyle name="Millares[1] 59 3" xfId="11999" xr:uid="{00000000-0005-0000-0000-0000DB2E0000}"/>
    <cellStyle name="Millares[1] 59 3 2" xfId="36350" xr:uid="{9DF3273C-A332-4B5F-9B3D-B613CE28278A}"/>
    <cellStyle name="Millares[1] 59 4" xfId="36348" xr:uid="{0127703C-E140-41EC-AE28-004712F1B1EB}"/>
    <cellStyle name="Millares[1] 6" xfId="12000" xr:uid="{00000000-0005-0000-0000-0000DC2E0000}"/>
    <cellStyle name="Millares[1] 6 2" xfId="12001" xr:uid="{00000000-0005-0000-0000-0000DD2E0000}"/>
    <cellStyle name="Millares[1] 6 2 2" xfId="36352" xr:uid="{FE29687C-695A-48CC-84E2-8DE703E47F92}"/>
    <cellStyle name="Millares[1] 6 3" xfId="12002" xr:uid="{00000000-0005-0000-0000-0000DE2E0000}"/>
    <cellStyle name="Millares[1] 6 3 2" xfId="36353" xr:uid="{6EDC0793-5C1B-4FDE-9BCE-D317349EC2AC}"/>
    <cellStyle name="Millares[1] 6 4" xfId="36351" xr:uid="{F369C825-75D4-4493-A625-CB992FFC10F6}"/>
    <cellStyle name="Millares[1] 60" xfId="12003" xr:uid="{00000000-0005-0000-0000-0000DF2E0000}"/>
    <cellStyle name="Millares[1] 60 2" xfId="12004" xr:uid="{00000000-0005-0000-0000-0000E02E0000}"/>
    <cellStyle name="Millares[1] 60 2 2" xfId="36355" xr:uid="{4BAA2F82-EBD3-45A3-B6CD-488D5F0316B0}"/>
    <cellStyle name="Millares[1] 60 3" xfId="12005" xr:uid="{00000000-0005-0000-0000-0000E12E0000}"/>
    <cellStyle name="Millares[1] 60 3 2" xfId="36356" xr:uid="{174A351E-9E20-45CA-94DA-C03B06C7A529}"/>
    <cellStyle name="Millares[1] 60 4" xfId="36354" xr:uid="{4BA3BD5E-AF3D-440F-A1D8-36073FEC503C}"/>
    <cellStyle name="Millares[1] 61" xfId="12006" xr:uid="{00000000-0005-0000-0000-0000E22E0000}"/>
    <cellStyle name="Millares[1] 61 2" xfId="12007" xr:uid="{00000000-0005-0000-0000-0000E32E0000}"/>
    <cellStyle name="Millares[1] 61 2 2" xfId="36358" xr:uid="{EFDE893C-E649-4A53-8077-98DF2E355CD5}"/>
    <cellStyle name="Millares[1] 61 3" xfId="12008" xr:uid="{00000000-0005-0000-0000-0000E42E0000}"/>
    <cellStyle name="Millares[1] 61 3 2" xfId="36359" xr:uid="{C7A7BF76-ED50-4DD3-B5F1-570018103D98}"/>
    <cellStyle name="Millares[1] 61 4" xfId="36357" xr:uid="{22CA79CC-6DA1-4A36-A25E-2AE267C57E0F}"/>
    <cellStyle name="Millares[1] 62" xfId="12009" xr:uid="{00000000-0005-0000-0000-0000E52E0000}"/>
    <cellStyle name="Millares[1] 62 2" xfId="12010" xr:uid="{00000000-0005-0000-0000-0000E62E0000}"/>
    <cellStyle name="Millares[1] 62 2 2" xfId="36361" xr:uid="{D8FB3FCE-0961-4AAD-98C2-478F72598AF0}"/>
    <cellStyle name="Millares[1] 62 3" xfId="12011" xr:uid="{00000000-0005-0000-0000-0000E72E0000}"/>
    <cellStyle name="Millares[1] 62 3 2" xfId="36362" xr:uid="{9B31C51D-BB44-4908-A110-7FC89321BA17}"/>
    <cellStyle name="Millares[1] 62 4" xfId="36360" xr:uid="{D0DABB60-AAA2-40B0-9F2B-80187388A323}"/>
    <cellStyle name="Millares[1] 63" xfId="12012" xr:uid="{00000000-0005-0000-0000-0000E82E0000}"/>
    <cellStyle name="Millares[1] 63 2" xfId="12013" xr:uid="{00000000-0005-0000-0000-0000E92E0000}"/>
    <cellStyle name="Millares[1] 63 2 2" xfId="36364" xr:uid="{6A11EEA9-8210-42AC-9830-32A652507E64}"/>
    <cellStyle name="Millares[1] 63 3" xfId="12014" xr:uid="{00000000-0005-0000-0000-0000EA2E0000}"/>
    <cellStyle name="Millares[1] 63 3 2" xfId="36365" xr:uid="{B8670E3C-D0FE-41BD-A736-C478CD5F186D}"/>
    <cellStyle name="Millares[1] 63 4" xfId="36363" xr:uid="{1F4B07CC-E6D0-42F5-B557-4F6BFF4C89D9}"/>
    <cellStyle name="Millares[1] 64" xfId="12015" xr:uid="{00000000-0005-0000-0000-0000EB2E0000}"/>
    <cellStyle name="Millares[1] 64 2" xfId="12016" xr:uid="{00000000-0005-0000-0000-0000EC2E0000}"/>
    <cellStyle name="Millares[1] 64 2 2" xfId="36367" xr:uid="{C072EECF-1C21-4E3C-AEDB-3CDDA5916CEA}"/>
    <cellStyle name="Millares[1] 64 3" xfId="12017" xr:uid="{00000000-0005-0000-0000-0000ED2E0000}"/>
    <cellStyle name="Millares[1] 64 3 2" xfId="36368" xr:uid="{6A083B10-4639-4336-96AF-AB3871E9A347}"/>
    <cellStyle name="Millares[1] 64 4" xfId="36366" xr:uid="{EF633344-EA4B-41E8-B37B-613FF63DF1D7}"/>
    <cellStyle name="Millares[1] 65" xfId="12018" xr:uid="{00000000-0005-0000-0000-0000EE2E0000}"/>
    <cellStyle name="Millares[1] 65 2" xfId="12019" xr:uid="{00000000-0005-0000-0000-0000EF2E0000}"/>
    <cellStyle name="Millares[1] 65 2 2" xfId="36370" xr:uid="{B4369B13-74B1-4D85-8AE7-1B6F9BDE8B2E}"/>
    <cellStyle name="Millares[1] 65 3" xfId="12020" xr:uid="{00000000-0005-0000-0000-0000F02E0000}"/>
    <cellStyle name="Millares[1] 65 3 2" xfId="36371" xr:uid="{3EB4866B-1474-443B-849A-3F78A7A1210D}"/>
    <cellStyle name="Millares[1] 65 4" xfId="36369" xr:uid="{92874A8B-40DE-46E0-AFF6-0234803767BC}"/>
    <cellStyle name="Millares[1] 66" xfId="12021" xr:uid="{00000000-0005-0000-0000-0000F12E0000}"/>
    <cellStyle name="Millares[1] 66 2" xfId="12022" xr:uid="{00000000-0005-0000-0000-0000F22E0000}"/>
    <cellStyle name="Millares[1] 66 2 2" xfId="36373" xr:uid="{5FF3EAAA-0462-4FC0-B7FD-F22EA73199C8}"/>
    <cellStyle name="Millares[1] 66 3" xfId="12023" xr:uid="{00000000-0005-0000-0000-0000F32E0000}"/>
    <cellStyle name="Millares[1] 66 3 2" xfId="36374" xr:uid="{A78BFBDF-CCF2-48B7-BC6C-34DE496CFB11}"/>
    <cellStyle name="Millares[1] 66 4" xfId="36372" xr:uid="{8709BBA2-19E0-4DE9-873A-E80C04BDDB9F}"/>
    <cellStyle name="Millares[1] 67" xfId="12024" xr:uid="{00000000-0005-0000-0000-0000F42E0000}"/>
    <cellStyle name="Millares[1] 67 2" xfId="12025" xr:uid="{00000000-0005-0000-0000-0000F52E0000}"/>
    <cellStyle name="Millares[1] 67 2 2" xfId="36376" xr:uid="{C816932E-07A6-4BF2-8289-A336DB617E87}"/>
    <cellStyle name="Millares[1] 67 3" xfId="12026" xr:uid="{00000000-0005-0000-0000-0000F62E0000}"/>
    <cellStyle name="Millares[1] 67 3 2" xfId="36377" xr:uid="{7519BFDA-6CE8-46FE-9340-C09764A3CC2C}"/>
    <cellStyle name="Millares[1] 67 4" xfId="36375" xr:uid="{137912F4-9C43-4E24-B05E-B8DBB9C76586}"/>
    <cellStyle name="Millares[1] 68" xfId="12027" xr:uid="{00000000-0005-0000-0000-0000F72E0000}"/>
    <cellStyle name="Millares[1] 68 2" xfId="12028" xr:uid="{00000000-0005-0000-0000-0000F82E0000}"/>
    <cellStyle name="Millares[1] 68 2 2" xfId="36379" xr:uid="{CF001AD4-1D87-4288-9E69-719BB014F306}"/>
    <cellStyle name="Millares[1] 68 3" xfId="12029" xr:uid="{00000000-0005-0000-0000-0000F92E0000}"/>
    <cellStyle name="Millares[1] 68 3 2" xfId="36380" xr:uid="{294FD997-21C6-494D-A339-FCB12C03D31A}"/>
    <cellStyle name="Millares[1] 68 4" xfId="36378" xr:uid="{E7EED915-254F-4279-80F6-0C4A65088B0B}"/>
    <cellStyle name="Millares[1] 69" xfId="12030" xr:uid="{00000000-0005-0000-0000-0000FA2E0000}"/>
    <cellStyle name="Millares[1] 69 2" xfId="12031" xr:uid="{00000000-0005-0000-0000-0000FB2E0000}"/>
    <cellStyle name="Millares[1] 69 2 2" xfId="36382" xr:uid="{B5248E47-0052-4F81-9EE7-1E850926BEED}"/>
    <cellStyle name="Millares[1] 69 3" xfId="12032" xr:uid="{00000000-0005-0000-0000-0000FC2E0000}"/>
    <cellStyle name="Millares[1] 69 3 2" xfId="36383" xr:uid="{96265BAE-A935-4409-8F7A-64E03455A344}"/>
    <cellStyle name="Millares[1] 69 4" xfId="36381" xr:uid="{6EF9E006-0397-41E9-93C0-374CD2A3CA12}"/>
    <cellStyle name="Millares[1] 7" xfId="12033" xr:uid="{00000000-0005-0000-0000-0000FD2E0000}"/>
    <cellStyle name="Millares[1] 7 2" xfId="12034" xr:uid="{00000000-0005-0000-0000-0000FE2E0000}"/>
    <cellStyle name="Millares[1] 7 2 2" xfId="36385" xr:uid="{0E6FBBB5-FF64-4D1B-A669-0746683A420A}"/>
    <cellStyle name="Millares[1] 7 3" xfId="12035" xr:uid="{00000000-0005-0000-0000-0000FF2E0000}"/>
    <cellStyle name="Millares[1] 7 3 2" xfId="36386" xr:uid="{B0AC3C63-459C-4B7E-AB81-0BB78B6154B3}"/>
    <cellStyle name="Millares[1] 7 4" xfId="36384" xr:uid="{B9B552A5-F93A-491D-A3B8-247EA276C8D2}"/>
    <cellStyle name="Millares[1] 70" xfId="12036" xr:uid="{00000000-0005-0000-0000-0000002F0000}"/>
    <cellStyle name="Millares[1] 70 2" xfId="12037" xr:uid="{00000000-0005-0000-0000-0000012F0000}"/>
    <cellStyle name="Millares[1] 70 2 2" xfId="36388" xr:uid="{85DC0979-36BB-41A4-9474-0DCE52CAF1ED}"/>
    <cellStyle name="Millares[1] 70 3" xfId="12038" xr:uid="{00000000-0005-0000-0000-0000022F0000}"/>
    <cellStyle name="Millares[1] 70 3 2" xfId="36389" xr:uid="{47FA7D66-D670-4B20-93BB-B90796B156AE}"/>
    <cellStyle name="Millares[1] 70 4" xfId="36387" xr:uid="{9E8D69FA-9B94-4B55-A299-8EA0C21617AF}"/>
    <cellStyle name="Millares[1] 71" xfId="12039" xr:uid="{00000000-0005-0000-0000-0000032F0000}"/>
    <cellStyle name="Millares[1] 71 2" xfId="12040" xr:uid="{00000000-0005-0000-0000-0000042F0000}"/>
    <cellStyle name="Millares[1] 71 2 2" xfId="36391" xr:uid="{D2273A01-0054-4BFA-9FF9-E16C2E80965A}"/>
    <cellStyle name="Millares[1] 71 3" xfId="12041" xr:uid="{00000000-0005-0000-0000-0000052F0000}"/>
    <cellStyle name="Millares[1] 71 3 2" xfId="36392" xr:uid="{DD55F233-8144-4E6E-8DCD-7C6BB252240B}"/>
    <cellStyle name="Millares[1] 71 4" xfId="36390" xr:uid="{7A20711B-C894-43E2-9868-E0049EAAC67F}"/>
    <cellStyle name="Millares[1] 72" xfId="12042" xr:uid="{00000000-0005-0000-0000-0000062F0000}"/>
    <cellStyle name="Millares[1] 72 2" xfId="12043" xr:uid="{00000000-0005-0000-0000-0000072F0000}"/>
    <cellStyle name="Millares[1] 72 2 2" xfId="36394" xr:uid="{407A6502-69F9-4395-8CB2-F4EB0788DDE5}"/>
    <cellStyle name="Millares[1] 72 3" xfId="12044" xr:uid="{00000000-0005-0000-0000-0000082F0000}"/>
    <cellStyle name="Millares[1] 72 3 2" xfId="36395" xr:uid="{F259C73B-A75D-4CC0-A168-D5F35EE73CC8}"/>
    <cellStyle name="Millares[1] 72 4" xfId="36393" xr:uid="{436A173A-5D93-4F36-9058-4B8FBC1076DE}"/>
    <cellStyle name="Millares[1] 73" xfId="12045" xr:uid="{00000000-0005-0000-0000-0000092F0000}"/>
    <cellStyle name="Millares[1] 73 2" xfId="12046" xr:uid="{00000000-0005-0000-0000-00000A2F0000}"/>
    <cellStyle name="Millares[1] 73 2 2" xfId="36397" xr:uid="{92BE1404-95F6-48C6-87D5-1249ACC652C6}"/>
    <cellStyle name="Millares[1] 73 3" xfId="12047" xr:uid="{00000000-0005-0000-0000-00000B2F0000}"/>
    <cellStyle name="Millares[1] 73 3 2" xfId="36398" xr:uid="{B7C92585-0930-4A4D-8ED0-5CBF85BF2FB3}"/>
    <cellStyle name="Millares[1] 73 4" xfId="36396" xr:uid="{C7AE115A-7F7E-489C-839B-D63B197CE946}"/>
    <cellStyle name="Millares[1] 74" xfId="12048" xr:uid="{00000000-0005-0000-0000-00000C2F0000}"/>
    <cellStyle name="Millares[1] 74 2" xfId="12049" xr:uid="{00000000-0005-0000-0000-00000D2F0000}"/>
    <cellStyle name="Millares[1] 74 2 2" xfId="36400" xr:uid="{95D29CDA-C0D4-4312-8397-727804D5E793}"/>
    <cellStyle name="Millares[1] 74 3" xfId="12050" xr:uid="{00000000-0005-0000-0000-00000E2F0000}"/>
    <cellStyle name="Millares[1] 74 3 2" xfId="36401" xr:uid="{2CF756A6-5C78-4995-A6CA-D46164EEBA04}"/>
    <cellStyle name="Millares[1] 74 4" xfId="36399" xr:uid="{88D1AB73-1E72-48AC-ADEF-1E351B25C0E1}"/>
    <cellStyle name="Millares[1] 75" xfId="12051" xr:uid="{00000000-0005-0000-0000-00000F2F0000}"/>
    <cellStyle name="Millares[1] 75 2" xfId="12052" xr:uid="{00000000-0005-0000-0000-0000102F0000}"/>
    <cellStyle name="Millares[1] 75 2 2" xfId="36403" xr:uid="{2367C448-B88A-4C07-AB48-6213CBF95536}"/>
    <cellStyle name="Millares[1] 75 3" xfId="12053" xr:uid="{00000000-0005-0000-0000-0000112F0000}"/>
    <cellStyle name="Millares[1] 75 3 2" xfId="36404" xr:uid="{47193800-4836-4883-B953-9881CD07B869}"/>
    <cellStyle name="Millares[1] 75 4" xfId="36402" xr:uid="{74C82B94-889B-4902-8462-CAB731CCBFD5}"/>
    <cellStyle name="Millares[1] 76" xfId="12054" xr:uid="{00000000-0005-0000-0000-0000122F0000}"/>
    <cellStyle name="Millares[1] 76 2" xfId="12055" xr:uid="{00000000-0005-0000-0000-0000132F0000}"/>
    <cellStyle name="Millares[1] 76 2 2" xfId="36406" xr:uid="{03E400ED-C6BD-4538-8398-A466A525A239}"/>
    <cellStyle name="Millares[1] 76 3" xfId="12056" xr:uid="{00000000-0005-0000-0000-0000142F0000}"/>
    <cellStyle name="Millares[1] 76 3 2" xfId="36407" xr:uid="{7DFF7AFF-5B3C-4319-B4AF-2CF9520C7B60}"/>
    <cellStyle name="Millares[1] 76 4" xfId="36405" xr:uid="{3140FD64-EDB6-4F0D-87D0-5EFAA1769EF1}"/>
    <cellStyle name="Millares[1] 77" xfId="12057" xr:uid="{00000000-0005-0000-0000-0000152F0000}"/>
    <cellStyle name="Millares[1] 77 2" xfId="12058" xr:uid="{00000000-0005-0000-0000-0000162F0000}"/>
    <cellStyle name="Millares[1] 77 2 2" xfId="36409" xr:uid="{FB625A35-9001-4A0B-926E-FC34D708B69D}"/>
    <cellStyle name="Millares[1] 77 3" xfId="12059" xr:uid="{00000000-0005-0000-0000-0000172F0000}"/>
    <cellStyle name="Millares[1] 77 3 2" xfId="36410" xr:uid="{9C3BAAD1-DD02-4795-BFDD-289FF88A7804}"/>
    <cellStyle name="Millares[1] 77 4" xfId="36408" xr:uid="{82B92BAC-C18B-4425-8BCD-FFE0BAC5599B}"/>
    <cellStyle name="Millares[1] 78" xfId="12060" xr:uid="{00000000-0005-0000-0000-0000182F0000}"/>
    <cellStyle name="Millares[1] 78 2" xfId="12061" xr:uid="{00000000-0005-0000-0000-0000192F0000}"/>
    <cellStyle name="Millares[1] 78 2 2" xfId="36412" xr:uid="{829CB62E-7900-45C6-9DF6-E01BEA959E41}"/>
    <cellStyle name="Millares[1] 78 3" xfId="12062" xr:uid="{00000000-0005-0000-0000-00001A2F0000}"/>
    <cellStyle name="Millares[1] 78 3 2" xfId="36413" xr:uid="{83C13BE7-8F48-4D31-A81E-63A91587B216}"/>
    <cellStyle name="Millares[1] 78 4" xfId="36411" xr:uid="{AA225C14-4417-4EE6-A686-07D4CE12C624}"/>
    <cellStyle name="Millares[1] 79" xfId="12063" xr:uid="{00000000-0005-0000-0000-00001B2F0000}"/>
    <cellStyle name="Millares[1] 79 2" xfId="12064" xr:uid="{00000000-0005-0000-0000-00001C2F0000}"/>
    <cellStyle name="Millares[1] 79 2 2" xfId="36415" xr:uid="{F37D8564-7D1C-44AB-95A7-C7B4BF7620A5}"/>
    <cellStyle name="Millares[1] 79 3" xfId="12065" xr:uid="{00000000-0005-0000-0000-00001D2F0000}"/>
    <cellStyle name="Millares[1] 79 3 2" xfId="36416" xr:uid="{6D1ACB42-862D-4EFF-8029-1F2B6EB9DFD1}"/>
    <cellStyle name="Millares[1] 79 4" xfId="36414" xr:uid="{9152DFAA-5706-4AFD-9BEC-C7BACDD92499}"/>
    <cellStyle name="Millares[1] 8" xfId="12066" xr:uid="{00000000-0005-0000-0000-00001E2F0000}"/>
    <cellStyle name="Millares[1] 8 2" xfId="12067" xr:uid="{00000000-0005-0000-0000-00001F2F0000}"/>
    <cellStyle name="Millares[1] 8 2 2" xfId="36418" xr:uid="{FF45296B-CF33-40CA-8147-3259DA545855}"/>
    <cellStyle name="Millares[1] 8 3" xfId="12068" xr:uid="{00000000-0005-0000-0000-0000202F0000}"/>
    <cellStyle name="Millares[1] 8 3 2" xfId="36419" xr:uid="{23EC81D4-283F-46B4-92B3-020B32A2D80D}"/>
    <cellStyle name="Millares[1] 8 4" xfId="36417" xr:uid="{B4DD5057-BC0C-41F7-85CC-291288992A4D}"/>
    <cellStyle name="Millares[1] 80" xfId="12069" xr:uid="{00000000-0005-0000-0000-0000212F0000}"/>
    <cellStyle name="Millares[1] 80 2" xfId="12070" xr:uid="{00000000-0005-0000-0000-0000222F0000}"/>
    <cellStyle name="Millares[1] 80 2 2" xfId="36421" xr:uid="{1ED30C39-5EA7-46BD-B4A7-DCE2AB1FF2E1}"/>
    <cellStyle name="Millares[1] 80 3" xfId="12071" xr:uid="{00000000-0005-0000-0000-0000232F0000}"/>
    <cellStyle name="Millares[1] 80 3 2" xfId="36422" xr:uid="{7A258089-4054-4C41-9903-041D59718D40}"/>
    <cellStyle name="Millares[1] 80 4" xfId="36420" xr:uid="{671529C6-7E1D-4622-AA47-78FA7C1558DC}"/>
    <cellStyle name="Millares[1] 81" xfId="12072" xr:uid="{00000000-0005-0000-0000-0000242F0000}"/>
    <cellStyle name="Millares[1] 81 2" xfId="12073" xr:uid="{00000000-0005-0000-0000-0000252F0000}"/>
    <cellStyle name="Millares[1] 81 2 2" xfId="36424" xr:uid="{054F6F65-AB10-469E-9F8E-682F84EFD08F}"/>
    <cellStyle name="Millares[1] 81 3" xfId="12074" xr:uid="{00000000-0005-0000-0000-0000262F0000}"/>
    <cellStyle name="Millares[1] 81 3 2" xfId="36425" xr:uid="{6A24E21C-A606-4B6D-BC4D-0FDA4EF0E5BD}"/>
    <cellStyle name="Millares[1] 81 4" xfId="36423" xr:uid="{A93142EE-77CC-4E28-946D-F1E582CAE144}"/>
    <cellStyle name="Millares[1] 82" xfId="12075" xr:uid="{00000000-0005-0000-0000-0000272F0000}"/>
    <cellStyle name="Millares[1] 82 2" xfId="12076" xr:uid="{00000000-0005-0000-0000-0000282F0000}"/>
    <cellStyle name="Millares[1] 82 2 2" xfId="36427" xr:uid="{1E89EB8B-E948-4818-8024-CDC89F3F6661}"/>
    <cellStyle name="Millares[1] 82 3" xfId="12077" xr:uid="{00000000-0005-0000-0000-0000292F0000}"/>
    <cellStyle name="Millares[1] 82 3 2" xfId="36428" xr:uid="{1EBFB136-AEDF-4653-9B6F-C01640367675}"/>
    <cellStyle name="Millares[1] 82 4" xfId="36426" xr:uid="{727C0820-72D5-43AB-B37C-AE5B1128F4D3}"/>
    <cellStyle name="Millares[1] 83" xfId="12078" xr:uid="{00000000-0005-0000-0000-00002A2F0000}"/>
    <cellStyle name="Millares[1] 83 2" xfId="12079" xr:uid="{00000000-0005-0000-0000-00002B2F0000}"/>
    <cellStyle name="Millares[1] 83 2 2" xfId="36430" xr:uid="{BBD83EC4-D895-4DC3-9623-35933BAA57F4}"/>
    <cellStyle name="Millares[1] 83 3" xfId="12080" xr:uid="{00000000-0005-0000-0000-00002C2F0000}"/>
    <cellStyle name="Millares[1] 83 3 2" xfId="36431" xr:uid="{B7375631-E1AB-4685-A3BC-451950F0BAEB}"/>
    <cellStyle name="Millares[1] 83 4" xfId="36429" xr:uid="{539DAC6F-54D5-41B5-92B8-180A8D1B718C}"/>
    <cellStyle name="Millares[1] 84" xfId="12081" xr:uid="{00000000-0005-0000-0000-00002D2F0000}"/>
    <cellStyle name="Millares[1] 84 2" xfId="12082" xr:uid="{00000000-0005-0000-0000-00002E2F0000}"/>
    <cellStyle name="Millares[1] 84 2 2" xfId="36433" xr:uid="{D76B77B0-1504-49EB-97F6-998CFFC50845}"/>
    <cellStyle name="Millares[1] 84 3" xfId="12083" xr:uid="{00000000-0005-0000-0000-00002F2F0000}"/>
    <cellStyle name="Millares[1] 84 3 2" xfId="36434" xr:uid="{E1539F4B-A09C-4E5E-9D06-3B1B352E806B}"/>
    <cellStyle name="Millares[1] 84 4" xfId="36432" xr:uid="{08465CEB-1E98-4C4A-B78F-7DCD1E6B107D}"/>
    <cellStyle name="Millares[1] 85" xfId="12084" xr:uid="{00000000-0005-0000-0000-0000302F0000}"/>
    <cellStyle name="Millares[1] 85 2" xfId="12085" xr:uid="{00000000-0005-0000-0000-0000312F0000}"/>
    <cellStyle name="Millares[1] 85 2 2" xfId="36436" xr:uid="{7B468996-60A3-4DBD-9FEF-35D7AE3FCD00}"/>
    <cellStyle name="Millares[1] 85 3" xfId="12086" xr:uid="{00000000-0005-0000-0000-0000322F0000}"/>
    <cellStyle name="Millares[1] 85 3 2" xfId="36437" xr:uid="{E8611C55-DE02-4401-9FF6-9E36F5F65733}"/>
    <cellStyle name="Millares[1] 85 4" xfId="36435" xr:uid="{09385618-CC94-4C65-A6C8-8D8C1C73229F}"/>
    <cellStyle name="Millares[1] 86" xfId="12087" xr:uid="{00000000-0005-0000-0000-0000332F0000}"/>
    <cellStyle name="Millares[1] 86 2" xfId="12088" xr:uid="{00000000-0005-0000-0000-0000342F0000}"/>
    <cellStyle name="Millares[1] 86 2 2" xfId="36439" xr:uid="{386CFD55-7FA2-4E12-B062-729096DDFE94}"/>
    <cellStyle name="Millares[1] 86 3" xfId="12089" xr:uid="{00000000-0005-0000-0000-0000352F0000}"/>
    <cellStyle name="Millares[1] 86 3 2" xfId="36440" xr:uid="{B121FEE9-25D4-4CA5-BE76-26272C4A0FDD}"/>
    <cellStyle name="Millares[1] 86 4" xfId="36438" xr:uid="{D0A268A4-4F9E-471C-BFA2-F71E5EE43BBC}"/>
    <cellStyle name="Millares[1] 87" xfId="12090" xr:uid="{00000000-0005-0000-0000-0000362F0000}"/>
    <cellStyle name="Millares[1] 87 2" xfId="12091" xr:uid="{00000000-0005-0000-0000-0000372F0000}"/>
    <cellStyle name="Millares[1] 87 2 2" xfId="36442" xr:uid="{84B0FDB5-C6FB-4798-A5DD-F5496867F513}"/>
    <cellStyle name="Millares[1] 87 3" xfId="12092" xr:uid="{00000000-0005-0000-0000-0000382F0000}"/>
    <cellStyle name="Millares[1] 87 3 2" xfId="36443" xr:uid="{88DFDF70-9987-460F-97D1-0C9F8FBF59FD}"/>
    <cellStyle name="Millares[1] 87 4" xfId="36441" xr:uid="{C4655BD9-4000-4BD3-A507-4E49244CA09E}"/>
    <cellStyle name="Millares[1] 88" xfId="12093" xr:uid="{00000000-0005-0000-0000-0000392F0000}"/>
    <cellStyle name="Millares[1] 88 2" xfId="12094" xr:uid="{00000000-0005-0000-0000-00003A2F0000}"/>
    <cellStyle name="Millares[1] 88 2 2" xfId="36445" xr:uid="{E6E5B66B-C27D-49E0-BF42-4ED6861BBE30}"/>
    <cellStyle name="Millares[1] 88 3" xfId="12095" xr:uid="{00000000-0005-0000-0000-00003B2F0000}"/>
    <cellStyle name="Millares[1] 88 3 2" xfId="36446" xr:uid="{205C05C3-A888-47D4-B043-FAF4BBD37873}"/>
    <cellStyle name="Millares[1] 88 4" xfId="36444" xr:uid="{AC5BD721-157F-44DF-ACBC-1F38C8F2E5A4}"/>
    <cellStyle name="Millares[1] 89" xfId="12096" xr:uid="{00000000-0005-0000-0000-00003C2F0000}"/>
    <cellStyle name="Millares[1] 89 2" xfId="12097" xr:uid="{00000000-0005-0000-0000-00003D2F0000}"/>
    <cellStyle name="Millares[1] 89 2 2" xfId="36448" xr:uid="{752EBDA8-7B8A-4918-A585-34AE27CA2572}"/>
    <cellStyle name="Millares[1] 89 3" xfId="12098" xr:uid="{00000000-0005-0000-0000-00003E2F0000}"/>
    <cellStyle name="Millares[1] 89 3 2" xfId="36449" xr:uid="{DEEE8198-3DF4-47D6-9029-A78D06EEC4E6}"/>
    <cellStyle name="Millares[1] 89 4" xfId="36447" xr:uid="{32BE87A2-9B86-48DC-B04C-33E3AA0E411D}"/>
    <cellStyle name="Millares[1] 9" xfId="12099" xr:uid="{00000000-0005-0000-0000-00003F2F0000}"/>
    <cellStyle name="Millares[1] 9 2" xfId="12100" xr:uid="{00000000-0005-0000-0000-0000402F0000}"/>
    <cellStyle name="Millares[1] 9 2 2" xfId="36451" xr:uid="{93A8059D-B37D-4525-8DEC-7B3A40226702}"/>
    <cellStyle name="Millares[1] 9 3" xfId="12101" xr:uid="{00000000-0005-0000-0000-0000412F0000}"/>
    <cellStyle name="Millares[1] 9 3 2" xfId="36452" xr:uid="{2D3131DE-AF98-4A26-ACA8-8817953F197E}"/>
    <cellStyle name="Millares[1] 9 4" xfId="36450" xr:uid="{51F71CC8-C73C-4F4A-B18E-029D76BB7357}"/>
    <cellStyle name="Millares[1] 90" xfId="12102" xr:uid="{00000000-0005-0000-0000-0000422F0000}"/>
    <cellStyle name="Millares[1] 90 2" xfId="12103" xr:uid="{00000000-0005-0000-0000-0000432F0000}"/>
    <cellStyle name="Millares[1] 90 2 2" xfId="36454" xr:uid="{7841BEC3-A9B1-4473-8EFF-C28ABC849467}"/>
    <cellStyle name="Millares[1] 90 3" xfId="12104" xr:uid="{00000000-0005-0000-0000-0000442F0000}"/>
    <cellStyle name="Millares[1] 90 3 2" xfId="36455" xr:uid="{DE1AAB7B-62EC-4518-A808-DD8A3C14B926}"/>
    <cellStyle name="Millares[1] 90 4" xfId="36453" xr:uid="{6CE0F8EA-4F89-4D76-9A34-25922DA2A20E}"/>
    <cellStyle name="Millares[1] 91" xfId="12105" xr:uid="{00000000-0005-0000-0000-0000452F0000}"/>
    <cellStyle name="Millares[1] 91 2" xfId="12106" xr:uid="{00000000-0005-0000-0000-0000462F0000}"/>
    <cellStyle name="Millares[1] 91 2 2" xfId="36457" xr:uid="{4198B270-CF24-4EE4-92AF-A71179695D71}"/>
    <cellStyle name="Millares[1] 91 3" xfId="12107" xr:uid="{00000000-0005-0000-0000-0000472F0000}"/>
    <cellStyle name="Millares[1] 91 3 2" xfId="36458" xr:uid="{4614CCAD-0EE0-4EFF-AE88-10976C37C09D}"/>
    <cellStyle name="Millares[1] 91 4" xfId="36456" xr:uid="{941CA681-816D-4AC9-9D6E-ABDF83A75D9E}"/>
    <cellStyle name="Millares[1] 92" xfId="12108" xr:uid="{00000000-0005-0000-0000-0000482F0000}"/>
    <cellStyle name="Millares[1] 92 2" xfId="12109" xr:uid="{00000000-0005-0000-0000-0000492F0000}"/>
    <cellStyle name="Millares[1] 92 2 2" xfId="36460" xr:uid="{65156E01-0A25-4158-A684-54867D9CD37F}"/>
    <cellStyle name="Millares[1] 92 3" xfId="12110" xr:uid="{00000000-0005-0000-0000-00004A2F0000}"/>
    <cellStyle name="Millares[1] 92 3 2" xfId="36461" xr:uid="{E590B321-0DB4-4021-ACD3-AC60CD1992AD}"/>
    <cellStyle name="Millares[1] 92 4" xfId="36459" xr:uid="{97C6FC30-C47F-4F65-92B0-EE7456B7640C}"/>
    <cellStyle name="Millares[1] 93" xfId="12111" xr:uid="{00000000-0005-0000-0000-00004B2F0000}"/>
    <cellStyle name="Millares[1] 93 2" xfId="12112" xr:uid="{00000000-0005-0000-0000-00004C2F0000}"/>
    <cellStyle name="Millares[1] 93 2 2" xfId="36463" xr:uid="{59848280-FAC7-431D-B0E2-B9CEEE31E6AD}"/>
    <cellStyle name="Millares[1] 93 3" xfId="12113" xr:uid="{00000000-0005-0000-0000-00004D2F0000}"/>
    <cellStyle name="Millares[1] 93 3 2" xfId="36464" xr:uid="{FA35782D-68BD-4737-A343-1FFCE37DA317}"/>
    <cellStyle name="Millares[1] 93 4" xfId="36462" xr:uid="{B6EF4170-CF19-4F07-AFB7-6967BA2E26A5}"/>
    <cellStyle name="Millares[1] 94" xfId="12114" xr:uid="{00000000-0005-0000-0000-00004E2F0000}"/>
    <cellStyle name="Millares[1] 94 2" xfId="12115" xr:uid="{00000000-0005-0000-0000-00004F2F0000}"/>
    <cellStyle name="Millares[1] 94 2 2" xfId="36466" xr:uid="{3218CE89-98A4-44B8-9E2C-A28B0717C8E2}"/>
    <cellStyle name="Millares[1] 94 3" xfId="12116" xr:uid="{00000000-0005-0000-0000-0000502F0000}"/>
    <cellStyle name="Millares[1] 94 3 2" xfId="36467" xr:uid="{07EE20D0-3BAD-4886-BC68-91623D09A144}"/>
    <cellStyle name="Millares[1] 94 4" xfId="36465" xr:uid="{761FB62C-D993-4B75-B340-F713F44783E1}"/>
    <cellStyle name="Millares[1] 95" xfId="12117" xr:uid="{00000000-0005-0000-0000-0000512F0000}"/>
    <cellStyle name="Millares[1] 95 2" xfId="12118" xr:uid="{00000000-0005-0000-0000-0000522F0000}"/>
    <cellStyle name="Millares[1] 95 2 2" xfId="36469" xr:uid="{600A3DC2-8E86-48AA-94B1-A7AF29488A25}"/>
    <cellStyle name="Millares[1] 95 3" xfId="12119" xr:uid="{00000000-0005-0000-0000-0000532F0000}"/>
    <cellStyle name="Millares[1] 95 3 2" xfId="36470" xr:uid="{70B05A29-E779-4BFA-840E-F5175E2B09E3}"/>
    <cellStyle name="Millares[1] 95 4" xfId="36468" xr:uid="{33A04524-0A8B-4CDB-A92F-DB919828B77B}"/>
    <cellStyle name="Millares[1] 96" xfId="12120" xr:uid="{00000000-0005-0000-0000-0000542F0000}"/>
    <cellStyle name="Millares[1] 96 2" xfId="12121" xr:uid="{00000000-0005-0000-0000-0000552F0000}"/>
    <cellStyle name="Millares[1] 96 2 2" xfId="36472" xr:uid="{BAADD379-7485-4315-AACD-7F800F04FB56}"/>
    <cellStyle name="Millares[1] 96 3" xfId="12122" xr:uid="{00000000-0005-0000-0000-0000562F0000}"/>
    <cellStyle name="Millares[1] 96 3 2" xfId="36473" xr:uid="{AF85B2C0-E612-4F66-9AF3-312F0E0E5A4E}"/>
    <cellStyle name="Millares[1] 96 4" xfId="36471" xr:uid="{998C7B4F-EF6D-48B1-ABD7-FE96D87894D2}"/>
    <cellStyle name="Millares[1] 97" xfId="12123" xr:uid="{00000000-0005-0000-0000-0000572F0000}"/>
    <cellStyle name="Millares[1] 97 2" xfId="12124" xr:uid="{00000000-0005-0000-0000-0000582F0000}"/>
    <cellStyle name="Millares[1] 97 2 2" xfId="36475" xr:uid="{2DEC76A6-7FB9-459C-97FA-B0EBF283CC85}"/>
    <cellStyle name="Millares[1] 97 3" xfId="12125" xr:uid="{00000000-0005-0000-0000-0000592F0000}"/>
    <cellStyle name="Millares[1] 97 3 2" xfId="36476" xr:uid="{C68CEDDD-2B8B-4329-AF2F-4803B39F6CD4}"/>
    <cellStyle name="Millares[1] 97 4" xfId="36474" xr:uid="{37737EBF-08E8-408C-85E3-46C54A765510}"/>
    <cellStyle name="Millares[1] 98" xfId="12126" xr:uid="{00000000-0005-0000-0000-00005A2F0000}"/>
    <cellStyle name="Millares[1] 98 2" xfId="12127" xr:uid="{00000000-0005-0000-0000-00005B2F0000}"/>
    <cellStyle name="Millares[1] 98 2 2" xfId="36478" xr:uid="{D1142CDC-B7C8-4BBC-888E-C3D324A709EE}"/>
    <cellStyle name="Millares[1] 98 3" xfId="12128" xr:uid="{00000000-0005-0000-0000-00005C2F0000}"/>
    <cellStyle name="Millares[1] 98 3 2" xfId="36479" xr:uid="{601432E6-8E0F-4DE2-82A2-987EB2974968}"/>
    <cellStyle name="Millares[1] 98 4" xfId="36477" xr:uid="{F71DA281-4D14-4F93-A05B-E6C87B53B3E1}"/>
    <cellStyle name="Millares[1] 99" xfId="12129" xr:uid="{00000000-0005-0000-0000-00005D2F0000}"/>
    <cellStyle name="Millares[1] 99 2" xfId="12130" xr:uid="{00000000-0005-0000-0000-00005E2F0000}"/>
    <cellStyle name="Millares[1] 99 2 2" xfId="36481" xr:uid="{FC47EBB1-BAC0-4600-84FA-D1E82A3415B2}"/>
    <cellStyle name="Millares[1] 99 3" xfId="12131" xr:uid="{00000000-0005-0000-0000-00005F2F0000}"/>
    <cellStyle name="Millares[1] 99 3 2" xfId="36482" xr:uid="{C34993BA-37C6-45B8-B96A-30681EA5E240}"/>
    <cellStyle name="Millares[1] 99 4" xfId="36480" xr:uid="{877832C7-BD8B-4FC3-8712-47D2116E943C}"/>
    <cellStyle name="Millares_BR-0106-ASFI-Y001-Modelo_Financiero-20060809" xfId="12132" xr:uid="{00000000-0005-0000-0000-0000602F0000}"/>
    <cellStyle name="Moeda [0] 2" xfId="12133" xr:uid="{00000000-0005-0000-0000-0000612F0000}"/>
    <cellStyle name="Moeda [0] 2 2" xfId="12134" xr:uid="{00000000-0005-0000-0000-0000622F0000}"/>
    <cellStyle name="Moeda [0] 2 2 2" xfId="12135" xr:uid="{00000000-0005-0000-0000-0000632F0000}"/>
    <cellStyle name="Moeda [0] 2 3" xfId="12136" xr:uid="{00000000-0005-0000-0000-0000642F0000}"/>
    <cellStyle name="Moeda [0] 2 3 2" xfId="12137" xr:uid="{00000000-0005-0000-0000-0000652F0000}"/>
    <cellStyle name="Moeda [0] 2 4" xfId="12138" xr:uid="{00000000-0005-0000-0000-0000662F0000}"/>
    <cellStyle name="Moeda [0] 3" xfId="12139" xr:uid="{00000000-0005-0000-0000-0000672F0000}"/>
    <cellStyle name="Moeda [0] 3 2" xfId="12140" xr:uid="{00000000-0005-0000-0000-0000682F0000}"/>
    <cellStyle name="Moeda [0] 3 2 2" xfId="12141" xr:uid="{00000000-0005-0000-0000-0000692F0000}"/>
    <cellStyle name="Moeda [0] 3 3" xfId="12142" xr:uid="{00000000-0005-0000-0000-00006A2F0000}"/>
    <cellStyle name="Moeda [0] 3 3 2" xfId="12143" xr:uid="{00000000-0005-0000-0000-00006B2F0000}"/>
    <cellStyle name="Moeda [0] 3 4" xfId="12144" xr:uid="{00000000-0005-0000-0000-00006C2F0000}"/>
    <cellStyle name="Moeda [0] 4" xfId="12145" xr:uid="{00000000-0005-0000-0000-00006D2F0000}"/>
    <cellStyle name="Moeda [0] 4 2" xfId="12146" xr:uid="{00000000-0005-0000-0000-00006E2F0000}"/>
    <cellStyle name="Moeda [0] 4 2 2" xfId="12147" xr:uid="{00000000-0005-0000-0000-00006F2F0000}"/>
    <cellStyle name="Moeda [0] 4 3" xfId="12148" xr:uid="{00000000-0005-0000-0000-0000702F0000}"/>
    <cellStyle name="Moeda [0] 4 3 2" xfId="12149" xr:uid="{00000000-0005-0000-0000-0000712F0000}"/>
    <cellStyle name="Moeda [0] 4 4" xfId="12150" xr:uid="{00000000-0005-0000-0000-0000722F0000}"/>
    <cellStyle name="Moeda 2" xfId="12151" xr:uid="{00000000-0005-0000-0000-0000732F0000}"/>
    <cellStyle name="Moeda 2 2" xfId="12152" xr:uid="{00000000-0005-0000-0000-0000742F0000}"/>
    <cellStyle name="Moeda 3" xfId="12153" xr:uid="{00000000-0005-0000-0000-0000752F0000}"/>
    <cellStyle name="Moeda 3 2" xfId="12154" xr:uid="{00000000-0005-0000-0000-0000762F0000}"/>
    <cellStyle name="Multiple [0]" xfId="12155" xr:uid="{00000000-0005-0000-0000-0000772F0000}"/>
    <cellStyle name="Multiple [0] 2" xfId="12156" xr:uid="{00000000-0005-0000-0000-0000782F0000}"/>
    <cellStyle name="Multiple [0] 2 2" xfId="12157" xr:uid="{00000000-0005-0000-0000-0000792F0000}"/>
    <cellStyle name="Multiple [0] 3" xfId="12158" xr:uid="{00000000-0005-0000-0000-00007A2F0000}"/>
    <cellStyle name="Multiple [0] 3 2" xfId="12159" xr:uid="{00000000-0005-0000-0000-00007B2F0000}"/>
    <cellStyle name="Multiple [0] 4" xfId="12160" xr:uid="{00000000-0005-0000-0000-00007C2F0000}"/>
    <cellStyle name="Multiple [0] 4 2" xfId="12161" xr:uid="{00000000-0005-0000-0000-00007D2F0000}"/>
    <cellStyle name="Multiple [0] 5" xfId="12162" xr:uid="{00000000-0005-0000-0000-00007E2F0000}"/>
    <cellStyle name="Multiple [0] 5 2" xfId="12163" xr:uid="{00000000-0005-0000-0000-00007F2F0000}"/>
    <cellStyle name="Multiple [0] 6" xfId="12164" xr:uid="{00000000-0005-0000-0000-0000802F0000}"/>
    <cellStyle name="Multiple [0] 6 2" xfId="12165" xr:uid="{00000000-0005-0000-0000-0000812F0000}"/>
    <cellStyle name="Multiple [0] 7" xfId="12166" xr:uid="{00000000-0005-0000-0000-0000822F0000}"/>
    <cellStyle name="Multiple [0] 7 2" xfId="12167" xr:uid="{00000000-0005-0000-0000-0000832F0000}"/>
    <cellStyle name="Multiple [0] 8" xfId="12168" xr:uid="{00000000-0005-0000-0000-0000842F0000}"/>
    <cellStyle name="Multiple [0] 8 2" xfId="12169" xr:uid="{00000000-0005-0000-0000-0000852F0000}"/>
    <cellStyle name="Multiple [0] 9" xfId="12170" xr:uid="{00000000-0005-0000-0000-0000862F0000}"/>
    <cellStyle name="Multiple [1]" xfId="12171" xr:uid="{00000000-0005-0000-0000-0000872F0000}"/>
    <cellStyle name="Multiple [1] 2" xfId="12172" xr:uid="{00000000-0005-0000-0000-0000882F0000}"/>
    <cellStyle name="Multiple [1] 2 2" xfId="12173" xr:uid="{00000000-0005-0000-0000-0000892F0000}"/>
    <cellStyle name="Multiple [1] 3" xfId="12174" xr:uid="{00000000-0005-0000-0000-00008A2F0000}"/>
    <cellStyle name="Multiple [1] 3 2" xfId="12175" xr:uid="{00000000-0005-0000-0000-00008B2F0000}"/>
    <cellStyle name="Multiple [1] 4" xfId="12176" xr:uid="{00000000-0005-0000-0000-00008C2F0000}"/>
    <cellStyle name="Multiple [1] 4 2" xfId="12177" xr:uid="{00000000-0005-0000-0000-00008D2F0000}"/>
    <cellStyle name="Multiple [1] 5" xfId="12178" xr:uid="{00000000-0005-0000-0000-00008E2F0000}"/>
    <cellStyle name="Multiple [1] 5 2" xfId="12179" xr:uid="{00000000-0005-0000-0000-00008F2F0000}"/>
    <cellStyle name="Multiple [1] 6" xfId="12180" xr:uid="{00000000-0005-0000-0000-0000902F0000}"/>
    <cellStyle name="Multiple [1] 6 2" xfId="12181" xr:uid="{00000000-0005-0000-0000-0000912F0000}"/>
    <cellStyle name="Multiple [1] 7" xfId="12182" xr:uid="{00000000-0005-0000-0000-0000922F0000}"/>
    <cellStyle name="Multiple [1] 7 2" xfId="12183" xr:uid="{00000000-0005-0000-0000-0000932F0000}"/>
    <cellStyle name="Multiple [1] 8" xfId="12184" xr:uid="{00000000-0005-0000-0000-0000942F0000}"/>
    <cellStyle name="Multiple [1] 8 2" xfId="12185" xr:uid="{00000000-0005-0000-0000-0000952F0000}"/>
    <cellStyle name="Multiple [1] 9" xfId="12186" xr:uid="{00000000-0005-0000-0000-0000962F0000}"/>
    <cellStyle name="Multiple [2]" xfId="12187" xr:uid="{00000000-0005-0000-0000-0000972F0000}"/>
    <cellStyle name="Multiple [2] 2" xfId="12188" xr:uid="{00000000-0005-0000-0000-0000982F0000}"/>
    <cellStyle name="Multiple [2] 2 2" xfId="12189" xr:uid="{00000000-0005-0000-0000-0000992F0000}"/>
    <cellStyle name="Multiple [2] 3" xfId="12190" xr:uid="{00000000-0005-0000-0000-00009A2F0000}"/>
    <cellStyle name="Multiple [2] 3 2" xfId="12191" xr:uid="{00000000-0005-0000-0000-00009B2F0000}"/>
    <cellStyle name="Multiple [2] 4" xfId="12192" xr:uid="{00000000-0005-0000-0000-00009C2F0000}"/>
    <cellStyle name="Multiple [2] 4 2" xfId="12193" xr:uid="{00000000-0005-0000-0000-00009D2F0000}"/>
    <cellStyle name="Multiple [2] 5" xfId="12194" xr:uid="{00000000-0005-0000-0000-00009E2F0000}"/>
    <cellStyle name="Multiple [2] 5 2" xfId="12195" xr:uid="{00000000-0005-0000-0000-00009F2F0000}"/>
    <cellStyle name="Multiple [2] 6" xfId="12196" xr:uid="{00000000-0005-0000-0000-0000A02F0000}"/>
    <cellStyle name="Multiple [2] 6 2" xfId="12197" xr:uid="{00000000-0005-0000-0000-0000A12F0000}"/>
    <cellStyle name="Multiple [2] 7" xfId="12198" xr:uid="{00000000-0005-0000-0000-0000A22F0000}"/>
    <cellStyle name="Multiple [2] 7 2" xfId="12199" xr:uid="{00000000-0005-0000-0000-0000A32F0000}"/>
    <cellStyle name="Multiple [2] 8" xfId="12200" xr:uid="{00000000-0005-0000-0000-0000A42F0000}"/>
    <cellStyle name="Multiple [2] 8 2" xfId="12201" xr:uid="{00000000-0005-0000-0000-0000A52F0000}"/>
    <cellStyle name="Multiple [2] 9" xfId="12202" xr:uid="{00000000-0005-0000-0000-0000A62F0000}"/>
    <cellStyle name="Neutra 10" xfId="12203" xr:uid="{00000000-0005-0000-0000-0000A72F0000}"/>
    <cellStyle name="Neutra 11" xfId="12204" xr:uid="{00000000-0005-0000-0000-0000A82F0000}"/>
    <cellStyle name="Neutra 12" xfId="12205" xr:uid="{00000000-0005-0000-0000-0000A92F0000}"/>
    <cellStyle name="Neutra 13" xfId="12206" xr:uid="{00000000-0005-0000-0000-0000AA2F0000}"/>
    <cellStyle name="Neutra 14" xfId="12207" xr:uid="{00000000-0005-0000-0000-0000AB2F0000}"/>
    <cellStyle name="Neutra 15" xfId="12208" xr:uid="{00000000-0005-0000-0000-0000AC2F0000}"/>
    <cellStyle name="Neutra 16" xfId="12209" xr:uid="{00000000-0005-0000-0000-0000AD2F0000}"/>
    <cellStyle name="Neutra 17" xfId="12210" xr:uid="{00000000-0005-0000-0000-0000AE2F0000}"/>
    <cellStyle name="Neutra 18" xfId="12211" xr:uid="{00000000-0005-0000-0000-0000AF2F0000}"/>
    <cellStyle name="Neutra 19" xfId="12212" xr:uid="{00000000-0005-0000-0000-0000B02F0000}"/>
    <cellStyle name="Neutra 2" xfId="12213" xr:uid="{00000000-0005-0000-0000-0000B12F0000}"/>
    <cellStyle name="Neutra 20" xfId="12214" xr:uid="{00000000-0005-0000-0000-0000B22F0000}"/>
    <cellStyle name="Neutra 21" xfId="12215" xr:uid="{00000000-0005-0000-0000-0000B32F0000}"/>
    <cellStyle name="Neutra 22" xfId="12216" xr:uid="{00000000-0005-0000-0000-0000B42F0000}"/>
    <cellStyle name="Neutra 23" xfId="12217" xr:uid="{00000000-0005-0000-0000-0000B52F0000}"/>
    <cellStyle name="Neutra 24" xfId="12218" xr:uid="{00000000-0005-0000-0000-0000B62F0000}"/>
    <cellStyle name="Neutra 25" xfId="12219" xr:uid="{00000000-0005-0000-0000-0000B72F0000}"/>
    <cellStyle name="Neutra 26" xfId="12220" xr:uid="{00000000-0005-0000-0000-0000B82F0000}"/>
    <cellStyle name="Neutra 27" xfId="12221" xr:uid="{00000000-0005-0000-0000-0000B92F0000}"/>
    <cellStyle name="Neutra 28" xfId="12222" xr:uid="{00000000-0005-0000-0000-0000BA2F0000}"/>
    <cellStyle name="Neutra 29" xfId="12223" xr:uid="{00000000-0005-0000-0000-0000BB2F0000}"/>
    <cellStyle name="Neutra 3" xfId="12224" xr:uid="{00000000-0005-0000-0000-0000BC2F0000}"/>
    <cellStyle name="Neutra 30" xfId="12225" xr:uid="{00000000-0005-0000-0000-0000BD2F0000}"/>
    <cellStyle name="Neutra 31" xfId="12226" xr:uid="{00000000-0005-0000-0000-0000BE2F0000}"/>
    <cellStyle name="Neutra 32" xfId="12227" xr:uid="{00000000-0005-0000-0000-0000BF2F0000}"/>
    <cellStyle name="Neutra 33" xfId="12228" xr:uid="{00000000-0005-0000-0000-0000C02F0000}"/>
    <cellStyle name="Neutra 34" xfId="12229" xr:uid="{00000000-0005-0000-0000-0000C12F0000}"/>
    <cellStyle name="Neutra 35" xfId="12230" xr:uid="{00000000-0005-0000-0000-0000C22F0000}"/>
    <cellStyle name="Neutra 36" xfId="12231" xr:uid="{00000000-0005-0000-0000-0000C32F0000}"/>
    <cellStyle name="Neutra 37" xfId="12232" xr:uid="{00000000-0005-0000-0000-0000C42F0000}"/>
    <cellStyle name="Neutra 38" xfId="12233" xr:uid="{00000000-0005-0000-0000-0000C52F0000}"/>
    <cellStyle name="Neutra 39" xfId="12234" xr:uid="{00000000-0005-0000-0000-0000C62F0000}"/>
    <cellStyle name="Neutra 4" xfId="12235" xr:uid="{00000000-0005-0000-0000-0000C72F0000}"/>
    <cellStyle name="Neutra 4 2" xfId="12236" xr:uid="{00000000-0005-0000-0000-0000C82F0000}"/>
    <cellStyle name="Neutra 4 3" xfId="12237" xr:uid="{00000000-0005-0000-0000-0000C92F0000}"/>
    <cellStyle name="Neutra 4 4" xfId="12238" xr:uid="{00000000-0005-0000-0000-0000CA2F0000}"/>
    <cellStyle name="Neutra 40" xfId="12239" xr:uid="{00000000-0005-0000-0000-0000CB2F0000}"/>
    <cellStyle name="Neutra 41" xfId="12240" xr:uid="{00000000-0005-0000-0000-0000CC2F0000}"/>
    <cellStyle name="Neutra 5" xfId="12241" xr:uid="{00000000-0005-0000-0000-0000CD2F0000}"/>
    <cellStyle name="Neutra 6" xfId="12242" xr:uid="{00000000-0005-0000-0000-0000CE2F0000}"/>
    <cellStyle name="Neutra 7" xfId="12243" xr:uid="{00000000-0005-0000-0000-0000CF2F0000}"/>
    <cellStyle name="Neutra 8" xfId="12244" xr:uid="{00000000-0005-0000-0000-0000D02F0000}"/>
    <cellStyle name="Neutra 9" xfId="12245" xr:uid="{00000000-0005-0000-0000-0000D12F0000}"/>
    <cellStyle name="Neutral" xfId="12246" xr:uid="{00000000-0005-0000-0000-0000D22F0000}"/>
    <cellStyle name="Neutral 10" xfId="12247" xr:uid="{00000000-0005-0000-0000-0000D32F0000}"/>
    <cellStyle name="Neutral 100" xfId="12248" xr:uid="{00000000-0005-0000-0000-0000D42F0000}"/>
    <cellStyle name="Neutral 101" xfId="12249" xr:uid="{00000000-0005-0000-0000-0000D52F0000}"/>
    <cellStyle name="Neutral 11" xfId="12250" xr:uid="{00000000-0005-0000-0000-0000D62F0000}"/>
    <cellStyle name="Neutral 12" xfId="12251" xr:uid="{00000000-0005-0000-0000-0000D72F0000}"/>
    <cellStyle name="Neutral 13" xfId="12252" xr:uid="{00000000-0005-0000-0000-0000D82F0000}"/>
    <cellStyle name="Neutral 14" xfId="12253" xr:uid="{00000000-0005-0000-0000-0000D92F0000}"/>
    <cellStyle name="Neutral 15" xfId="12254" xr:uid="{00000000-0005-0000-0000-0000DA2F0000}"/>
    <cellStyle name="Neutral 16" xfId="12255" xr:uid="{00000000-0005-0000-0000-0000DB2F0000}"/>
    <cellStyle name="Neutral 17" xfId="12256" xr:uid="{00000000-0005-0000-0000-0000DC2F0000}"/>
    <cellStyle name="Neutral 18" xfId="12257" xr:uid="{00000000-0005-0000-0000-0000DD2F0000}"/>
    <cellStyle name="Neutral 19" xfId="12258" xr:uid="{00000000-0005-0000-0000-0000DE2F0000}"/>
    <cellStyle name="Neutral 2" xfId="12259" xr:uid="{00000000-0005-0000-0000-0000DF2F0000}"/>
    <cellStyle name="Neutral 20" xfId="12260" xr:uid="{00000000-0005-0000-0000-0000E02F0000}"/>
    <cellStyle name="Neutral 21" xfId="12261" xr:uid="{00000000-0005-0000-0000-0000E12F0000}"/>
    <cellStyle name="Neutral 22" xfId="12262" xr:uid="{00000000-0005-0000-0000-0000E22F0000}"/>
    <cellStyle name="Neutral 23" xfId="12263" xr:uid="{00000000-0005-0000-0000-0000E32F0000}"/>
    <cellStyle name="Neutral 24" xfId="12264" xr:uid="{00000000-0005-0000-0000-0000E42F0000}"/>
    <cellStyle name="Neutral 25" xfId="12265" xr:uid="{00000000-0005-0000-0000-0000E52F0000}"/>
    <cellStyle name="Neutral 26" xfId="12266" xr:uid="{00000000-0005-0000-0000-0000E62F0000}"/>
    <cellStyle name="Neutral 27" xfId="12267" xr:uid="{00000000-0005-0000-0000-0000E72F0000}"/>
    <cellStyle name="Neutral 28" xfId="12268" xr:uid="{00000000-0005-0000-0000-0000E82F0000}"/>
    <cellStyle name="Neutral 29" xfId="12269" xr:uid="{00000000-0005-0000-0000-0000E92F0000}"/>
    <cellStyle name="Neutral 3" xfId="12270" xr:uid="{00000000-0005-0000-0000-0000EA2F0000}"/>
    <cellStyle name="Neutral 30" xfId="12271" xr:uid="{00000000-0005-0000-0000-0000EB2F0000}"/>
    <cellStyle name="Neutral 31" xfId="12272" xr:uid="{00000000-0005-0000-0000-0000EC2F0000}"/>
    <cellStyle name="Neutral 32" xfId="12273" xr:uid="{00000000-0005-0000-0000-0000ED2F0000}"/>
    <cellStyle name="Neutral 33" xfId="12274" xr:uid="{00000000-0005-0000-0000-0000EE2F0000}"/>
    <cellStyle name="Neutral 34" xfId="12275" xr:uid="{00000000-0005-0000-0000-0000EF2F0000}"/>
    <cellStyle name="Neutral 35" xfId="12276" xr:uid="{00000000-0005-0000-0000-0000F02F0000}"/>
    <cellStyle name="Neutral 36" xfId="12277" xr:uid="{00000000-0005-0000-0000-0000F12F0000}"/>
    <cellStyle name="Neutral 37" xfId="12278" xr:uid="{00000000-0005-0000-0000-0000F22F0000}"/>
    <cellStyle name="Neutral 38" xfId="12279" xr:uid="{00000000-0005-0000-0000-0000F32F0000}"/>
    <cellStyle name="Neutral 39" xfId="12280" xr:uid="{00000000-0005-0000-0000-0000F42F0000}"/>
    <cellStyle name="Neutral 4" xfId="12281" xr:uid="{00000000-0005-0000-0000-0000F52F0000}"/>
    <cellStyle name="Neutral 40" xfId="12282" xr:uid="{00000000-0005-0000-0000-0000F62F0000}"/>
    <cellStyle name="Neutral 41" xfId="12283" xr:uid="{00000000-0005-0000-0000-0000F72F0000}"/>
    <cellStyle name="Neutral 42" xfId="12284" xr:uid="{00000000-0005-0000-0000-0000F82F0000}"/>
    <cellStyle name="Neutral 43" xfId="12285" xr:uid="{00000000-0005-0000-0000-0000F92F0000}"/>
    <cellStyle name="Neutral 44" xfId="12286" xr:uid="{00000000-0005-0000-0000-0000FA2F0000}"/>
    <cellStyle name="Neutral 45" xfId="12287" xr:uid="{00000000-0005-0000-0000-0000FB2F0000}"/>
    <cellStyle name="Neutral 46" xfId="12288" xr:uid="{00000000-0005-0000-0000-0000FC2F0000}"/>
    <cellStyle name="Neutral 47" xfId="12289" xr:uid="{00000000-0005-0000-0000-0000FD2F0000}"/>
    <cellStyle name="Neutral 48" xfId="12290" xr:uid="{00000000-0005-0000-0000-0000FE2F0000}"/>
    <cellStyle name="Neutral 49" xfId="12291" xr:uid="{00000000-0005-0000-0000-0000FF2F0000}"/>
    <cellStyle name="Neutral 5" xfId="12292" xr:uid="{00000000-0005-0000-0000-000000300000}"/>
    <cellStyle name="Neutral 50" xfId="12293" xr:uid="{00000000-0005-0000-0000-000001300000}"/>
    <cellStyle name="Neutral 51" xfId="12294" xr:uid="{00000000-0005-0000-0000-000002300000}"/>
    <cellStyle name="Neutral 52" xfId="12295" xr:uid="{00000000-0005-0000-0000-000003300000}"/>
    <cellStyle name="Neutral 53" xfId="12296" xr:uid="{00000000-0005-0000-0000-000004300000}"/>
    <cellStyle name="Neutral 54" xfId="12297" xr:uid="{00000000-0005-0000-0000-000005300000}"/>
    <cellStyle name="Neutral 55" xfId="12298" xr:uid="{00000000-0005-0000-0000-000006300000}"/>
    <cellStyle name="Neutral 56" xfId="12299" xr:uid="{00000000-0005-0000-0000-000007300000}"/>
    <cellStyle name="Neutral 57" xfId="12300" xr:uid="{00000000-0005-0000-0000-000008300000}"/>
    <cellStyle name="Neutral 58" xfId="12301" xr:uid="{00000000-0005-0000-0000-000009300000}"/>
    <cellStyle name="Neutral 59" xfId="12302" xr:uid="{00000000-0005-0000-0000-00000A300000}"/>
    <cellStyle name="Neutral 6" xfId="12303" xr:uid="{00000000-0005-0000-0000-00000B300000}"/>
    <cellStyle name="Neutral 60" xfId="12304" xr:uid="{00000000-0005-0000-0000-00000C300000}"/>
    <cellStyle name="Neutral 61" xfId="12305" xr:uid="{00000000-0005-0000-0000-00000D300000}"/>
    <cellStyle name="Neutral 62" xfId="12306" xr:uid="{00000000-0005-0000-0000-00000E300000}"/>
    <cellStyle name="Neutral 63" xfId="12307" xr:uid="{00000000-0005-0000-0000-00000F300000}"/>
    <cellStyle name="Neutral 64" xfId="12308" xr:uid="{00000000-0005-0000-0000-000010300000}"/>
    <cellStyle name="Neutral 65" xfId="12309" xr:uid="{00000000-0005-0000-0000-000011300000}"/>
    <cellStyle name="Neutral 66" xfId="12310" xr:uid="{00000000-0005-0000-0000-000012300000}"/>
    <cellStyle name="Neutral 67" xfId="12311" xr:uid="{00000000-0005-0000-0000-000013300000}"/>
    <cellStyle name="Neutral 68" xfId="12312" xr:uid="{00000000-0005-0000-0000-000014300000}"/>
    <cellStyle name="Neutral 69" xfId="12313" xr:uid="{00000000-0005-0000-0000-000015300000}"/>
    <cellStyle name="Neutral 7" xfId="12314" xr:uid="{00000000-0005-0000-0000-000016300000}"/>
    <cellStyle name="Neutral 70" xfId="12315" xr:uid="{00000000-0005-0000-0000-000017300000}"/>
    <cellStyle name="Neutral 71" xfId="12316" xr:uid="{00000000-0005-0000-0000-000018300000}"/>
    <cellStyle name="Neutral 72" xfId="12317" xr:uid="{00000000-0005-0000-0000-000019300000}"/>
    <cellStyle name="Neutral 73" xfId="12318" xr:uid="{00000000-0005-0000-0000-00001A300000}"/>
    <cellStyle name="Neutral 74" xfId="12319" xr:uid="{00000000-0005-0000-0000-00001B300000}"/>
    <cellStyle name="Neutral 75" xfId="12320" xr:uid="{00000000-0005-0000-0000-00001C300000}"/>
    <cellStyle name="Neutral 76" xfId="12321" xr:uid="{00000000-0005-0000-0000-00001D300000}"/>
    <cellStyle name="Neutral 77" xfId="12322" xr:uid="{00000000-0005-0000-0000-00001E300000}"/>
    <cellStyle name="Neutral 78" xfId="12323" xr:uid="{00000000-0005-0000-0000-00001F300000}"/>
    <cellStyle name="Neutral 79" xfId="12324" xr:uid="{00000000-0005-0000-0000-000020300000}"/>
    <cellStyle name="Neutral 8" xfId="12325" xr:uid="{00000000-0005-0000-0000-000021300000}"/>
    <cellStyle name="Neutral 80" xfId="12326" xr:uid="{00000000-0005-0000-0000-000022300000}"/>
    <cellStyle name="Neutral 81" xfId="12327" xr:uid="{00000000-0005-0000-0000-000023300000}"/>
    <cellStyle name="Neutral 82" xfId="12328" xr:uid="{00000000-0005-0000-0000-000024300000}"/>
    <cellStyle name="Neutral 83" xfId="12329" xr:uid="{00000000-0005-0000-0000-000025300000}"/>
    <cellStyle name="Neutral 84" xfId="12330" xr:uid="{00000000-0005-0000-0000-000026300000}"/>
    <cellStyle name="Neutral 85" xfId="12331" xr:uid="{00000000-0005-0000-0000-000027300000}"/>
    <cellStyle name="Neutral 86" xfId="12332" xr:uid="{00000000-0005-0000-0000-000028300000}"/>
    <cellStyle name="Neutral 87" xfId="12333" xr:uid="{00000000-0005-0000-0000-000029300000}"/>
    <cellStyle name="Neutral 88" xfId="12334" xr:uid="{00000000-0005-0000-0000-00002A300000}"/>
    <cellStyle name="Neutral 89" xfId="12335" xr:uid="{00000000-0005-0000-0000-00002B300000}"/>
    <cellStyle name="Neutral 9" xfId="12336" xr:uid="{00000000-0005-0000-0000-00002C300000}"/>
    <cellStyle name="Neutral 90" xfId="12337" xr:uid="{00000000-0005-0000-0000-00002D300000}"/>
    <cellStyle name="Neutral 91" xfId="12338" xr:uid="{00000000-0005-0000-0000-00002E300000}"/>
    <cellStyle name="Neutral 92" xfId="12339" xr:uid="{00000000-0005-0000-0000-00002F300000}"/>
    <cellStyle name="Neutral 93" xfId="12340" xr:uid="{00000000-0005-0000-0000-000030300000}"/>
    <cellStyle name="Neutral 94" xfId="12341" xr:uid="{00000000-0005-0000-0000-000031300000}"/>
    <cellStyle name="Neutral 95" xfId="12342" xr:uid="{00000000-0005-0000-0000-000032300000}"/>
    <cellStyle name="Neutral 96" xfId="12343" xr:uid="{00000000-0005-0000-0000-000033300000}"/>
    <cellStyle name="Neutral 97" xfId="12344" xr:uid="{00000000-0005-0000-0000-000034300000}"/>
    <cellStyle name="Neutral 98" xfId="12345" xr:uid="{00000000-0005-0000-0000-000035300000}"/>
    <cellStyle name="Neutral 99" xfId="12346" xr:uid="{00000000-0005-0000-0000-000036300000}"/>
    <cellStyle name="no dec" xfId="12347" xr:uid="{00000000-0005-0000-0000-000037300000}"/>
    <cellStyle name="no dec 2" xfId="12348" xr:uid="{00000000-0005-0000-0000-000038300000}"/>
    <cellStyle name="no dec 2 10" xfId="12349" xr:uid="{00000000-0005-0000-0000-000039300000}"/>
    <cellStyle name="no dec 2 11" xfId="12350" xr:uid="{00000000-0005-0000-0000-00003A300000}"/>
    <cellStyle name="no dec 2 12" xfId="12351" xr:uid="{00000000-0005-0000-0000-00003B300000}"/>
    <cellStyle name="no dec 2 2" xfId="12352" xr:uid="{00000000-0005-0000-0000-00003C300000}"/>
    <cellStyle name="no dec 2 3" xfId="12353" xr:uid="{00000000-0005-0000-0000-00003D300000}"/>
    <cellStyle name="no dec 2 4" xfId="12354" xr:uid="{00000000-0005-0000-0000-00003E300000}"/>
    <cellStyle name="no dec 2 5" xfId="12355" xr:uid="{00000000-0005-0000-0000-00003F300000}"/>
    <cellStyle name="no dec 2 6" xfId="12356" xr:uid="{00000000-0005-0000-0000-000040300000}"/>
    <cellStyle name="no dec 2 7" xfId="12357" xr:uid="{00000000-0005-0000-0000-000041300000}"/>
    <cellStyle name="no dec 2 8" xfId="12358" xr:uid="{00000000-0005-0000-0000-000042300000}"/>
    <cellStyle name="no dec 2 9" xfId="12359" xr:uid="{00000000-0005-0000-0000-000043300000}"/>
    <cellStyle name="no dec 2_ActiFijos" xfId="12360" xr:uid="{00000000-0005-0000-0000-000044300000}"/>
    <cellStyle name="no dec 3" xfId="12361" xr:uid="{00000000-0005-0000-0000-000045300000}"/>
    <cellStyle name="no dec 3 10" xfId="12362" xr:uid="{00000000-0005-0000-0000-000046300000}"/>
    <cellStyle name="no dec 3 11" xfId="12363" xr:uid="{00000000-0005-0000-0000-000047300000}"/>
    <cellStyle name="no dec 3 12" xfId="12364" xr:uid="{00000000-0005-0000-0000-000048300000}"/>
    <cellStyle name="no dec 3 2" xfId="12365" xr:uid="{00000000-0005-0000-0000-000049300000}"/>
    <cellStyle name="no dec 3 3" xfId="12366" xr:uid="{00000000-0005-0000-0000-00004A300000}"/>
    <cellStyle name="no dec 3 4" xfId="12367" xr:uid="{00000000-0005-0000-0000-00004B300000}"/>
    <cellStyle name="no dec 3 5" xfId="12368" xr:uid="{00000000-0005-0000-0000-00004C300000}"/>
    <cellStyle name="no dec 3 6" xfId="12369" xr:uid="{00000000-0005-0000-0000-00004D300000}"/>
    <cellStyle name="no dec 3 7" xfId="12370" xr:uid="{00000000-0005-0000-0000-00004E300000}"/>
    <cellStyle name="no dec 3 8" xfId="12371" xr:uid="{00000000-0005-0000-0000-00004F300000}"/>
    <cellStyle name="no dec 3 9" xfId="12372" xr:uid="{00000000-0005-0000-0000-000050300000}"/>
    <cellStyle name="no dec 3_ActiFijos" xfId="12373" xr:uid="{00000000-0005-0000-0000-000051300000}"/>
    <cellStyle name="no dec 4" xfId="12374" xr:uid="{00000000-0005-0000-0000-000052300000}"/>
    <cellStyle name="no dec 4 10" xfId="12375" xr:uid="{00000000-0005-0000-0000-000053300000}"/>
    <cellStyle name="no dec 4 11" xfId="12376" xr:uid="{00000000-0005-0000-0000-000054300000}"/>
    <cellStyle name="no dec 4 12" xfId="12377" xr:uid="{00000000-0005-0000-0000-000055300000}"/>
    <cellStyle name="no dec 4 2" xfId="12378" xr:uid="{00000000-0005-0000-0000-000056300000}"/>
    <cellStyle name="no dec 4 3" xfId="12379" xr:uid="{00000000-0005-0000-0000-000057300000}"/>
    <cellStyle name="no dec 4 4" xfId="12380" xr:uid="{00000000-0005-0000-0000-000058300000}"/>
    <cellStyle name="no dec 4 5" xfId="12381" xr:uid="{00000000-0005-0000-0000-000059300000}"/>
    <cellStyle name="no dec 4 6" xfId="12382" xr:uid="{00000000-0005-0000-0000-00005A300000}"/>
    <cellStyle name="no dec 4 7" xfId="12383" xr:uid="{00000000-0005-0000-0000-00005B300000}"/>
    <cellStyle name="no dec 4 8" xfId="12384" xr:uid="{00000000-0005-0000-0000-00005C300000}"/>
    <cellStyle name="no dec 4 9" xfId="12385" xr:uid="{00000000-0005-0000-0000-00005D300000}"/>
    <cellStyle name="no dec 4_ActiFijos" xfId="12386" xr:uid="{00000000-0005-0000-0000-00005E300000}"/>
    <cellStyle name="no dec_Bases_Generales" xfId="12387" xr:uid="{00000000-0005-0000-0000-00005F300000}"/>
    <cellStyle name="Normal" xfId="0" builtinId="0"/>
    <cellStyle name="Normal - Estilo5" xfId="12388" xr:uid="{00000000-0005-0000-0000-000061300000}"/>
    <cellStyle name="Normal - Estilo6" xfId="12389" xr:uid="{00000000-0005-0000-0000-000062300000}"/>
    <cellStyle name="Normal - Estilo7" xfId="12390" xr:uid="{00000000-0005-0000-0000-000063300000}"/>
    <cellStyle name="Normal - Estilo8" xfId="12391" xr:uid="{00000000-0005-0000-0000-000064300000}"/>
    <cellStyle name="Normal - Style1" xfId="12392" xr:uid="{00000000-0005-0000-0000-000065300000}"/>
    <cellStyle name="Normal (%)" xfId="12393" xr:uid="{00000000-0005-0000-0000-000066300000}"/>
    <cellStyle name="Normal (%) 10" xfId="12394" xr:uid="{00000000-0005-0000-0000-000067300000}"/>
    <cellStyle name="Normal (%) 100" xfId="12395" xr:uid="{00000000-0005-0000-0000-000068300000}"/>
    <cellStyle name="Normal (%) 101" xfId="12396" xr:uid="{00000000-0005-0000-0000-000069300000}"/>
    <cellStyle name="Normal (%) 11" xfId="12397" xr:uid="{00000000-0005-0000-0000-00006A300000}"/>
    <cellStyle name="Normal (%) 12" xfId="12398" xr:uid="{00000000-0005-0000-0000-00006B300000}"/>
    <cellStyle name="Normal (%) 13" xfId="12399" xr:uid="{00000000-0005-0000-0000-00006C300000}"/>
    <cellStyle name="Normal (%) 14" xfId="12400" xr:uid="{00000000-0005-0000-0000-00006D300000}"/>
    <cellStyle name="Normal (%) 15" xfId="12401" xr:uid="{00000000-0005-0000-0000-00006E300000}"/>
    <cellStyle name="Normal (%) 16" xfId="12402" xr:uid="{00000000-0005-0000-0000-00006F300000}"/>
    <cellStyle name="Normal (%) 17" xfId="12403" xr:uid="{00000000-0005-0000-0000-000070300000}"/>
    <cellStyle name="Normal (%) 18" xfId="12404" xr:uid="{00000000-0005-0000-0000-000071300000}"/>
    <cellStyle name="Normal (%) 19" xfId="12405" xr:uid="{00000000-0005-0000-0000-000072300000}"/>
    <cellStyle name="Normal (%) 2" xfId="12406" xr:uid="{00000000-0005-0000-0000-000073300000}"/>
    <cellStyle name="Normal (%) 20" xfId="12407" xr:uid="{00000000-0005-0000-0000-000074300000}"/>
    <cellStyle name="Normal (%) 21" xfId="12408" xr:uid="{00000000-0005-0000-0000-000075300000}"/>
    <cellStyle name="Normal (%) 22" xfId="12409" xr:uid="{00000000-0005-0000-0000-000076300000}"/>
    <cellStyle name="Normal (%) 23" xfId="12410" xr:uid="{00000000-0005-0000-0000-000077300000}"/>
    <cellStyle name="Normal (%) 24" xfId="12411" xr:uid="{00000000-0005-0000-0000-000078300000}"/>
    <cellStyle name="Normal (%) 25" xfId="12412" xr:uid="{00000000-0005-0000-0000-000079300000}"/>
    <cellStyle name="Normal (%) 26" xfId="12413" xr:uid="{00000000-0005-0000-0000-00007A300000}"/>
    <cellStyle name="Normal (%) 27" xfId="12414" xr:uid="{00000000-0005-0000-0000-00007B300000}"/>
    <cellStyle name="Normal (%) 28" xfId="12415" xr:uid="{00000000-0005-0000-0000-00007C300000}"/>
    <cellStyle name="Normal (%) 29" xfId="12416" xr:uid="{00000000-0005-0000-0000-00007D300000}"/>
    <cellStyle name="Normal (%) 3" xfId="12417" xr:uid="{00000000-0005-0000-0000-00007E300000}"/>
    <cellStyle name="Normal (%) 30" xfId="12418" xr:uid="{00000000-0005-0000-0000-00007F300000}"/>
    <cellStyle name="Normal (%) 31" xfId="12419" xr:uid="{00000000-0005-0000-0000-000080300000}"/>
    <cellStyle name="Normal (%) 32" xfId="12420" xr:uid="{00000000-0005-0000-0000-000081300000}"/>
    <cellStyle name="Normal (%) 33" xfId="12421" xr:uid="{00000000-0005-0000-0000-000082300000}"/>
    <cellStyle name="Normal (%) 34" xfId="12422" xr:uid="{00000000-0005-0000-0000-000083300000}"/>
    <cellStyle name="Normal (%) 35" xfId="12423" xr:uid="{00000000-0005-0000-0000-000084300000}"/>
    <cellStyle name="Normal (%) 36" xfId="12424" xr:uid="{00000000-0005-0000-0000-000085300000}"/>
    <cellStyle name="Normal (%) 37" xfId="12425" xr:uid="{00000000-0005-0000-0000-000086300000}"/>
    <cellStyle name="Normal (%) 38" xfId="12426" xr:uid="{00000000-0005-0000-0000-000087300000}"/>
    <cellStyle name="Normal (%) 39" xfId="12427" xr:uid="{00000000-0005-0000-0000-000088300000}"/>
    <cellStyle name="Normal (%) 4" xfId="12428" xr:uid="{00000000-0005-0000-0000-000089300000}"/>
    <cellStyle name="Normal (%) 40" xfId="12429" xr:uid="{00000000-0005-0000-0000-00008A300000}"/>
    <cellStyle name="Normal (%) 41" xfId="12430" xr:uid="{00000000-0005-0000-0000-00008B300000}"/>
    <cellStyle name="Normal (%) 42" xfId="12431" xr:uid="{00000000-0005-0000-0000-00008C300000}"/>
    <cellStyle name="Normal (%) 43" xfId="12432" xr:uid="{00000000-0005-0000-0000-00008D300000}"/>
    <cellStyle name="Normal (%) 44" xfId="12433" xr:uid="{00000000-0005-0000-0000-00008E300000}"/>
    <cellStyle name="Normal (%) 45" xfId="12434" xr:uid="{00000000-0005-0000-0000-00008F300000}"/>
    <cellStyle name="Normal (%) 46" xfId="12435" xr:uid="{00000000-0005-0000-0000-000090300000}"/>
    <cellStyle name="Normal (%) 47" xfId="12436" xr:uid="{00000000-0005-0000-0000-000091300000}"/>
    <cellStyle name="Normal (%) 48" xfId="12437" xr:uid="{00000000-0005-0000-0000-000092300000}"/>
    <cellStyle name="Normal (%) 49" xfId="12438" xr:uid="{00000000-0005-0000-0000-000093300000}"/>
    <cellStyle name="Normal (%) 5" xfId="12439" xr:uid="{00000000-0005-0000-0000-000094300000}"/>
    <cellStyle name="Normal (%) 50" xfId="12440" xr:uid="{00000000-0005-0000-0000-000095300000}"/>
    <cellStyle name="Normal (%) 51" xfId="12441" xr:uid="{00000000-0005-0000-0000-000096300000}"/>
    <cellStyle name="Normal (%) 52" xfId="12442" xr:uid="{00000000-0005-0000-0000-000097300000}"/>
    <cellStyle name="Normal (%) 53" xfId="12443" xr:uid="{00000000-0005-0000-0000-000098300000}"/>
    <cellStyle name="Normal (%) 54" xfId="12444" xr:uid="{00000000-0005-0000-0000-000099300000}"/>
    <cellStyle name="Normal (%) 55" xfId="12445" xr:uid="{00000000-0005-0000-0000-00009A300000}"/>
    <cellStyle name="Normal (%) 56" xfId="12446" xr:uid="{00000000-0005-0000-0000-00009B300000}"/>
    <cellStyle name="Normal (%) 57" xfId="12447" xr:uid="{00000000-0005-0000-0000-00009C300000}"/>
    <cellStyle name="Normal (%) 58" xfId="12448" xr:uid="{00000000-0005-0000-0000-00009D300000}"/>
    <cellStyle name="Normal (%) 59" xfId="12449" xr:uid="{00000000-0005-0000-0000-00009E300000}"/>
    <cellStyle name="Normal (%) 6" xfId="12450" xr:uid="{00000000-0005-0000-0000-00009F300000}"/>
    <cellStyle name="Normal (%) 60" xfId="12451" xr:uid="{00000000-0005-0000-0000-0000A0300000}"/>
    <cellStyle name="Normal (%) 61" xfId="12452" xr:uid="{00000000-0005-0000-0000-0000A1300000}"/>
    <cellStyle name="Normal (%) 62" xfId="12453" xr:uid="{00000000-0005-0000-0000-0000A2300000}"/>
    <cellStyle name="Normal (%) 63" xfId="12454" xr:uid="{00000000-0005-0000-0000-0000A3300000}"/>
    <cellStyle name="Normal (%) 64" xfId="12455" xr:uid="{00000000-0005-0000-0000-0000A4300000}"/>
    <cellStyle name="Normal (%) 65" xfId="12456" xr:uid="{00000000-0005-0000-0000-0000A5300000}"/>
    <cellStyle name="Normal (%) 66" xfId="12457" xr:uid="{00000000-0005-0000-0000-0000A6300000}"/>
    <cellStyle name="Normal (%) 67" xfId="12458" xr:uid="{00000000-0005-0000-0000-0000A7300000}"/>
    <cellStyle name="Normal (%) 68" xfId="12459" xr:uid="{00000000-0005-0000-0000-0000A8300000}"/>
    <cellStyle name="Normal (%) 69" xfId="12460" xr:uid="{00000000-0005-0000-0000-0000A9300000}"/>
    <cellStyle name="Normal (%) 7" xfId="12461" xr:uid="{00000000-0005-0000-0000-0000AA300000}"/>
    <cellStyle name="Normal (%) 70" xfId="12462" xr:uid="{00000000-0005-0000-0000-0000AB300000}"/>
    <cellStyle name="Normal (%) 71" xfId="12463" xr:uid="{00000000-0005-0000-0000-0000AC300000}"/>
    <cellStyle name="Normal (%) 72" xfId="12464" xr:uid="{00000000-0005-0000-0000-0000AD300000}"/>
    <cellStyle name="Normal (%) 73" xfId="12465" xr:uid="{00000000-0005-0000-0000-0000AE300000}"/>
    <cellStyle name="Normal (%) 74" xfId="12466" xr:uid="{00000000-0005-0000-0000-0000AF300000}"/>
    <cellStyle name="Normal (%) 75" xfId="12467" xr:uid="{00000000-0005-0000-0000-0000B0300000}"/>
    <cellStyle name="Normal (%) 76" xfId="12468" xr:uid="{00000000-0005-0000-0000-0000B1300000}"/>
    <cellStyle name="Normal (%) 77" xfId="12469" xr:uid="{00000000-0005-0000-0000-0000B2300000}"/>
    <cellStyle name="Normal (%) 78" xfId="12470" xr:uid="{00000000-0005-0000-0000-0000B3300000}"/>
    <cellStyle name="Normal (%) 79" xfId="12471" xr:uid="{00000000-0005-0000-0000-0000B4300000}"/>
    <cellStyle name="Normal (%) 8" xfId="12472" xr:uid="{00000000-0005-0000-0000-0000B5300000}"/>
    <cellStyle name="Normal (%) 80" xfId="12473" xr:uid="{00000000-0005-0000-0000-0000B6300000}"/>
    <cellStyle name="Normal (%) 81" xfId="12474" xr:uid="{00000000-0005-0000-0000-0000B7300000}"/>
    <cellStyle name="Normal (%) 82" xfId="12475" xr:uid="{00000000-0005-0000-0000-0000B8300000}"/>
    <cellStyle name="Normal (%) 83" xfId="12476" xr:uid="{00000000-0005-0000-0000-0000B9300000}"/>
    <cellStyle name="Normal (%) 84" xfId="12477" xr:uid="{00000000-0005-0000-0000-0000BA300000}"/>
    <cellStyle name="Normal (%) 85" xfId="12478" xr:uid="{00000000-0005-0000-0000-0000BB300000}"/>
    <cellStyle name="Normal (%) 86" xfId="12479" xr:uid="{00000000-0005-0000-0000-0000BC300000}"/>
    <cellStyle name="Normal (%) 87" xfId="12480" xr:uid="{00000000-0005-0000-0000-0000BD300000}"/>
    <cellStyle name="Normal (%) 88" xfId="12481" xr:uid="{00000000-0005-0000-0000-0000BE300000}"/>
    <cellStyle name="Normal (%) 89" xfId="12482" xr:uid="{00000000-0005-0000-0000-0000BF300000}"/>
    <cellStyle name="Normal (%) 9" xfId="12483" xr:uid="{00000000-0005-0000-0000-0000C0300000}"/>
    <cellStyle name="Normal (%) 90" xfId="12484" xr:uid="{00000000-0005-0000-0000-0000C1300000}"/>
    <cellStyle name="Normal (%) 91" xfId="12485" xr:uid="{00000000-0005-0000-0000-0000C2300000}"/>
    <cellStyle name="Normal (%) 92" xfId="12486" xr:uid="{00000000-0005-0000-0000-0000C3300000}"/>
    <cellStyle name="Normal (%) 93" xfId="12487" xr:uid="{00000000-0005-0000-0000-0000C4300000}"/>
    <cellStyle name="Normal (%) 94" xfId="12488" xr:uid="{00000000-0005-0000-0000-0000C5300000}"/>
    <cellStyle name="Normal (%) 95" xfId="12489" xr:uid="{00000000-0005-0000-0000-0000C6300000}"/>
    <cellStyle name="Normal (%) 96" xfId="12490" xr:uid="{00000000-0005-0000-0000-0000C7300000}"/>
    <cellStyle name="Normal (%) 97" xfId="12491" xr:uid="{00000000-0005-0000-0000-0000C8300000}"/>
    <cellStyle name="Normal (%) 98" xfId="12492" xr:uid="{00000000-0005-0000-0000-0000C9300000}"/>
    <cellStyle name="Normal (%) 99" xfId="12493" xr:uid="{00000000-0005-0000-0000-0000CA300000}"/>
    <cellStyle name="Normal (£m)" xfId="12494" xr:uid="{00000000-0005-0000-0000-0000CB300000}"/>
    <cellStyle name="Normal (£m) 2" xfId="12495" xr:uid="{00000000-0005-0000-0000-0000CC300000}"/>
    <cellStyle name="Normal (No)" xfId="12496" xr:uid="{00000000-0005-0000-0000-0000CD300000}"/>
    <cellStyle name="Normal (No) 10" xfId="12497" xr:uid="{00000000-0005-0000-0000-0000CE300000}"/>
    <cellStyle name="Normal (No) 11" xfId="12498" xr:uid="{00000000-0005-0000-0000-0000CF300000}"/>
    <cellStyle name="Normal (No) 12" xfId="12499" xr:uid="{00000000-0005-0000-0000-0000D0300000}"/>
    <cellStyle name="Normal (No) 13" xfId="12500" xr:uid="{00000000-0005-0000-0000-0000D1300000}"/>
    <cellStyle name="Normal (No) 14" xfId="12501" xr:uid="{00000000-0005-0000-0000-0000D2300000}"/>
    <cellStyle name="Normal (No) 15" xfId="12502" xr:uid="{00000000-0005-0000-0000-0000D3300000}"/>
    <cellStyle name="Normal (No) 16" xfId="12503" xr:uid="{00000000-0005-0000-0000-0000D4300000}"/>
    <cellStyle name="Normal (No) 17" xfId="12504" xr:uid="{00000000-0005-0000-0000-0000D5300000}"/>
    <cellStyle name="Normal (No) 18" xfId="12505" xr:uid="{00000000-0005-0000-0000-0000D6300000}"/>
    <cellStyle name="Normal (No) 19" xfId="12506" xr:uid="{00000000-0005-0000-0000-0000D7300000}"/>
    <cellStyle name="Normal (No) 2" xfId="12507" xr:uid="{00000000-0005-0000-0000-0000D8300000}"/>
    <cellStyle name="Normal (No) 20" xfId="12508" xr:uid="{00000000-0005-0000-0000-0000D9300000}"/>
    <cellStyle name="Normal (No) 21" xfId="12509" xr:uid="{00000000-0005-0000-0000-0000DA300000}"/>
    <cellStyle name="Normal (No) 22" xfId="12510" xr:uid="{00000000-0005-0000-0000-0000DB300000}"/>
    <cellStyle name="Normal (No) 23" xfId="12511" xr:uid="{00000000-0005-0000-0000-0000DC300000}"/>
    <cellStyle name="Normal (No) 24" xfId="12512" xr:uid="{00000000-0005-0000-0000-0000DD300000}"/>
    <cellStyle name="Normal (No) 25" xfId="12513" xr:uid="{00000000-0005-0000-0000-0000DE300000}"/>
    <cellStyle name="Normal (No) 26" xfId="12514" xr:uid="{00000000-0005-0000-0000-0000DF300000}"/>
    <cellStyle name="Normal (No) 27" xfId="12515" xr:uid="{00000000-0005-0000-0000-0000E0300000}"/>
    <cellStyle name="Normal (No) 28" xfId="12516" xr:uid="{00000000-0005-0000-0000-0000E1300000}"/>
    <cellStyle name="Normal (No) 29" xfId="12517" xr:uid="{00000000-0005-0000-0000-0000E2300000}"/>
    <cellStyle name="Normal (No) 3" xfId="12518" xr:uid="{00000000-0005-0000-0000-0000E3300000}"/>
    <cellStyle name="Normal (No) 4" xfId="12519" xr:uid="{00000000-0005-0000-0000-0000E4300000}"/>
    <cellStyle name="Normal (No) 5" xfId="12520" xr:uid="{00000000-0005-0000-0000-0000E5300000}"/>
    <cellStyle name="Normal (No) 6" xfId="12521" xr:uid="{00000000-0005-0000-0000-0000E6300000}"/>
    <cellStyle name="Normal (No) 7" xfId="12522" xr:uid="{00000000-0005-0000-0000-0000E7300000}"/>
    <cellStyle name="Normal (No) 8" xfId="12523" xr:uid="{00000000-0005-0000-0000-0000E8300000}"/>
    <cellStyle name="Normal (No) 9" xfId="12524" xr:uid="{00000000-0005-0000-0000-0000E9300000}"/>
    <cellStyle name="Normal (x)" xfId="12525" xr:uid="{00000000-0005-0000-0000-0000EA300000}"/>
    <cellStyle name="Normal (x) 2" xfId="12526" xr:uid="{00000000-0005-0000-0000-0000EB300000}"/>
    <cellStyle name="Normal 10" xfId="12527" xr:uid="{00000000-0005-0000-0000-0000EC300000}"/>
    <cellStyle name="Normal 10 2" xfId="12528" xr:uid="{00000000-0005-0000-0000-0000ED300000}"/>
    <cellStyle name="Normal 11" xfId="12529" xr:uid="{00000000-0005-0000-0000-0000EE300000}"/>
    <cellStyle name="Normal 11 2" xfId="12530" xr:uid="{00000000-0005-0000-0000-0000EF300000}"/>
    <cellStyle name="Normal 12" xfId="12531" xr:uid="{00000000-0005-0000-0000-0000F0300000}"/>
    <cellStyle name="Normal 12 2" xfId="12532" xr:uid="{00000000-0005-0000-0000-0000F1300000}"/>
    <cellStyle name="Normal 13" xfId="12533" xr:uid="{00000000-0005-0000-0000-0000F2300000}"/>
    <cellStyle name="Normal 13 2" xfId="12534" xr:uid="{00000000-0005-0000-0000-0000F3300000}"/>
    <cellStyle name="Normal 13 2 2" xfId="37156" xr:uid="{BC3E5063-432D-4024-B05C-EA00DB91526A}"/>
    <cellStyle name="Normal 13 2 3" xfId="37155" xr:uid="{42CDD47C-2170-4BC7-9F35-186A1DDB7AA3}"/>
    <cellStyle name="Normal 13 3" xfId="12535" xr:uid="{00000000-0005-0000-0000-0000F4300000}"/>
    <cellStyle name="Normal 13 3 2" xfId="37158" xr:uid="{04D03A4F-E906-43F8-8336-1F95D579B857}"/>
    <cellStyle name="Normal 13 3 3" xfId="37157" xr:uid="{1691D576-B93B-4660-B20A-18C8740C6663}"/>
    <cellStyle name="Normal 13 4" xfId="37159" xr:uid="{307C9544-9882-48B9-9F47-FAEC5CA2141A}"/>
    <cellStyle name="Normal 13 5" xfId="37154" xr:uid="{DF4BA461-D983-4DE9-B1A2-57473C4AF6D9}"/>
    <cellStyle name="Normal 13_Bases_Generales" xfId="12536" xr:uid="{00000000-0005-0000-0000-0000F5300000}"/>
    <cellStyle name="Normal 14" xfId="12537" xr:uid="{00000000-0005-0000-0000-0000F6300000}"/>
    <cellStyle name="Normal 14 2" xfId="12538" xr:uid="{00000000-0005-0000-0000-0000F7300000}"/>
    <cellStyle name="Normal 15" xfId="12539" xr:uid="{00000000-0005-0000-0000-0000F8300000}"/>
    <cellStyle name="Normal 15 2" xfId="12540" xr:uid="{00000000-0005-0000-0000-0000F9300000}"/>
    <cellStyle name="Normal 16" xfId="12541" xr:uid="{00000000-0005-0000-0000-0000FA300000}"/>
    <cellStyle name="Normal 16 2" xfId="12542" xr:uid="{00000000-0005-0000-0000-0000FB300000}"/>
    <cellStyle name="Normal 17" xfId="12543" xr:uid="{00000000-0005-0000-0000-0000FC300000}"/>
    <cellStyle name="Normal 17 2" xfId="12544" xr:uid="{00000000-0005-0000-0000-0000FD300000}"/>
    <cellStyle name="Normal 18" xfId="12545" xr:uid="{00000000-0005-0000-0000-0000FE300000}"/>
    <cellStyle name="Normal 18 2" xfId="12546" xr:uid="{00000000-0005-0000-0000-0000FF300000}"/>
    <cellStyle name="Normal 19" xfId="12547" xr:uid="{00000000-0005-0000-0000-000000310000}"/>
    <cellStyle name="Normal 19 2" xfId="12548" xr:uid="{00000000-0005-0000-0000-000001310000}"/>
    <cellStyle name="Normal 2" xfId="1" xr:uid="{00000000-0005-0000-0000-000002310000}"/>
    <cellStyle name="Normal 2 10" xfId="12549" xr:uid="{00000000-0005-0000-0000-000003310000}"/>
    <cellStyle name="Normal 2 10 2" xfId="12550" xr:uid="{00000000-0005-0000-0000-000004310000}"/>
    <cellStyle name="Normal 2 100" xfId="12551" xr:uid="{00000000-0005-0000-0000-000005310000}"/>
    <cellStyle name="Normal 2 100 2" xfId="12552" xr:uid="{00000000-0005-0000-0000-000006310000}"/>
    <cellStyle name="Normal 2 101" xfId="12553" xr:uid="{00000000-0005-0000-0000-000007310000}"/>
    <cellStyle name="Normal 2 101 2" xfId="12554" xr:uid="{00000000-0005-0000-0000-000008310000}"/>
    <cellStyle name="Normal 2 102" xfId="12555" xr:uid="{00000000-0005-0000-0000-000009310000}"/>
    <cellStyle name="Normal 2 102 2" xfId="12556" xr:uid="{00000000-0005-0000-0000-00000A310000}"/>
    <cellStyle name="Normal 2 11" xfId="12557" xr:uid="{00000000-0005-0000-0000-00000B310000}"/>
    <cellStyle name="Normal 2 11 2" xfId="12558" xr:uid="{00000000-0005-0000-0000-00000C310000}"/>
    <cellStyle name="Normal 2 12" xfId="12559" xr:uid="{00000000-0005-0000-0000-00000D310000}"/>
    <cellStyle name="Normal 2 12 2" xfId="12560" xr:uid="{00000000-0005-0000-0000-00000E310000}"/>
    <cellStyle name="Normal 2 13" xfId="12561" xr:uid="{00000000-0005-0000-0000-00000F310000}"/>
    <cellStyle name="Normal 2 13 2" xfId="12562" xr:uid="{00000000-0005-0000-0000-000010310000}"/>
    <cellStyle name="Normal 2 14" xfId="12563" xr:uid="{00000000-0005-0000-0000-000011310000}"/>
    <cellStyle name="Normal 2 14 2" xfId="12564" xr:uid="{00000000-0005-0000-0000-000012310000}"/>
    <cellStyle name="Normal 2 15" xfId="12565" xr:uid="{00000000-0005-0000-0000-000013310000}"/>
    <cellStyle name="Normal 2 15 2" xfId="12566" xr:uid="{00000000-0005-0000-0000-000014310000}"/>
    <cellStyle name="Normal 2 16" xfId="12567" xr:uid="{00000000-0005-0000-0000-000015310000}"/>
    <cellStyle name="Normal 2 16 2" xfId="12568" xr:uid="{00000000-0005-0000-0000-000016310000}"/>
    <cellStyle name="Normal 2 17" xfId="12569" xr:uid="{00000000-0005-0000-0000-000017310000}"/>
    <cellStyle name="Normal 2 17 2" xfId="12570" xr:uid="{00000000-0005-0000-0000-000018310000}"/>
    <cellStyle name="Normal 2 18" xfId="12571" xr:uid="{00000000-0005-0000-0000-000019310000}"/>
    <cellStyle name="Normal 2 18 2" xfId="12572" xr:uid="{00000000-0005-0000-0000-00001A310000}"/>
    <cellStyle name="Normal 2 19" xfId="12573" xr:uid="{00000000-0005-0000-0000-00001B310000}"/>
    <cellStyle name="Normal 2 19 2" xfId="12574" xr:uid="{00000000-0005-0000-0000-00001C310000}"/>
    <cellStyle name="Normal 2 2" xfId="12575" xr:uid="{00000000-0005-0000-0000-00001D310000}"/>
    <cellStyle name="Normal 2 2 2" xfId="12576" xr:uid="{00000000-0005-0000-0000-00001E310000}"/>
    <cellStyle name="Normal 2 2 2 2" xfId="12577" xr:uid="{00000000-0005-0000-0000-00001F310000}"/>
    <cellStyle name="Normal 2 2 2 2 2" xfId="12578" xr:uid="{00000000-0005-0000-0000-000020310000}"/>
    <cellStyle name="Normal 2 2 2 2 2 2" xfId="12579" xr:uid="{00000000-0005-0000-0000-000021310000}"/>
    <cellStyle name="Normal 2 2 2 2 2 2 2" xfId="12580" xr:uid="{00000000-0005-0000-0000-000022310000}"/>
    <cellStyle name="Normal 2 2 2 2 2 3" xfId="12581" xr:uid="{00000000-0005-0000-0000-000023310000}"/>
    <cellStyle name="Normal 2 2 2 2 3" xfId="12582" xr:uid="{00000000-0005-0000-0000-000024310000}"/>
    <cellStyle name="Normal 2 2 2 2 3 2" xfId="12583" xr:uid="{00000000-0005-0000-0000-000025310000}"/>
    <cellStyle name="Normal 2 2 2 2 4" xfId="12584" xr:uid="{00000000-0005-0000-0000-000026310000}"/>
    <cellStyle name="Normal 2 2 2 3" xfId="37161" xr:uid="{34517505-D7C8-42D8-AD78-42232A624049}"/>
    <cellStyle name="Normal 2 2 2 4" xfId="37160" xr:uid="{82DDF43E-AC5D-48C4-9AFA-7114A30FB3DA}"/>
    <cellStyle name="Normal 2 2 3" xfId="12585" xr:uid="{00000000-0005-0000-0000-000027310000}"/>
    <cellStyle name="Normal 2 2 3 2" xfId="12586" xr:uid="{00000000-0005-0000-0000-000028310000}"/>
    <cellStyle name="Normal 2 2 4" xfId="12587" xr:uid="{00000000-0005-0000-0000-000029310000}"/>
    <cellStyle name="Normal 2 2 4 2" xfId="12588" xr:uid="{00000000-0005-0000-0000-00002A310000}"/>
    <cellStyle name="Normal 2 2 5" xfId="12589" xr:uid="{00000000-0005-0000-0000-00002B310000}"/>
    <cellStyle name="Normal 2 20" xfId="12590" xr:uid="{00000000-0005-0000-0000-00002C310000}"/>
    <cellStyle name="Normal 2 20 2" xfId="12591" xr:uid="{00000000-0005-0000-0000-00002D310000}"/>
    <cellStyle name="Normal 2 21" xfId="12592" xr:uid="{00000000-0005-0000-0000-00002E310000}"/>
    <cellStyle name="Normal 2 21 2" xfId="12593" xr:uid="{00000000-0005-0000-0000-00002F310000}"/>
    <cellStyle name="Normal 2 22" xfId="12594" xr:uid="{00000000-0005-0000-0000-000030310000}"/>
    <cellStyle name="Normal 2 22 2" xfId="12595" xr:uid="{00000000-0005-0000-0000-000031310000}"/>
    <cellStyle name="Normal 2 23" xfId="12596" xr:uid="{00000000-0005-0000-0000-000032310000}"/>
    <cellStyle name="Normal 2 23 2" xfId="12597" xr:uid="{00000000-0005-0000-0000-000033310000}"/>
    <cellStyle name="Normal 2 24" xfId="12598" xr:uid="{00000000-0005-0000-0000-000034310000}"/>
    <cellStyle name="Normal 2 24 2" xfId="12599" xr:uid="{00000000-0005-0000-0000-000035310000}"/>
    <cellStyle name="Normal 2 25" xfId="12600" xr:uid="{00000000-0005-0000-0000-000036310000}"/>
    <cellStyle name="Normal 2 25 2" xfId="12601" xr:uid="{00000000-0005-0000-0000-000037310000}"/>
    <cellStyle name="Normal 2 26" xfId="12602" xr:uid="{00000000-0005-0000-0000-000038310000}"/>
    <cellStyle name="Normal 2 26 2" xfId="12603" xr:uid="{00000000-0005-0000-0000-000039310000}"/>
    <cellStyle name="Normal 2 27" xfId="12604" xr:uid="{00000000-0005-0000-0000-00003A310000}"/>
    <cellStyle name="Normal 2 27 2" xfId="12605" xr:uid="{00000000-0005-0000-0000-00003B310000}"/>
    <cellStyle name="Normal 2 28" xfId="12606" xr:uid="{00000000-0005-0000-0000-00003C310000}"/>
    <cellStyle name="Normal 2 28 2" xfId="12607" xr:uid="{00000000-0005-0000-0000-00003D310000}"/>
    <cellStyle name="Normal 2 29" xfId="12608" xr:uid="{00000000-0005-0000-0000-00003E310000}"/>
    <cellStyle name="Normal 2 29 2" xfId="12609" xr:uid="{00000000-0005-0000-0000-00003F310000}"/>
    <cellStyle name="Normal 2 3" xfId="12610" xr:uid="{00000000-0005-0000-0000-000040310000}"/>
    <cellStyle name="Normal 2 3 2" xfId="12611" xr:uid="{00000000-0005-0000-0000-000041310000}"/>
    <cellStyle name="Normal 2 3 2 2" xfId="12612" xr:uid="{00000000-0005-0000-0000-000042310000}"/>
    <cellStyle name="Normal 2 3 3" xfId="12613" xr:uid="{00000000-0005-0000-0000-000043310000}"/>
    <cellStyle name="Normal 2 3 3 2" xfId="12614" xr:uid="{00000000-0005-0000-0000-000044310000}"/>
    <cellStyle name="Normal 2 3 4" xfId="12615" xr:uid="{00000000-0005-0000-0000-000045310000}"/>
    <cellStyle name="Normal 2 30" xfId="12616" xr:uid="{00000000-0005-0000-0000-000046310000}"/>
    <cellStyle name="Normal 2 30 2" xfId="12617" xr:uid="{00000000-0005-0000-0000-000047310000}"/>
    <cellStyle name="Normal 2 31" xfId="12618" xr:uid="{00000000-0005-0000-0000-000048310000}"/>
    <cellStyle name="Normal 2 31 2" xfId="12619" xr:uid="{00000000-0005-0000-0000-000049310000}"/>
    <cellStyle name="Normal 2 32" xfId="12620" xr:uid="{00000000-0005-0000-0000-00004A310000}"/>
    <cellStyle name="Normal 2 32 2" xfId="12621" xr:uid="{00000000-0005-0000-0000-00004B310000}"/>
    <cellStyle name="Normal 2 33" xfId="12622" xr:uid="{00000000-0005-0000-0000-00004C310000}"/>
    <cellStyle name="Normal 2 33 2" xfId="12623" xr:uid="{00000000-0005-0000-0000-00004D310000}"/>
    <cellStyle name="Normal 2 34" xfId="12624" xr:uid="{00000000-0005-0000-0000-00004E310000}"/>
    <cellStyle name="Normal 2 34 2" xfId="12625" xr:uid="{00000000-0005-0000-0000-00004F310000}"/>
    <cellStyle name="Normal 2 35" xfId="12626" xr:uid="{00000000-0005-0000-0000-000050310000}"/>
    <cellStyle name="Normal 2 35 2" xfId="12627" xr:uid="{00000000-0005-0000-0000-000051310000}"/>
    <cellStyle name="Normal 2 36" xfId="12628" xr:uid="{00000000-0005-0000-0000-000052310000}"/>
    <cellStyle name="Normal 2 36 2" xfId="12629" xr:uid="{00000000-0005-0000-0000-000053310000}"/>
    <cellStyle name="Normal 2 37" xfId="12630" xr:uid="{00000000-0005-0000-0000-000054310000}"/>
    <cellStyle name="Normal 2 37 2" xfId="12631" xr:uid="{00000000-0005-0000-0000-000055310000}"/>
    <cellStyle name="Normal 2 38" xfId="12632" xr:uid="{00000000-0005-0000-0000-000056310000}"/>
    <cellStyle name="Normal 2 38 2" xfId="12633" xr:uid="{00000000-0005-0000-0000-000057310000}"/>
    <cellStyle name="Normal 2 39" xfId="12634" xr:uid="{00000000-0005-0000-0000-000058310000}"/>
    <cellStyle name="Normal 2 39 2" xfId="12635" xr:uid="{00000000-0005-0000-0000-000059310000}"/>
    <cellStyle name="Normal 2 4" xfId="12636" xr:uid="{00000000-0005-0000-0000-00005A310000}"/>
    <cellStyle name="Normal 2 4 2" xfId="12637" xr:uid="{00000000-0005-0000-0000-00005B310000}"/>
    <cellStyle name="Normal 2 40" xfId="12638" xr:uid="{00000000-0005-0000-0000-00005C310000}"/>
    <cellStyle name="Normal 2 40 2" xfId="12639" xr:uid="{00000000-0005-0000-0000-00005D310000}"/>
    <cellStyle name="Normal 2 41" xfId="12640" xr:uid="{00000000-0005-0000-0000-00005E310000}"/>
    <cellStyle name="Normal 2 41 2" xfId="12641" xr:uid="{00000000-0005-0000-0000-00005F310000}"/>
    <cellStyle name="Normal 2 42" xfId="12642" xr:uid="{00000000-0005-0000-0000-000060310000}"/>
    <cellStyle name="Normal 2 42 2" xfId="12643" xr:uid="{00000000-0005-0000-0000-000061310000}"/>
    <cellStyle name="Normal 2 43" xfId="12644" xr:uid="{00000000-0005-0000-0000-000062310000}"/>
    <cellStyle name="Normal 2 43 2" xfId="12645" xr:uid="{00000000-0005-0000-0000-000063310000}"/>
    <cellStyle name="Normal 2 44" xfId="12646" xr:uid="{00000000-0005-0000-0000-000064310000}"/>
    <cellStyle name="Normal 2 44 2" xfId="12647" xr:uid="{00000000-0005-0000-0000-000065310000}"/>
    <cellStyle name="Normal 2 45" xfId="12648" xr:uid="{00000000-0005-0000-0000-000066310000}"/>
    <cellStyle name="Normal 2 45 2" xfId="12649" xr:uid="{00000000-0005-0000-0000-000067310000}"/>
    <cellStyle name="Normal 2 46" xfId="12650" xr:uid="{00000000-0005-0000-0000-000068310000}"/>
    <cellStyle name="Normal 2 46 2" xfId="12651" xr:uid="{00000000-0005-0000-0000-000069310000}"/>
    <cellStyle name="Normal 2 47" xfId="12652" xr:uid="{00000000-0005-0000-0000-00006A310000}"/>
    <cellStyle name="Normal 2 47 2" xfId="12653" xr:uid="{00000000-0005-0000-0000-00006B310000}"/>
    <cellStyle name="Normal 2 48" xfId="12654" xr:uid="{00000000-0005-0000-0000-00006C310000}"/>
    <cellStyle name="Normal 2 48 2" xfId="12655" xr:uid="{00000000-0005-0000-0000-00006D310000}"/>
    <cellStyle name="Normal 2 49" xfId="12656" xr:uid="{00000000-0005-0000-0000-00006E310000}"/>
    <cellStyle name="Normal 2 49 2" xfId="12657" xr:uid="{00000000-0005-0000-0000-00006F310000}"/>
    <cellStyle name="Normal 2 5" xfId="12658" xr:uid="{00000000-0005-0000-0000-000070310000}"/>
    <cellStyle name="Normal 2 5 2" xfId="12659" xr:uid="{00000000-0005-0000-0000-000071310000}"/>
    <cellStyle name="Normal 2 50" xfId="12660" xr:uid="{00000000-0005-0000-0000-000072310000}"/>
    <cellStyle name="Normal 2 50 2" xfId="12661" xr:uid="{00000000-0005-0000-0000-000073310000}"/>
    <cellStyle name="Normal 2 51" xfId="12662" xr:uid="{00000000-0005-0000-0000-000074310000}"/>
    <cellStyle name="Normal 2 51 2" xfId="12663" xr:uid="{00000000-0005-0000-0000-000075310000}"/>
    <cellStyle name="Normal 2 52" xfId="12664" xr:uid="{00000000-0005-0000-0000-000076310000}"/>
    <cellStyle name="Normal 2 52 2" xfId="12665" xr:uid="{00000000-0005-0000-0000-000077310000}"/>
    <cellStyle name="Normal 2 53" xfId="12666" xr:uid="{00000000-0005-0000-0000-000078310000}"/>
    <cellStyle name="Normal 2 53 2" xfId="12667" xr:uid="{00000000-0005-0000-0000-000079310000}"/>
    <cellStyle name="Normal 2 54" xfId="12668" xr:uid="{00000000-0005-0000-0000-00007A310000}"/>
    <cellStyle name="Normal 2 54 2" xfId="12669" xr:uid="{00000000-0005-0000-0000-00007B310000}"/>
    <cellStyle name="Normal 2 55" xfId="12670" xr:uid="{00000000-0005-0000-0000-00007C310000}"/>
    <cellStyle name="Normal 2 55 2" xfId="12671" xr:uid="{00000000-0005-0000-0000-00007D310000}"/>
    <cellStyle name="Normal 2 56" xfId="12672" xr:uid="{00000000-0005-0000-0000-00007E310000}"/>
    <cellStyle name="Normal 2 56 2" xfId="12673" xr:uid="{00000000-0005-0000-0000-00007F310000}"/>
    <cellStyle name="Normal 2 57" xfId="12674" xr:uid="{00000000-0005-0000-0000-000080310000}"/>
    <cellStyle name="Normal 2 57 2" xfId="12675" xr:uid="{00000000-0005-0000-0000-000081310000}"/>
    <cellStyle name="Normal 2 58" xfId="12676" xr:uid="{00000000-0005-0000-0000-000082310000}"/>
    <cellStyle name="Normal 2 58 2" xfId="12677" xr:uid="{00000000-0005-0000-0000-000083310000}"/>
    <cellStyle name="Normal 2 59" xfId="12678" xr:uid="{00000000-0005-0000-0000-000084310000}"/>
    <cellStyle name="Normal 2 59 2" xfId="12679" xr:uid="{00000000-0005-0000-0000-000085310000}"/>
    <cellStyle name="Normal 2 6" xfId="12680" xr:uid="{00000000-0005-0000-0000-000086310000}"/>
    <cellStyle name="Normal 2 6 2" xfId="12681" xr:uid="{00000000-0005-0000-0000-000087310000}"/>
    <cellStyle name="Normal 2 60" xfId="12682" xr:uid="{00000000-0005-0000-0000-000088310000}"/>
    <cellStyle name="Normal 2 60 2" xfId="12683" xr:uid="{00000000-0005-0000-0000-000089310000}"/>
    <cellStyle name="Normal 2 61" xfId="12684" xr:uid="{00000000-0005-0000-0000-00008A310000}"/>
    <cellStyle name="Normal 2 61 2" xfId="12685" xr:uid="{00000000-0005-0000-0000-00008B310000}"/>
    <cellStyle name="Normal 2 62" xfId="12686" xr:uid="{00000000-0005-0000-0000-00008C310000}"/>
    <cellStyle name="Normal 2 62 2" xfId="12687" xr:uid="{00000000-0005-0000-0000-00008D310000}"/>
    <cellStyle name="Normal 2 63" xfId="12688" xr:uid="{00000000-0005-0000-0000-00008E310000}"/>
    <cellStyle name="Normal 2 63 2" xfId="12689" xr:uid="{00000000-0005-0000-0000-00008F310000}"/>
    <cellStyle name="Normal 2 64" xfId="12690" xr:uid="{00000000-0005-0000-0000-000090310000}"/>
    <cellStyle name="Normal 2 64 2" xfId="12691" xr:uid="{00000000-0005-0000-0000-000091310000}"/>
    <cellStyle name="Normal 2 65" xfId="12692" xr:uid="{00000000-0005-0000-0000-000092310000}"/>
    <cellStyle name="Normal 2 65 2" xfId="12693" xr:uid="{00000000-0005-0000-0000-000093310000}"/>
    <cellStyle name="Normal 2 66" xfId="12694" xr:uid="{00000000-0005-0000-0000-000094310000}"/>
    <cellStyle name="Normal 2 66 2" xfId="12695" xr:uid="{00000000-0005-0000-0000-000095310000}"/>
    <cellStyle name="Normal 2 67" xfId="12696" xr:uid="{00000000-0005-0000-0000-000096310000}"/>
    <cellStyle name="Normal 2 67 2" xfId="12697" xr:uid="{00000000-0005-0000-0000-000097310000}"/>
    <cellStyle name="Normal 2 68" xfId="12698" xr:uid="{00000000-0005-0000-0000-000098310000}"/>
    <cellStyle name="Normal 2 68 2" xfId="12699" xr:uid="{00000000-0005-0000-0000-000099310000}"/>
    <cellStyle name="Normal 2 69" xfId="12700" xr:uid="{00000000-0005-0000-0000-00009A310000}"/>
    <cellStyle name="Normal 2 69 2" xfId="12701" xr:uid="{00000000-0005-0000-0000-00009B310000}"/>
    <cellStyle name="Normal 2 7" xfId="12702" xr:uid="{00000000-0005-0000-0000-00009C310000}"/>
    <cellStyle name="Normal 2 7 2" xfId="12703" xr:uid="{00000000-0005-0000-0000-00009D310000}"/>
    <cellStyle name="Normal 2 70" xfId="12704" xr:uid="{00000000-0005-0000-0000-00009E310000}"/>
    <cellStyle name="Normal 2 70 2" xfId="12705" xr:uid="{00000000-0005-0000-0000-00009F310000}"/>
    <cellStyle name="Normal 2 71" xfId="12706" xr:uid="{00000000-0005-0000-0000-0000A0310000}"/>
    <cellStyle name="Normal 2 71 2" xfId="12707" xr:uid="{00000000-0005-0000-0000-0000A1310000}"/>
    <cellStyle name="Normal 2 72" xfId="12708" xr:uid="{00000000-0005-0000-0000-0000A2310000}"/>
    <cellStyle name="Normal 2 72 2" xfId="12709" xr:uid="{00000000-0005-0000-0000-0000A3310000}"/>
    <cellStyle name="Normal 2 73" xfId="12710" xr:uid="{00000000-0005-0000-0000-0000A4310000}"/>
    <cellStyle name="Normal 2 73 2" xfId="12711" xr:uid="{00000000-0005-0000-0000-0000A5310000}"/>
    <cellStyle name="Normal 2 74" xfId="12712" xr:uid="{00000000-0005-0000-0000-0000A6310000}"/>
    <cellStyle name="Normal 2 74 2" xfId="12713" xr:uid="{00000000-0005-0000-0000-0000A7310000}"/>
    <cellStyle name="Normal 2 75" xfId="12714" xr:uid="{00000000-0005-0000-0000-0000A8310000}"/>
    <cellStyle name="Normal 2 75 2" xfId="12715" xr:uid="{00000000-0005-0000-0000-0000A9310000}"/>
    <cellStyle name="Normal 2 76" xfId="12716" xr:uid="{00000000-0005-0000-0000-0000AA310000}"/>
    <cellStyle name="Normal 2 76 2" xfId="12717" xr:uid="{00000000-0005-0000-0000-0000AB310000}"/>
    <cellStyle name="Normal 2 77" xfId="12718" xr:uid="{00000000-0005-0000-0000-0000AC310000}"/>
    <cellStyle name="Normal 2 77 2" xfId="12719" xr:uid="{00000000-0005-0000-0000-0000AD310000}"/>
    <cellStyle name="Normal 2 78" xfId="12720" xr:uid="{00000000-0005-0000-0000-0000AE310000}"/>
    <cellStyle name="Normal 2 78 2" xfId="12721" xr:uid="{00000000-0005-0000-0000-0000AF310000}"/>
    <cellStyle name="Normal 2 79" xfId="12722" xr:uid="{00000000-0005-0000-0000-0000B0310000}"/>
    <cellStyle name="Normal 2 79 2" xfId="12723" xr:uid="{00000000-0005-0000-0000-0000B1310000}"/>
    <cellStyle name="Normal 2 8" xfId="12724" xr:uid="{00000000-0005-0000-0000-0000B2310000}"/>
    <cellStyle name="Normal 2 8 2" xfId="12725" xr:uid="{00000000-0005-0000-0000-0000B3310000}"/>
    <cellStyle name="Normal 2 80" xfId="12726" xr:uid="{00000000-0005-0000-0000-0000B4310000}"/>
    <cellStyle name="Normal 2 80 2" xfId="12727" xr:uid="{00000000-0005-0000-0000-0000B5310000}"/>
    <cellStyle name="Normal 2 81" xfId="12728" xr:uid="{00000000-0005-0000-0000-0000B6310000}"/>
    <cellStyle name="Normal 2 81 2" xfId="12729" xr:uid="{00000000-0005-0000-0000-0000B7310000}"/>
    <cellStyle name="Normal 2 82" xfId="12730" xr:uid="{00000000-0005-0000-0000-0000B8310000}"/>
    <cellStyle name="Normal 2 82 2" xfId="12731" xr:uid="{00000000-0005-0000-0000-0000B9310000}"/>
    <cellStyle name="Normal 2 83" xfId="12732" xr:uid="{00000000-0005-0000-0000-0000BA310000}"/>
    <cellStyle name="Normal 2 83 2" xfId="12733" xr:uid="{00000000-0005-0000-0000-0000BB310000}"/>
    <cellStyle name="Normal 2 84" xfId="12734" xr:uid="{00000000-0005-0000-0000-0000BC310000}"/>
    <cellStyle name="Normal 2 84 2" xfId="12735" xr:uid="{00000000-0005-0000-0000-0000BD310000}"/>
    <cellStyle name="Normal 2 85" xfId="12736" xr:uid="{00000000-0005-0000-0000-0000BE310000}"/>
    <cellStyle name="Normal 2 85 2" xfId="12737" xr:uid="{00000000-0005-0000-0000-0000BF310000}"/>
    <cellStyle name="Normal 2 86" xfId="12738" xr:uid="{00000000-0005-0000-0000-0000C0310000}"/>
    <cellStyle name="Normal 2 86 2" xfId="12739" xr:uid="{00000000-0005-0000-0000-0000C1310000}"/>
    <cellStyle name="Normal 2 87" xfId="12740" xr:uid="{00000000-0005-0000-0000-0000C2310000}"/>
    <cellStyle name="Normal 2 87 2" xfId="12741" xr:uid="{00000000-0005-0000-0000-0000C3310000}"/>
    <cellStyle name="Normal 2 88" xfId="12742" xr:uid="{00000000-0005-0000-0000-0000C4310000}"/>
    <cellStyle name="Normal 2 88 2" xfId="12743" xr:uid="{00000000-0005-0000-0000-0000C5310000}"/>
    <cellStyle name="Normal 2 89" xfId="12744" xr:uid="{00000000-0005-0000-0000-0000C6310000}"/>
    <cellStyle name="Normal 2 89 2" xfId="12745" xr:uid="{00000000-0005-0000-0000-0000C7310000}"/>
    <cellStyle name="Normal 2 9" xfId="12746" xr:uid="{00000000-0005-0000-0000-0000C8310000}"/>
    <cellStyle name="Normal 2 9 2" xfId="12747" xr:uid="{00000000-0005-0000-0000-0000C9310000}"/>
    <cellStyle name="Normal 2 90" xfId="12748" xr:uid="{00000000-0005-0000-0000-0000CA310000}"/>
    <cellStyle name="Normal 2 90 2" xfId="12749" xr:uid="{00000000-0005-0000-0000-0000CB310000}"/>
    <cellStyle name="Normal 2 91" xfId="12750" xr:uid="{00000000-0005-0000-0000-0000CC310000}"/>
    <cellStyle name="Normal 2 91 2" xfId="12751" xr:uid="{00000000-0005-0000-0000-0000CD310000}"/>
    <cellStyle name="Normal 2 92" xfId="12752" xr:uid="{00000000-0005-0000-0000-0000CE310000}"/>
    <cellStyle name="Normal 2 92 2" xfId="12753" xr:uid="{00000000-0005-0000-0000-0000CF310000}"/>
    <cellStyle name="Normal 2 93" xfId="12754" xr:uid="{00000000-0005-0000-0000-0000D0310000}"/>
    <cellStyle name="Normal 2 93 2" xfId="12755" xr:uid="{00000000-0005-0000-0000-0000D1310000}"/>
    <cellStyle name="Normal 2 94" xfId="12756" xr:uid="{00000000-0005-0000-0000-0000D2310000}"/>
    <cellStyle name="Normal 2 94 2" xfId="12757" xr:uid="{00000000-0005-0000-0000-0000D3310000}"/>
    <cellStyle name="Normal 2 95" xfId="12758" xr:uid="{00000000-0005-0000-0000-0000D4310000}"/>
    <cellStyle name="Normal 2 95 2" xfId="12759" xr:uid="{00000000-0005-0000-0000-0000D5310000}"/>
    <cellStyle name="Normal 2 96" xfId="12760" xr:uid="{00000000-0005-0000-0000-0000D6310000}"/>
    <cellStyle name="Normal 2 96 2" xfId="12761" xr:uid="{00000000-0005-0000-0000-0000D7310000}"/>
    <cellStyle name="Normal 2 97" xfId="12762" xr:uid="{00000000-0005-0000-0000-0000D8310000}"/>
    <cellStyle name="Normal 2 97 2" xfId="12763" xr:uid="{00000000-0005-0000-0000-0000D9310000}"/>
    <cellStyle name="Normal 2 98" xfId="12764" xr:uid="{00000000-0005-0000-0000-0000DA310000}"/>
    <cellStyle name="Normal 2 98 2" xfId="12765" xr:uid="{00000000-0005-0000-0000-0000DB310000}"/>
    <cellStyle name="Normal 2 99" xfId="12766" xr:uid="{00000000-0005-0000-0000-0000DC310000}"/>
    <cellStyle name="Normal 2 99 2" xfId="12767" xr:uid="{00000000-0005-0000-0000-0000DD310000}"/>
    <cellStyle name="Normal 2_Bases_Generales" xfId="12768" xr:uid="{00000000-0005-0000-0000-0000DE310000}"/>
    <cellStyle name="Normal 20" xfId="12769" xr:uid="{00000000-0005-0000-0000-0000DF310000}"/>
    <cellStyle name="Normal 20 2" xfId="12770" xr:uid="{00000000-0005-0000-0000-0000E0310000}"/>
    <cellStyle name="Normal 21" xfId="12771" xr:uid="{00000000-0005-0000-0000-0000E1310000}"/>
    <cellStyle name="Normal 21 2" xfId="12772" xr:uid="{00000000-0005-0000-0000-0000E2310000}"/>
    <cellStyle name="Normal 22" xfId="12773" xr:uid="{00000000-0005-0000-0000-0000E3310000}"/>
    <cellStyle name="Normal 22 2" xfId="12774" xr:uid="{00000000-0005-0000-0000-0000E4310000}"/>
    <cellStyle name="Normal 23" xfId="12775" xr:uid="{00000000-0005-0000-0000-0000E5310000}"/>
    <cellStyle name="Normal 23 2" xfId="12776" xr:uid="{00000000-0005-0000-0000-0000E6310000}"/>
    <cellStyle name="Normal 24" xfId="12777" xr:uid="{00000000-0005-0000-0000-0000E7310000}"/>
    <cellStyle name="Normal 24 2" xfId="12778" xr:uid="{00000000-0005-0000-0000-0000E8310000}"/>
    <cellStyle name="Normal 25" xfId="12779" xr:uid="{00000000-0005-0000-0000-0000E9310000}"/>
    <cellStyle name="Normal 25 2" xfId="12780" xr:uid="{00000000-0005-0000-0000-0000EA310000}"/>
    <cellStyle name="Normal 26" xfId="12781" xr:uid="{00000000-0005-0000-0000-0000EB310000}"/>
    <cellStyle name="Normal 26 2" xfId="12782" xr:uid="{00000000-0005-0000-0000-0000EC310000}"/>
    <cellStyle name="Normal 27" xfId="12783" xr:uid="{00000000-0005-0000-0000-0000ED310000}"/>
    <cellStyle name="Normal 27 2" xfId="12784" xr:uid="{00000000-0005-0000-0000-0000EE310000}"/>
    <cellStyle name="Normal 28" xfId="12785" xr:uid="{00000000-0005-0000-0000-0000EF310000}"/>
    <cellStyle name="Normal 28 2" xfId="12786" xr:uid="{00000000-0005-0000-0000-0000F0310000}"/>
    <cellStyle name="Normal 29" xfId="12787" xr:uid="{00000000-0005-0000-0000-0000F1310000}"/>
    <cellStyle name="Normal 29 2" xfId="12788" xr:uid="{00000000-0005-0000-0000-0000F2310000}"/>
    <cellStyle name="Normal 3" xfId="12789" xr:uid="{00000000-0005-0000-0000-0000F3310000}"/>
    <cellStyle name="Normal 3 10" xfId="12790" xr:uid="{00000000-0005-0000-0000-0000F4310000}"/>
    <cellStyle name="Normal 3 10 2" xfId="12791" xr:uid="{00000000-0005-0000-0000-0000F5310000}"/>
    <cellStyle name="Normal 3 100" xfId="12792" xr:uid="{00000000-0005-0000-0000-0000F6310000}"/>
    <cellStyle name="Normal 3 100 2" xfId="12793" xr:uid="{00000000-0005-0000-0000-0000F7310000}"/>
    <cellStyle name="Normal 3 101" xfId="12794" xr:uid="{00000000-0005-0000-0000-0000F8310000}"/>
    <cellStyle name="Normal 3 101 2" xfId="12795" xr:uid="{00000000-0005-0000-0000-0000F9310000}"/>
    <cellStyle name="Normal 3 102" xfId="12796" xr:uid="{00000000-0005-0000-0000-0000FA310000}"/>
    <cellStyle name="Normal 3 103" xfId="12797" xr:uid="{00000000-0005-0000-0000-0000FB310000}"/>
    <cellStyle name="Normal 3 103 2" xfId="12798" xr:uid="{00000000-0005-0000-0000-0000FC310000}"/>
    <cellStyle name="Normal 3 104" xfId="12799" xr:uid="{00000000-0005-0000-0000-0000FD310000}"/>
    <cellStyle name="Normal 3 104 2" xfId="27617" xr:uid="{00000000-0005-0000-0000-0000FE310000}"/>
    <cellStyle name="Normal 3 104 2 2" xfId="37164" xr:uid="{35DFC652-7ED3-4988-9D9D-80D3275BF777}"/>
    <cellStyle name="Normal 3 104 2 3" xfId="27624" xr:uid="{839DAEDE-C00D-4186-A305-8312793D243F}"/>
    <cellStyle name="Normal 3 104 3" xfId="27621" xr:uid="{00000000-0005-0000-0000-0000FF310000}"/>
    <cellStyle name="Normal 3 104 3 2" xfId="37166" xr:uid="{14060B94-E282-4871-915E-6C756C2C093B}"/>
    <cellStyle name="Normal 3 104 3 3" xfId="37165" xr:uid="{83FD82E4-E0FE-4E81-BC2E-2232D9F709A7}"/>
    <cellStyle name="Normal 3 104 4" xfId="37167" xr:uid="{798E5B09-0FB9-469A-93ED-90FB3EF7C72C}"/>
    <cellStyle name="Normal 3 104 4 2" xfId="37168" xr:uid="{A9A39261-BBB2-44AF-B5B5-9E29E1E5F87F}"/>
    <cellStyle name="Normal 3 104 4 3" xfId="37169" xr:uid="{3165380D-95F7-4C05-8BF1-8022B1257FCF}"/>
    <cellStyle name="Normal 3 104 5" xfId="37170" xr:uid="{1C272F97-9215-4D5D-907F-E3FABA724F49}"/>
    <cellStyle name="Normal 3 104 5 2" xfId="37171" xr:uid="{D7460679-2F20-4066-B14F-9414455A5B0E}"/>
    <cellStyle name="Normal 3 104 6" xfId="37172" xr:uid="{F297EB0F-5ACF-4360-99E2-AC7F074CD8AF}"/>
    <cellStyle name="Normal 3 104 7" xfId="37163" xr:uid="{F9DCABCF-BF9C-4FA3-BDA4-340132D5093B}"/>
    <cellStyle name="Normal 3 105" xfId="12800" xr:uid="{00000000-0005-0000-0000-000000320000}"/>
    <cellStyle name="Normal 3 105 2" xfId="12801" xr:uid="{00000000-0005-0000-0000-000001320000}"/>
    <cellStyle name="Normal 3 105 2 2" xfId="37175" xr:uid="{D656D868-07AA-45A3-BD4B-89D1EFB6F4D5}"/>
    <cellStyle name="Normal 3 105 2 3" xfId="37174" xr:uid="{4B575FF0-2D26-4323-B17F-687B1E4042DB}"/>
    <cellStyle name="Normal 3 105 3" xfId="37176" xr:uid="{F1D5C91C-630C-4E14-A55D-7415DADCF55D}"/>
    <cellStyle name="Normal 3 105 4" xfId="37173" xr:uid="{34B1E9B0-4867-455A-8CAF-DB9C173BD37A}"/>
    <cellStyle name="Normal 3 106" xfId="12802" xr:uid="{00000000-0005-0000-0000-000002320000}"/>
    <cellStyle name="Normal 3 106 2" xfId="37178" xr:uid="{74E97A89-A471-4DB0-A70F-F69F3A0BDCC8}"/>
    <cellStyle name="Normal 3 106 3" xfId="37177" xr:uid="{4C52DC53-1654-42DC-BC9B-9DF8630D1F80}"/>
    <cellStyle name="Normal 3 107" xfId="37179" xr:uid="{460B9452-9B4D-4FF2-9F37-E1C89CE441AA}"/>
    <cellStyle name="Normal 3 107 2" xfId="37180" xr:uid="{7D2AD290-E435-4573-A4E3-206CE5F2E23B}"/>
    <cellStyle name="Normal 3 108" xfId="37181" xr:uid="{4CE2D776-BBCC-4748-8A46-023B1F6490FF}"/>
    <cellStyle name="Normal 3 109" xfId="37162" xr:uid="{FEE2F97B-3A29-4325-89D2-84C3416F6B83}"/>
    <cellStyle name="Normal 3 11" xfId="12803" xr:uid="{00000000-0005-0000-0000-000003320000}"/>
    <cellStyle name="Normal 3 11 2" xfId="12804" xr:uid="{00000000-0005-0000-0000-000004320000}"/>
    <cellStyle name="Normal 3 12" xfId="12805" xr:uid="{00000000-0005-0000-0000-000005320000}"/>
    <cellStyle name="Normal 3 12 2" xfId="12806" xr:uid="{00000000-0005-0000-0000-000006320000}"/>
    <cellStyle name="Normal 3 13" xfId="12807" xr:uid="{00000000-0005-0000-0000-000007320000}"/>
    <cellStyle name="Normal 3 13 2" xfId="12808" xr:uid="{00000000-0005-0000-0000-000008320000}"/>
    <cellStyle name="Normal 3 14" xfId="12809" xr:uid="{00000000-0005-0000-0000-000009320000}"/>
    <cellStyle name="Normal 3 14 2" xfId="12810" xr:uid="{00000000-0005-0000-0000-00000A320000}"/>
    <cellStyle name="Normal 3 15" xfId="12811" xr:uid="{00000000-0005-0000-0000-00000B320000}"/>
    <cellStyle name="Normal 3 15 2" xfId="12812" xr:uid="{00000000-0005-0000-0000-00000C320000}"/>
    <cellStyle name="Normal 3 16" xfId="12813" xr:uid="{00000000-0005-0000-0000-00000D320000}"/>
    <cellStyle name="Normal 3 16 2" xfId="12814" xr:uid="{00000000-0005-0000-0000-00000E320000}"/>
    <cellStyle name="Normal 3 17" xfId="12815" xr:uid="{00000000-0005-0000-0000-00000F320000}"/>
    <cellStyle name="Normal 3 17 2" xfId="12816" xr:uid="{00000000-0005-0000-0000-000010320000}"/>
    <cellStyle name="Normal 3 18" xfId="12817" xr:uid="{00000000-0005-0000-0000-000011320000}"/>
    <cellStyle name="Normal 3 18 2" xfId="12818" xr:uid="{00000000-0005-0000-0000-000012320000}"/>
    <cellStyle name="Normal 3 19" xfId="12819" xr:uid="{00000000-0005-0000-0000-000013320000}"/>
    <cellStyle name="Normal 3 19 2" xfId="12820" xr:uid="{00000000-0005-0000-0000-000014320000}"/>
    <cellStyle name="Normal 3 2" xfId="12821" xr:uid="{00000000-0005-0000-0000-000015320000}"/>
    <cellStyle name="Normal 3 2 2" xfId="12822" xr:uid="{00000000-0005-0000-0000-000016320000}"/>
    <cellStyle name="Normal 3 2 2 2" xfId="12823" xr:uid="{00000000-0005-0000-0000-000017320000}"/>
    <cellStyle name="Normal 3 2 3" xfId="12824" xr:uid="{00000000-0005-0000-0000-000018320000}"/>
    <cellStyle name="Normal 3 20" xfId="12825" xr:uid="{00000000-0005-0000-0000-000019320000}"/>
    <cellStyle name="Normal 3 20 2" xfId="12826" xr:uid="{00000000-0005-0000-0000-00001A320000}"/>
    <cellStyle name="Normal 3 21" xfId="12827" xr:uid="{00000000-0005-0000-0000-00001B320000}"/>
    <cellStyle name="Normal 3 21 2" xfId="12828" xr:uid="{00000000-0005-0000-0000-00001C320000}"/>
    <cellStyle name="Normal 3 22" xfId="12829" xr:uid="{00000000-0005-0000-0000-00001D320000}"/>
    <cellStyle name="Normal 3 22 2" xfId="12830" xr:uid="{00000000-0005-0000-0000-00001E320000}"/>
    <cellStyle name="Normal 3 23" xfId="12831" xr:uid="{00000000-0005-0000-0000-00001F320000}"/>
    <cellStyle name="Normal 3 23 2" xfId="12832" xr:uid="{00000000-0005-0000-0000-000020320000}"/>
    <cellStyle name="Normal 3 24" xfId="12833" xr:uid="{00000000-0005-0000-0000-000021320000}"/>
    <cellStyle name="Normal 3 24 2" xfId="12834" xr:uid="{00000000-0005-0000-0000-000022320000}"/>
    <cellStyle name="Normal 3 25" xfId="12835" xr:uid="{00000000-0005-0000-0000-000023320000}"/>
    <cellStyle name="Normal 3 25 2" xfId="12836" xr:uid="{00000000-0005-0000-0000-000024320000}"/>
    <cellStyle name="Normal 3 26" xfId="12837" xr:uid="{00000000-0005-0000-0000-000025320000}"/>
    <cellStyle name="Normal 3 26 2" xfId="12838" xr:uid="{00000000-0005-0000-0000-000026320000}"/>
    <cellStyle name="Normal 3 27" xfId="12839" xr:uid="{00000000-0005-0000-0000-000027320000}"/>
    <cellStyle name="Normal 3 27 2" xfId="12840" xr:uid="{00000000-0005-0000-0000-000028320000}"/>
    <cellStyle name="Normal 3 28" xfId="12841" xr:uid="{00000000-0005-0000-0000-000029320000}"/>
    <cellStyle name="Normal 3 28 2" xfId="12842" xr:uid="{00000000-0005-0000-0000-00002A320000}"/>
    <cellStyle name="Normal 3 29" xfId="12843" xr:uid="{00000000-0005-0000-0000-00002B320000}"/>
    <cellStyle name="Normal 3 29 2" xfId="12844" xr:uid="{00000000-0005-0000-0000-00002C320000}"/>
    <cellStyle name="Normal 3 3" xfId="12845" xr:uid="{00000000-0005-0000-0000-00002D320000}"/>
    <cellStyle name="Normal 3 3 2" xfId="12846" xr:uid="{00000000-0005-0000-0000-00002E320000}"/>
    <cellStyle name="Normal 3 30" xfId="12847" xr:uid="{00000000-0005-0000-0000-00002F320000}"/>
    <cellStyle name="Normal 3 30 2" xfId="12848" xr:uid="{00000000-0005-0000-0000-000030320000}"/>
    <cellStyle name="Normal 3 31" xfId="12849" xr:uid="{00000000-0005-0000-0000-000031320000}"/>
    <cellStyle name="Normal 3 31 2" xfId="12850" xr:uid="{00000000-0005-0000-0000-000032320000}"/>
    <cellStyle name="Normal 3 32" xfId="12851" xr:uid="{00000000-0005-0000-0000-000033320000}"/>
    <cellStyle name="Normal 3 32 2" xfId="12852" xr:uid="{00000000-0005-0000-0000-000034320000}"/>
    <cellStyle name="Normal 3 33" xfId="12853" xr:uid="{00000000-0005-0000-0000-000035320000}"/>
    <cellStyle name="Normal 3 33 2" xfId="12854" xr:uid="{00000000-0005-0000-0000-000036320000}"/>
    <cellStyle name="Normal 3 34" xfId="12855" xr:uid="{00000000-0005-0000-0000-000037320000}"/>
    <cellStyle name="Normal 3 34 2" xfId="12856" xr:uid="{00000000-0005-0000-0000-000038320000}"/>
    <cellStyle name="Normal 3 35" xfId="12857" xr:uid="{00000000-0005-0000-0000-000039320000}"/>
    <cellStyle name="Normal 3 35 2" xfId="12858" xr:uid="{00000000-0005-0000-0000-00003A320000}"/>
    <cellStyle name="Normal 3 36" xfId="12859" xr:uid="{00000000-0005-0000-0000-00003B320000}"/>
    <cellStyle name="Normal 3 36 2" xfId="12860" xr:uid="{00000000-0005-0000-0000-00003C320000}"/>
    <cellStyle name="Normal 3 37" xfId="12861" xr:uid="{00000000-0005-0000-0000-00003D320000}"/>
    <cellStyle name="Normal 3 37 2" xfId="12862" xr:uid="{00000000-0005-0000-0000-00003E320000}"/>
    <cellStyle name="Normal 3 38" xfId="12863" xr:uid="{00000000-0005-0000-0000-00003F320000}"/>
    <cellStyle name="Normal 3 38 2" xfId="12864" xr:uid="{00000000-0005-0000-0000-000040320000}"/>
    <cellStyle name="Normal 3 39" xfId="12865" xr:uid="{00000000-0005-0000-0000-000041320000}"/>
    <cellStyle name="Normal 3 39 2" xfId="12866" xr:uid="{00000000-0005-0000-0000-000042320000}"/>
    <cellStyle name="Normal 3 4" xfId="12867" xr:uid="{00000000-0005-0000-0000-000043320000}"/>
    <cellStyle name="Normal 3 4 2" xfId="12868" xr:uid="{00000000-0005-0000-0000-000044320000}"/>
    <cellStyle name="Normal 3 40" xfId="12869" xr:uid="{00000000-0005-0000-0000-000045320000}"/>
    <cellStyle name="Normal 3 40 2" xfId="12870" xr:uid="{00000000-0005-0000-0000-000046320000}"/>
    <cellStyle name="Normal 3 41" xfId="12871" xr:uid="{00000000-0005-0000-0000-000047320000}"/>
    <cellStyle name="Normal 3 41 2" xfId="12872" xr:uid="{00000000-0005-0000-0000-000048320000}"/>
    <cellStyle name="Normal 3 42" xfId="12873" xr:uid="{00000000-0005-0000-0000-000049320000}"/>
    <cellStyle name="Normal 3 42 2" xfId="12874" xr:uid="{00000000-0005-0000-0000-00004A320000}"/>
    <cellStyle name="Normal 3 43" xfId="12875" xr:uid="{00000000-0005-0000-0000-00004B320000}"/>
    <cellStyle name="Normal 3 43 2" xfId="12876" xr:uid="{00000000-0005-0000-0000-00004C320000}"/>
    <cellStyle name="Normal 3 44" xfId="12877" xr:uid="{00000000-0005-0000-0000-00004D320000}"/>
    <cellStyle name="Normal 3 44 2" xfId="12878" xr:uid="{00000000-0005-0000-0000-00004E320000}"/>
    <cellStyle name="Normal 3 45" xfId="12879" xr:uid="{00000000-0005-0000-0000-00004F320000}"/>
    <cellStyle name="Normal 3 45 2" xfId="12880" xr:uid="{00000000-0005-0000-0000-000050320000}"/>
    <cellStyle name="Normal 3 46" xfId="12881" xr:uid="{00000000-0005-0000-0000-000051320000}"/>
    <cellStyle name="Normal 3 46 2" xfId="12882" xr:uid="{00000000-0005-0000-0000-000052320000}"/>
    <cellStyle name="Normal 3 47" xfId="12883" xr:uid="{00000000-0005-0000-0000-000053320000}"/>
    <cellStyle name="Normal 3 47 2" xfId="12884" xr:uid="{00000000-0005-0000-0000-000054320000}"/>
    <cellStyle name="Normal 3 48" xfId="12885" xr:uid="{00000000-0005-0000-0000-000055320000}"/>
    <cellStyle name="Normal 3 48 2" xfId="12886" xr:uid="{00000000-0005-0000-0000-000056320000}"/>
    <cellStyle name="Normal 3 49" xfId="12887" xr:uid="{00000000-0005-0000-0000-000057320000}"/>
    <cellStyle name="Normal 3 49 2" xfId="12888" xr:uid="{00000000-0005-0000-0000-000058320000}"/>
    <cellStyle name="Normal 3 5" xfId="12889" xr:uid="{00000000-0005-0000-0000-000059320000}"/>
    <cellStyle name="Normal 3 5 2" xfId="12890" xr:uid="{00000000-0005-0000-0000-00005A320000}"/>
    <cellStyle name="Normal 3 50" xfId="12891" xr:uid="{00000000-0005-0000-0000-00005B320000}"/>
    <cellStyle name="Normal 3 50 2" xfId="12892" xr:uid="{00000000-0005-0000-0000-00005C320000}"/>
    <cellStyle name="Normal 3 51" xfId="12893" xr:uid="{00000000-0005-0000-0000-00005D320000}"/>
    <cellStyle name="Normal 3 51 2" xfId="12894" xr:uid="{00000000-0005-0000-0000-00005E320000}"/>
    <cellStyle name="Normal 3 52" xfId="12895" xr:uid="{00000000-0005-0000-0000-00005F320000}"/>
    <cellStyle name="Normal 3 52 2" xfId="12896" xr:uid="{00000000-0005-0000-0000-000060320000}"/>
    <cellStyle name="Normal 3 53" xfId="12897" xr:uid="{00000000-0005-0000-0000-000061320000}"/>
    <cellStyle name="Normal 3 53 2" xfId="12898" xr:uid="{00000000-0005-0000-0000-000062320000}"/>
    <cellStyle name="Normal 3 54" xfId="12899" xr:uid="{00000000-0005-0000-0000-000063320000}"/>
    <cellStyle name="Normal 3 54 2" xfId="12900" xr:uid="{00000000-0005-0000-0000-000064320000}"/>
    <cellStyle name="Normal 3 55" xfId="12901" xr:uid="{00000000-0005-0000-0000-000065320000}"/>
    <cellStyle name="Normal 3 55 2" xfId="12902" xr:uid="{00000000-0005-0000-0000-000066320000}"/>
    <cellStyle name="Normal 3 56" xfId="12903" xr:uid="{00000000-0005-0000-0000-000067320000}"/>
    <cellStyle name="Normal 3 56 2" xfId="12904" xr:uid="{00000000-0005-0000-0000-000068320000}"/>
    <cellStyle name="Normal 3 57" xfId="12905" xr:uid="{00000000-0005-0000-0000-000069320000}"/>
    <cellStyle name="Normal 3 57 2" xfId="12906" xr:uid="{00000000-0005-0000-0000-00006A320000}"/>
    <cellStyle name="Normal 3 58" xfId="12907" xr:uid="{00000000-0005-0000-0000-00006B320000}"/>
    <cellStyle name="Normal 3 58 2" xfId="12908" xr:uid="{00000000-0005-0000-0000-00006C320000}"/>
    <cellStyle name="Normal 3 59" xfId="12909" xr:uid="{00000000-0005-0000-0000-00006D320000}"/>
    <cellStyle name="Normal 3 59 2" xfId="12910" xr:uid="{00000000-0005-0000-0000-00006E320000}"/>
    <cellStyle name="Normal 3 6" xfId="12911" xr:uid="{00000000-0005-0000-0000-00006F320000}"/>
    <cellStyle name="Normal 3 6 2" xfId="12912" xr:uid="{00000000-0005-0000-0000-000070320000}"/>
    <cellStyle name="Normal 3 60" xfId="12913" xr:uid="{00000000-0005-0000-0000-000071320000}"/>
    <cellStyle name="Normal 3 60 2" xfId="12914" xr:uid="{00000000-0005-0000-0000-000072320000}"/>
    <cellStyle name="Normal 3 61" xfId="12915" xr:uid="{00000000-0005-0000-0000-000073320000}"/>
    <cellStyle name="Normal 3 61 2" xfId="12916" xr:uid="{00000000-0005-0000-0000-000074320000}"/>
    <cellStyle name="Normal 3 62" xfId="12917" xr:uid="{00000000-0005-0000-0000-000075320000}"/>
    <cellStyle name="Normal 3 62 2" xfId="12918" xr:uid="{00000000-0005-0000-0000-000076320000}"/>
    <cellStyle name="Normal 3 63" xfId="12919" xr:uid="{00000000-0005-0000-0000-000077320000}"/>
    <cellStyle name="Normal 3 63 2" xfId="12920" xr:uid="{00000000-0005-0000-0000-000078320000}"/>
    <cellStyle name="Normal 3 64" xfId="12921" xr:uid="{00000000-0005-0000-0000-000079320000}"/>
    <cellStyle name="Normal 3 64 2" xfId="12922" xr:uid="{00000000-0005-0000-0000-00007A320000}"/>
    <cellStyle name="Normal 3 65" xfId="12923" xr:uid="{00000000-0005-0000-0000-00007B320000}"/>
    <cellStyle name="Normal 3 65 2" xfId="12924" xr:uid="{00000000-0005-0000-0000-00007C320000}"/>
    <cellStyle name="Normal 3 66" xfId="12925" xr:uid="{00000000-0005-0000-0000-00007D320000}"/>
    <cellStyle name="Normal 3 66 2" xfId="12926" xr:uid="{00000000-0005-0000-0000-00007E320000}"/>
    <cellStyle name="Normal 3 67" xfId="12927" xr:uid="{00000000-0005-0000-0000-00007F320000}"/>
    <cellStyle name="Normal 3 67 2" xfId="12928" xr:uid="{00000000-0005-0000-0000-000080320000}"/>
    <cellStyle name="Normal 3 68" xfId="12929" xr:uid="{00000000-0005-0000-0000-000081320000}"/>
    <cellStyle name="Normal 3 68 2" xfId="12930" xr:uid="{00000000-0005-0000-0000-000082320000}"/>
    <cellStyle name="Normal 3 69" xfId="12931" xr:uid="{00000000-0005-0000-0000-000083320000}"/>
    <cellStyle name="Normal 3 69 2" xfId="12932" xr:uid="{00000000-0005-0000-0000-000084320000}"/>
    <cellStyle name="Normal 3 7" xfId="12933" xr:uid="{00000000-0005-0000-0000-000085320000}"/>
    <cellStyle name="Normal 3 7 2" xfId="12934" xr:uid="{00000000-0005-0000-0000-000086320000}"/>
    <cellStyle name="Normal 3 70" xfId="12935" xr:uid="{00000000-0005-0000-0000-000087320000}"/>
    <cellStyle name="Normal 3 70 2" xfId="12936" xr:uid="{00000000-0005-0000-0000-000088320000}"/>
    <cellStyle name="Normal 3 71" xfId="12937" xr:uid="{00000000-0005-0000-0000-000089320000}"/>
    <cellStyle name="Normal 3 71 2" xfId="12938" xr:uid="{00000000-0005-0000-0000-00008A320000}"/>
    <cellStyle name="Normal 3 72" xfId="12939" xr:uid="{00000000-0005-0000-0000-00008B320000}"/>
    <cellStyle name="Normal 3 72 2" xfId="12940" xr:uid="{00000000-0005-0000-0000-00008C320000}"/>
    <cellStyle name="Normal 3 73" xfId="12941" xr:uid="{00000000-0005-0000-0000-00008D320000}"/>
    <cellStyle name="Normal 3 73 2" xfId="12942" xr:uid="{00000000-0005-0000-0000-00008E320000}"/>
    <cellStyle name="Normal 3 74" xfId="12943" xr:uid="{00000000-0005-0000-0000-00008F320000}"/>
    <cellStyle name="Normal 3 74 2" xfId="12944" xr:uid="{00000000-0005-0000-0000-000090320000}"/>
    <cellStyle name="Normal 3 75" xfId="12945" xr:uid="{00000000-0005-0000-0000-000091320000}"/>
    <cellStyle name="Normal 3 75 2" xfId="12946" xr:uid="{00000000-0005-0000-0000-000092320000}"/>
    <cellStyle name="Normal 3 76" xfId="12947" xr:uid="{00000000-0005-0000-0000-000093320000}"/>
    <cellStyle name="Normal 3 76 2" xfId="12948" xr:uid="{00000000-0005-0000-0000-000094320000}"/>
    <cellStyle name="Normal 3 77" xfId="12949" xr:uid="{00000000-0005-0000-0000-000095320000}"/>
    <cellStyle name="Normal 3 77 2" xfId="12950" xr:uid="{00000000-0005-0000-0000-000096320000}"/>
    <cellStyle name="Normal 3 78" xfId="12951" xr:uid="{00000000-0005-0000-0000-000097320000}"/>
    <cellStyle name="Normal 3 78 2" xfId="12952" xr:uid="{00000000-0005-0000-0000-000098320000}"/>
    <cellStyle name="Normal 3 79" xfId="12953" xr:uid="{00000000-0005-0000-0000-000099320000}"/>
    <cellStyle name="Normal 3 79 2" xfId="12954" xr:uid="{00000000-0005-0000-0000-00009A320000}"/>
    <cellStyle name="Normal 3 8" xfId="12955" xr:uid="{00000000-0005-0000-0000-00009B320000}"/>
    <cellStyle name="Normal 3 8 2" xfId="12956" xr:uid="{00000000-0005-0000-0000-00009C320000}"/>
    <cellStyle name="Normal 3 80" xfId="12957" xr:uid="{00000000-0005-0000-0000-00009D320000}"/>
    <cellStyle name="Normal 3 80 2" xfId="12958" xr:uid="{00000000-0005-0000-0000-00009E320000}"/>
    <cellStyle name="Normal 3 81" xfId="12959" xr:uid="{00000000-0005-0000-0000-00009F320000}"/>
    <cellStyle name="Normal 3 81 2" xfId="12960" xr:uid="{00000000-0005-0000-0000-0000A0320000}"/>
    <cellStyle name="Normal 3 82" xfId="12961" xr:uid="{00000000-0005-0000-0000-0000A1320000}"/>
    <cellStyle name="Normal 3 82 2" xfId="12962" xr:uid="{00000000-0005-0000-0000-0000A2320000}"/>
    <cellStyle name="Normal 3 83" xfId="12963" xr:uid="{00000000-0005-0000-0000-0000A3320000}"/>
    <cellStyle name="Normal 3 83 2" xfId="12964" xr:uid="{00000000-0005-0000-0000-0000A4320000}"/>
    <cellStyle name="Normal 3 84" xfId="12965" xr:uid="{00000000-0005-0000-0000-0000A5320000}"/>
    <cellStyle name="Normal 3 84 2" xfId="12966" xr:uid="{00000000-0005-0000-0000-0000A6320000}"/>
    <cellStyle name="Normal 3 85" xfId="12967" xr:uid="{00000000-0005-0000-0000-0000A7320000}"/>
    <cellStyle name="Normal 3 85 2" xfId="12968" xr:uid="{00000000-0005-0000-0000-0000A8320000}"/>
    <cellStyle name="Normal 3 86" xfId="12969" xr:uid="{00000000-0005-0000-0000-0000A9320000}"/>
    <cellStyle name="Normal 3 86 2" xfId="12970" xr:uid="{00000000-0005-0000-0000-0000AA320000}"/>
    <cellStyle name="Normal 3 87" xfId="12971" xr:uid="{00000000-0005-0000-0000-0000AB320000}"/>
    <cellStyle name="Normal 3 87 2" xfId="12972" xr:uid="{00000000-0005-0000-0000-0000AC320000}"/>
    <cellStyle name="Normal 3 88" xfId="12973" xr:uid="{00000000-0005-0000-0000-0000AD320000}"/>
    <cellStyle name="Normal 3 88 2" xfId="12974" xr:uid="{00000000-0005-0000-0000-0000AE320000}"/>
    <cellStyle name="Normal 3 89" xfId="12975" xr:uid="{00000000-0005-0000-0000-0000AF320000}"/>
    <cellStyle name="Normal 3 89 2" xfId="12976" xr:uid="{00000000-0005-0000-0000-0000B0320000}"/>
    <cellStyle name="Normal 3 9" xfId="12977" xr:uid="{00000000-0005-0000-0000-0000B1320000}"/>
    <cellStyle name="Normal 3 9 2" xfId="12978" xr:uid="{00000000-0005-0000-0000-0000B2320000}"/>
    <cellStyle name="Normal 3 90" xfId="12979" xr:uid="{00000000-0005-0000-0000-0000B3320000}"/>
    <cellStyle name="Normal 3 90 2" xfId="12980" xr:uid="{00000000-0005-0000-0000-0000B4320000}"/>
    <cellStyle name="Normal 3 91" xfId="12981" xr:uid="{00000000-0005-0000-0000-0000B5320000}"/>
    <cellStyle name="Normal 3 91 2" xfId="12982" xr:uid="{00000000-0005-0000-0000-0000B6320000}"/>
    <cellStyle name="Normal 3 92" xfId="12983" xr:uid="{00000000-0005-0000-0000-0000B7320000}"/>
    <cellStyle name="Normal 3 92 2" xfId="12984" xr:uid="{00000000-0005-0000-0000-0000B8320000}"/>
    <cellStyle name="Normal 3 93" xfId="12985" xr:uid="{00000000-0005-0000-0000-0000B9320000}"/>
    <cellStyle name="Normal 3 93 2" xfId="12986" xr:uid="{00000000-0005-0000-0000-0000BA320000}"/>
    <cellStyle name="Normal 3 94" xfId="12987" xr:uid="{00000000-0005-0000-0000-0000BB320000}"/>
    <cellStyle name="Normal 3 94 2" xfId="12988" xr:uid="{00000000-0005-0000-0000-0000BC320000}"/>
    <cellStyle name="Normal 3 95" xfId="12989" xr:uid="{00000000-0005-0000-0000-0000BD320000}"/>
    <cellStyle name="Normal 3 95 2" xfId="12990" xr:uid="{00000000-0005-0000-0000-0000BE320000}"/>
    <cellStyle name="Normal 3 96" xfId="12991" xr:uid="{00000000-0005-0000-0000-0000BF320000}"/>
    <cellStyle name="Normal 3 96 2" xfId="12992" xr:uid="{00000000-0005-0000-0000-0000C0320000}"/>
    <cellStyle name="Normal 3 97" xfId="12993" xr:uid="{00000000-0005-0000-0000-0000C1320000}"/>
    <cellStyle name="Normal 3 97 2" xfId="12994" xr:uid="{00000000-0005-0000-0000-0000C2320000}"/>
    <cellStyle name="Normal 3 98" xfId="12995" xr:uid="{00000000-0005-0000-0000-0000C3320000}"/>
    <cellStyle name="Normal 3 98 2" xfId="12996" xr:uid="{00000000-0005-0000-0000-0000C4320000}"/>
    <cellStyle name="Normal 3 99" xfId="12997" xr:uid="{00000000-0005-0000-0000-0000C5320000}"/>
    <cellStyle name="Normal 3 99 2" xfId="12998" xr:uid="{00000000-0005-0000-0000-0000C6320000}"/>
    <cellStyle name="Normal 3_Bases_Generales" xfId="12999" xr:uid="{00000000-0005-0000-0000-0000C7320000}"/>
    <cellStyle name="Normal 30" xfId="13000" xr:uid="{00000000-0005-0000-0000-0000C8320000}"/>
    <cellStyle name="Normal 30 2" xfId="13001" xr:uid="{00000000-0005-0000-0000-0000C9320000}"/>
    <cellStyle name="Normal 31" xfId="13002" xr:uid="{00000000-0005-0000-0000-0000CA320000}"/>
    <cellStyle name="Normal 31 2" xfId="13003" xr:uid="{00000000-0005-0000-0000-0000CB320000}"/>
    <cellStyle name="Normal 32" xfId="13004" xr:uid="{00000000-0005-0000-0000-0000CC320000}"/>
    <cellStyle name="Normal 32 2" xfId="13005" xr:uid="{00000000-0005-0000-0000-0000CD320000}"/>
    <cellStyle name="Normal 33" xfId="13006" xr:uid="{00000000-0005-0000-0000-0000CE320000}"/>
    <cellStyle name="Normal 33 2" xfId="13007" xr:uid="{00000000-0005-0000-0000-0000CF320000}"/>
    <cellStyle name="Normal 34" xfId="13008" xr:uid="{00000000-0005-0000-0000-0000D0320000}"/>
    <cellStyle name="Normal 34 2" xfId="13009" xr:uid="{00000000-0005-0000-0000-0000D1320000}"/>
    <cellStyle name="Normal 35" xfId="13010" xr:uid="{00000000-0005-0000-0000-0000D2320000}"/>
    <cellStyle name="Normal 35 2" xfId="13011" xr:uid="{00000000-0005-0000-0000-0000D3320000}"/>
    <cellStyle name="Normal 35 2 2" xfId="37183" xr:uid="{80DF4B5A-3654-4370-BC8C-91C03A7A3472}"/>
    <cellStyle name="Normal 35 2 3" xfId="37182" xr:uid="{07984F69-4491-4FC5-97DF-F3C762ADC4E7}"/>
    <cellStyle name="Normal 36" xfId="13012" xr:uid="{00000000-0005-0000-0000-0000D4320000}"/>
    <cellStyle name="Normal 36 2" xfId="13013" xr:uid="{00000000-0005-0000-0000-0000D5320000}"/>
    <cellStyle name="Normal 37" xfId="13014" xr:uid="{00000000-0005-0000-0000-0000D6320000}"/>
    <cellStyle name="Normal 37 2" xfId="13015" xr:uid="{00000000-0005-0000-0000-0000D7320000}"/>
    <cellStyle name="Normal 38" xfId="13016" xr:uid="{00000000-0005-0000-0000-0000D8320000}"/>
    <cellStyle name="Normal 38 2" xfId="13017" xr:uid="{00000000-0005-0000-0000-0000D9320000}"/>
    <cellStyle name="Normal 39" xfId="13018" xr:uid="{00000000-0005-0000-0000-0000DA320000}"/>
    <cellStyle name="Normal 39 2" xfId="13019" xr:uid="{00000000-0005-0000-0000-0000DB320000}"/>
    <cellStyle name="Normal 4" xfId="13020" xr:uid="{00000000-0005-0000-0000-0000DC320000}"/>
    <cellStyle name="Normal 4 10" xfId="37184" xr:uid="{5422BBFD-CA6B-4A2D-8404-D73F55652E15}"/>
    <cellStyle name="Normal 4 2" xfId="13021" xr:uid="{00000000-0005-0000-0000-0000DD320000}"/>
    <cellStyle name="Normal 4 2 2" xfId="13022" xr:uid="{00000000-0005-0000-0000-0000DE320000}"/>
    <cellStyle name="Normal 4 2 2 2" xfId="13023" xr:uid="{00000000-0005-0000-0000-0000DF320000}"/>
    <cellStyle name="Normal 4 2 2 3" xfId="13024" xr:uid="{00000000-0005-0000-0000-0000E0320000}"/>
    <cellStyle name="Normal 4 2 3" xfId="13025" xr:uid="{00000000-0005-0000-0000-0000E1320000}"/>
    <cellStyle name="Normal 4 2 3 2" xfId="13026" xr:uid="{00000000-0005-0000-0000-0000E2320000}"/>
    <cellStyle name="Normal 4 2 3 3" xfId="13027" xr:uid="{00000000-0005-0000-0000-0000E3320000}"/>
    <cellStyle name="Normal 4 2 4" xfId="13028" xr:uid="{00000000-0005-0000-0000-0000E4320000}"/>
    <cellStyle name="Normal 4 2 4 2" xfId="13029" xr:uid="{00000000-0005-0000-0000-0000E5320000}"/>
    <cellStyle name="Normal 4 2 4 3" xfId="13030" xr:uid="{00000000-0005-0000-0000-0000E6320000}"/>
    <cellStyle name="Normal 4 2 5" xfId="13031" xr:uid="{00000000-0005-0000-0000-0000E7320000}"/>
    <cellStyle name="Normal 4 2 5 2" xfId="13032" xr:uid="{00000000-0005-0000-0000-0000E8320000}"/>
    <cellStyle name="Normal 4 2 5 3" xfId="13033" xr:uid="{00000000-0005-0000-0000-0000E9320000}"/>
    <cellStyle name="Normal 4 2 6" xfId="13034" xr:uid="{00000000-0005-0000-0000-0000EA320000}"/>
    <cellStyle name="Normal 4 2 7" xfId="13035" xr:uid="{00000000-0005-0000-0000-0000EB320000}"/>
    <cellStyle name="Normal 4 2 8" xfId="37186" xr:uid="{68B6B8DD-EFAC-4936-9803-987334779ED5}"/>
    <cellStyle name="Normal 4 2 9" xfId="37185" xr:uid="{72258F86-B4B6-4B0B-B5F8-AF5E296C7076}"/>
    <cellStyle name="Normal 4 3" xfId="13036" xr:uid="{00000000-0005-0000-0000-0000EC320000}"/>
    <cellStyle name="Normal 4 3 2" xfId="13037" xr:uid="{00000000-0005-0000-0000-0000ED320000}"/>
    <cellStyle name="Normal 4 3 3" xfId="13038" xr:uid="{00000000-0005-0000-0000-0000EE320000}"/>
    <cellStyle name="Normal 4 4" xfId="13039" xr:uid="{00000000-0005-0000-0000-0000EF320000}"/>
    <cellStyle name="Normal 4 4 2" xfId="13040" xr:uid="{00000000-0005-0000-0000-0000F0320000}"/>
    <cellStyle name="Normal 4 4 3" xfId="13041" xr:uid="{00000000-0005-0000-0000-0000F1320000}"/>
    <cellStyle name="Normal 4 5" xfId="13042" xr:uid="{00000000-0005-0000-0000-0000F2320000}"/>
    <cellStyle name="Normal 4 5 2" xfId="13043" xr:uid="{00000000-0005-0000-0000-0000F3320000}"/>
    <cellStyle name="Normal 4 5 3" xfId="13044" xr:uid="{00000000-0005-0000-0000-0000F4320000}"/>
    <cellStyle name="Normal 4 6" xfId="13045" xr:uid="{00000000-0005-0000-0000-0000F5320000}"/>
    <cellStyle name="Normal 4 6 2" xfId="13046" xr:uid="{00000000-0005-0000-0000-0000F6320000}"/>
    <cellStyle name="Normal 4 6 3" xfId="13047" xr:uid="{00000000-0005-0000-0000-0000F7320000}"/>
    <cellStyle name="Normal 4 7" xfId="13048" xr:uid="{00000000-0005-0000-0000-0000F8320000}"/>
    <cellStyle name="Normal 4 8" xfId="13049" xr:uid="{00000000-0005-0000-0000-0000F9320000}"/>
    <cellStyle name="Normal 4 9" xfId="37187" xr:uid="{784E23FA-4B1E-425C-9FC2-A0AFCB8E5D93}"/>
    <cellStyle name="Normal 4_Balance" xfId="13050" xr:uid="{00000000-0005-0000-0000-0000FA320000}"/>
    <cellStyle name="Normal 40" xfId="13051" xr:uid="{00000000-0005-0000-0000-0000FB320000}"/>
    <cellStyle name="Normal 40 2" xfId="13052" xr:uid="{00000000-0005-0000-0000-0000FC320000}"/>
    <cellStyle name="Normal 41" xfId="13053" xr:uid="{00000000-0005-0000-0000-0000FD320000}"/>
    <cellStyle name="Normal 41 2" xfId="13054" xr:uid="{00000000-0005-0000-0000-0000FE320000}"/>
    <cellStyle name="Normal 42" xfId="13055" xr:uid="{00000000-0005-0000-0000-0000FF320000}"/>
    <cellStyle name="Normal 42 2" xfId="13056" xr:uid="{00000000-0005-0000-0000-000000330000}"/>
    <cellStyle name="Normal 43" xfId="13057" xr:uid="{00000000-0005-0000-0000-000001330000}"/>
    <cellStyle name="Normal 43 2" xfId="37189" xr:uid="{AA32A2FD-E696-4D8E-838D-A6A83A4FED5A}"/>
    <cellStyle name="Normal 43 3" xfId="37188" xr:uid="{D3AFEE03-BCC0-4F65-9FDB-55536DD271B6}"/>
    <cellStyle name="Normal 44" xfId="13058" xr:uid="{00000000-0005-0000-0000-000002330000}"/>
    <cellStyle name="Normal 44 2" xfId="37191" xr:uid="{A37AA352-E49F-4749-AC4A-E9AD74D1B506}"/>
    <cellStyle name="Normal 44 3" xfId="37190" xr:uid="{40B4B3EF-BCC7-44E8-A245-AC72818139B7}"/>
    <cellStyle name="Normal 45" xfId="13059" xr:uid="{00000000-0005-0000-0000-000003330000}"/>
    <cellStyle name="Normal 45 2" xfId="37193" xr:uid="{501539C4-D022-47CC-9D6E-AF4754926AD4}"/>
    <cellStyle name="Normal 45 3" xfId="37192" xr:uid="{88D0BE6B-1957-4698-A7E0-875BE8190BB5}"/>
    <cellStyle name="Normal 46" xfId="13060" xr:uid="{00000000-0005-0000-0000-000004330000}"/>
    <cellStyle name="Normal 46 2" xfId="37195" xr:uid="{19FC21D2-864D-4169-8B79-C1744992190B}"/>
    <cellStyle name="Normal 46 3" xfId="37194" xr:uid="{4A613F57-2CE2-4182-925C-7331E4386A92}"/>
    <cellStyle name="Normal 47" xfId="13061" xr:uid="{00000000-0005-0000-0000-000005330000}"/>
    <cellStyle name="Normal 47 2" xfId="13062" xr:uid="{00000000-0005-0000-0000-000006330000}"/>
    <cellStyle name="Normal 48" xfId="13063" xr:uid="{00000000-0005-0000-0000-000007330000}"/>
    <cellStyle name="Normal 48 2" xfId="13064" xr:uid="{00000000-0005-0000-0000-000008330000}"/>
    <cellStyle name="Normal 49" xfId="13065" xr:uid="{00000000-0005-0000-0000-000009330000}"/>
    <cellStyle name="Normal 49 2" xfId="37197" xr:uid="{2A63A673-F1B8-4E68-9C03-95594AAB113B}"/>
    <cellStyle name="Normal 49 3" xfId="37196" xr:uid="{6759FE14-61F4-4F9F-A691-38588ACEEAE5}"/>
    <cellStyle name="Normal 5" xfId="13066" xr:uid="{00000000-0005-0000-0000-00000A330000}"/>
    <cellStyle name="Normal 5 2" xfId="13067" xr:uid="{00000000-0005-0000-0000-00000B330000}"/>
    <cellStyle name="Normal 5 2 2" xfId="37199" xr:uid="{54FD6582-D0D6-4C25-B836-30AF2D72C23C}"/>
    <cellStyle name="Normal 5 2 3" xfId="37198" xr:uid="{467DCCA5-932F-4475-8F93-9E0584A54AE7}"/>
    <cellStyle name="Normal 5 3" xfId="13068" xr:uid="{00000000-0005-0000-0000-00000C330000}"/>
    <cellStyle name="Normal 5 3 2" xfId="37201" xr:uid="{F2E3C88F-FF8C-4388-ACFD-311CA9A9385B}"/>
    <cellStyle name="Normal 5 3 3" xfId="37200" xr:uid="{47FA9831-2E05-4EB9-A5FF-8179D15E2059}"/>
    <cellStyle name="Normal 5 4" xfId="13069" xr:uid="{00000000-0005-0000-0000-00000D330000}"/>
    <cellStyle name="Normal 5 4 2" xfId="37203" xr:uid="{6C8FD99A-738B-4B93-B9BA-1FED16D75F1D}"/>
    <cellStyle name="Normal 5 4 3" xfId="37202" xr:uid="{4AABBF24-942E-41A6-ACBC-108BA536A14D}"/>
    <cellStyle name="Normal 5 5" xfId="13070" xr:uid="{00000000-0005-0000-0000-00000E330000}"/>
    <cellStyle name="Normal 50" xfId="13071" xr:uid="{00000000-0005-0000-0000-00000F330000}"/>
    <cellStyle name="Normal 50 2" xfId="37205" xr:uid="{C705DFB0-EDE1-4E77-8F31-062484921F50}"/>
    <cellStyle name="Normal 50 3" xfId="37204" xr:uid="{75900889-B6F9-470E-B439-667586FD4CE9}"/>
    <cellStyle name="Normal 51" xfId="13072" xr:uid="{00000000-0005-0000-0000-000010330000}"/>
    <cellStyle name="Normal 51 2" xfId="37207" xr:uid="{D211EE8D-5177-4A50-BE8A-194F7586DC21}"/>
    <cellStyle name="Normal 51 3" xfId="37206" xr:uid="{18CBF256-771F-4E39-9C52-DE813AED7C76}"/>
    <cellStyle name="Normal 52" xfId="13073" xr:uid="{00000000-0005-0000-0000-000011330000}"/>
    <cellStyle name="Normal 52 2" xfId="13074" xr:uid="{00000000-0005-0000-0000-000012330000}"/>
    <cellStyle name="Normal 52 2 2" xfId="37210" xr:uid="{C11FC7A7-A1FA-4FC8-B608-5EDCE7463F85}"/>
    <cellStyle name="Normal 52 2 3" xfId="37209" xr:uid="{4D09BDFF-02C4-4AC8-B891-9846C8974D45}"/>
    <cellStyle name="Normal 52 3" xfId="37211" xr:uid="{31601E93-D0D2-4891-B9CF-BE6A69D97950}"/>
    <cellStyle name="Normal 52 4" xfId="37208" xr:uid="{82C35955-D325-4FAE-82F0-40D90065D7A4}"/>
    <cellStyle name="Normal 53" xfId="13075" xr:uid="{00000000-0005-0000-0000-000013330000}"/>
    <cellStyle name="Normal 53 2" xfId="37213" xr:uid="{FCF8A06F-6792-471E-B009-D556EA2937CE}"/>
    <cellStyle name="Normal 53 3" xfId="37212" xr:uid="{C3642829-374F-471F-A2EC-75095159A669}"/>
    <cellStyle name="Normal 54" xfId="13076" xr:uid="{00000000-0005-0000-0000-000014330000}"/>
    <cellStyle name="Normal 54 2" xfId="37215" xr:uid="{AB6AE66A-4F7B-4C45-B2DC-30C44F87CEFC}"/>
    <cellStyle name="Normal 54 3" xfId="37214" xr:uid="{5C074756-35A1-44CA-B9CE-1C3B3DFB8716}"/>
    <cellStyle name="Normal 55" xfId="13077" xr:uid="{00000000-0005-0000-0000-000015330000}"/>
    <cellStyle name="Normal 55 2" xfId="13078" xr:uid="{00000000-0005-0000-0000-000016330000}"/>
    <cellStyle name="Normal 56" xfId="13079" xr:uid="{00000000-0005-0000-0000-000017330000}"/>
    <cellStyle name="Normal 56 2" xfId="13080" xr:uid="{00000000-0005-0000-0000-000018330000}"/>
    <cellStyle name="Normal 57" xfId="13081" xr:uid="{00000000-0005-0000-0000-000019330000}"/>
    <cellStyle name="Normal 57 2" xfId="13082" xr:uid="{00000000-0005-0000-0000-00001A330000}"/>
    <cellStyle name="Normal 58" xfId="13083" xr:uid="{00000000-0005-0000-0000-00001B330000}"/>
    <cellStyle name="Normal 58 2" xfId="13084" xr:uid="{00000000-0005-0000-0000-00001C330000}"/>
    <cellStyle name="Normal 59" xfId="13085" xr:uid="{00000000-0005-0000-0000-00001D330000}"/>
    <cellStyle name="Normal 59 2" xfId="13086" xr:uid="{00000000-0005-0000-0000-00001E330000}"/>
    <cellStyle name="Normal 6" xfId="13087" xr:uid="{00000000-0005-0000-0000-00001F330000}"/>
    <cellStyle name="Normal 6 10" xfId="37216" xr:uid="{A3500817-50A0-4F4C-9F5D-4132090C8300}"/>
    <cellStyle name="Normal 6 2" xfId="13088" xr:uid="{00000000-0005-0000-0000-000020330000}"/>
    <cellStyle name="Normal 6 2 2" xfId="13089" xr:uid="{00000000-0005-0000-0000-000021330000}"/>
    <cellStyle name="Normal 6 2 2 2" xfId="37219" xr:uid="{3A2120D0-8047-4515-B130-20F089257968}"/>
    <cellStyle name="Normal 6 2 2 3" xfId="37218" xr:uid="{E4D558EC-4B55-4CFE-AE3A-4ABD8183C148}"/>
    <cellStyle name="Normal 6 2 3" xfId="13090" xr:uid="{00000000-0005-0000-0000-000022330000}"/>
    <cellStyle name="Normal 6 2 3 2" xfId="37221" xr:uid="{C68FF8A8-9AE4-44ED-8BE8-3F87B8DB5DF2}"/>
    <cellStyle name="Normal 6 2 3 3" xfId="37220" xr:uid="{D2A04C41-F907-4E8C-9318-60187455BCFE}"/>
    <cellStyle name="Normal 6 2 4" xfId="37222" xr:uid="{711FF114-1316-43A1-8ED7-CC8F3DCC7316}"/>
    <cellStyle name="Normal 6 2 5" xfId="37217" xr:uid="{0F49325C-F44C-4AA8-9448-C35B0B90DA3F}"/>
    <cellStyle name="Normal 6 3" xfId="13091" xr:uid="{00000000-0005-0000-0000-000023330000}"/>
    <cellStyle name="Normal 6 3 2" xfId="13092" xr:uid="{00000000-0005-0000-0000-000024330000}"/>
    <cellStyle name="Normal 6 3 3" xfId="13093" xr:uid="{00000000-0005-0000-0000-000025330000}"/>
    <cellStyle name="Normal 6 4" xfId="13094" xr:uid="{00000000-0005-0000-0000-000026330000}"/>
    <cellStyle name="Normal 6 4 2" xfId="13095" xr:uid="{00000000-0005-0000-0000-000027330000}"/>
    <cellStyle name="Normal 6 4 3" xfId="13096" xr:uid="{00000000-0005-0000-0000-000028330000}"/>
    <cellStyle name="Normal 6 5" xfId="13097" xr:uid="{00000000-0005-0000-0000-000029330000}"/>
    <cellStyle name="Normal 6 5 2" xfId="13098" xr:uid="{00000000-0005-0000-0000-00002A330000}"/>
    <cellStyle name="Normal 6 5 3" xfId="13099" xr:uid="{00000000-0005-0000-0000-00002B330000}"/>
    <cellStyle name="Normal 6 6" xfId="13100" xr:uid="{00000000-0005-0000-0000-00002C330000}"/>
    <cellStyle name="Normal 6 6 2" xfId="13101" xr:uid="{00000000-0005-0000-0000-00002D330000}"/>
    <cellStyle name="Normal 6 6 3" xfId="13102" xr:uid="{00000000-0005-0000-0000-00002E330000}"/>
    <cellStyle name="Normal 6 7" xfId="13103" xr:uid="{00000000-0005-0000-0000-00002F330000}"/>
    <cellStyle name="Normal 6 8" xfId="13104" xr:uid="{00000000-0005-0000-0000-000030330000}"/>
    <cellStyle name="Normal 6 9" xfId="37223" xr:uid="{E3A3EA08-715F-4C8F-A696-A23685ED9000}"/>
    <cellStyle name="Normal 6_Balance" xfId="13105" xr:uid="{00000000-0005-0000-0000-000031330000}"/>
    <cellStyle name="Normal 60" xfId="13106" xr:uid="{00000000-0005-0000-0000-000032330000}"/>
    <cellStyle name="Normal 60 2" xfId="13107" xr:uid="{00000000-0005-0000-0000-000033330000}"/>
    <cellStyle name="Normal 61" xfId="13108" xr:uid="{00000000-0005-0000-0000-000034330000}"/>
    <cellStyle name="Normal 61 2" xfId="13109" xr:uid="{00000000-0005-0000-0000-000035330000}"/>
    <cellStyle name="Normal 62" xfId="13110" xr:uid="{00000000-0005-0000-0000-000036330000}"/>
    <cellStyle name="Normal 62 2" xfId="13111" xr:uid="{00000000-0005-0000-0000-000037330000}"/>
    <cellStyle name="Normal 63" xfId="13112" xr:uid="{00000000-0005-0000-0000-000038330000}"/>
    <cellStyle name="Normal 63 2" xfId="13113" xr:uid="{00000000-0005-0000-0000-000039330000}"/>
    <cellStyle name="Normal 64" xfId="13114" xr:uid="{00000000-0005-0000-0000-00003A330000}"/>
    <cellStyle name="Normal 64 2" xfId="13115" xr:uid="{00000000-0005-0000-0000-00003B330000}"/>
    <cellStyle name="Normal 65" xfId="13116" xr:uid="{00000000-0005-0000-0000-00003C330000}"/>
    <cellStyle name="Normal 65 2" xfId="13117" xr:uid="{00000000-0005-0000-0000-00003D330000}"/>
    <cellStyle name="Normal 66" xfId="13118" xr:uid="{00000000-0005-0000-0000-00003E330000}"/>
    <cellStyle name="Normal 66 2" xfId="13119" xr:uid="{00000000-0005-0000-0000-00003F330000}"/>
    <cellStyle name="Normal 67" xfId="13120" xr:uid="{00000000-0005-0000-0000-000040330000}"/>
    <cellStyle name="Normal 67 2" xfId="37225" xr:uid="{BB0EDC02-65A4-4B39-9CC3-11B7856D8BD1}"/>
    <cellStyle name="Normal 67 2 2" xfId="37226" xr:uid="{228A3707-2E52-4869-A73A-560B0BB3FEB4}"/>
    <cellStyle name="Normal 67 3" xfId="37227" xr:uid="{8ACD34C0-F5ED-4E1A-803A-D9179FBD037A}"/>
    <cellStyle name="Normal 67 4" xfId="37224" xr:uid="{258471EC-5A9B-4672-A483-4D4A134B4936}"/>
    <cellStyle name="Normal 68" xfId="13121" xr:uid="{00000000-0005-0000-0000-000041330000}"/>
    <cellStyle name="Normal 68 2" xfId="13122" xr:uid="{00000000-0005-0000-0000-000042330000}"/>
    <cellStyle name="Normal 69" xfId="13123" xr:uid="{00000000-0005-0000-0000-000043330000}"/>
    <cellStyle name="Normal 7" xfId="13124" xr:uid="{00000000-0005-0000-0000-000044330000}"/>
    <cellStyle name="Normal 7 2" xfId="13125" xr:uid="{00000000-0005-0000-0000-000045330000}"/>
    <cellStyle name="Normal 7 2 2" xfId="37230" xr:uid="{821DF0E1-A49D-4907-B07D-6E6FACC01575}"/>
    <cellStyle name="Normal 7 2 3" xfId="37229" xr:uid="{E01B0035-E15B-4747-9271-5691E2D86B1D}"/>
    <cellStyle name="Normal 7 3" xfId="13126" xr:uid="{00000000-0005-0000-0000-000046330000}"/>
    <cellStyle name="Normal 7 3 2" xfId="37232" xr:uid="{7FA75332-08C5-4E17-BAE7-3416A7E9691D}"/>
    <cellStyle name="Normal 7 3 3" xfId="37231" xr:uid="{748A0429-3B29-401E-8E4C-C600D3B48EFB}"/>
    <cellStyle name="Normal 7 4" xfId="37233" xr:uid="{2F5238B1-8593-496F-A808-5C95A8CEE33B}"/>
    <cellStyle name="Normal 7 5" xfId="37228" xr:uid="{ADDE83AB-CE4C-4637-9B0E-4AF3E144934F}"/>
    <cellStyle name="Normal 7_Bases_Generales" xfId="13127" xr:uid="{00000000-0005-0000-0000-000047330000}"/>
    <cellStyle name="Normal 70" xfId="13128" xr:uid="{00000000-0005-0000-0000-000048330000}"/>
    <cellStyle name="Normal 70 2" xfId="37235" xr:uid="{F308CE03-6DCB-472F-885B-99C65C84B5F4}"/>
    <cellStyle name="Normal 70 3" xfId="37234" xr:uid="{04A6D6D4-85AC-4840-9086-0C627262051E}"/>
    <cellStyle name="Normal 71" xfId="13129" xr:uid="{00000000-0005-0000-0000-000049330000}"/>
    <cellStyle name="Normal 71 2" xfId="37237" xr:uid="{19906AE7-946B-4889-8E07-945CF314740A}"/>
    <cellStyle name="Normal 71 3" xfId="37236" xr:uid="{7007564C-22D4-4C67-92F0-D91565833E53}"/>
    <cellStyle name="Normal 72" xfId="13130" xr:uid="{00000000-0005-0000-0000-00004A330000}"/>
    <cellStyle name="Normal 72 2" xfId="37239" xr:uid="{6D8C3B40-0C14-4362-89AF-3D20C0CF35CC}"/>
    <cellStyle name="Normal 72 3" xfId="37238" xr:uid="{49D7BA8E-4281-4A70-8886-CFCAF3814A16}"/>
    <cellStyle name="Normal 73" xfId="27615" xr:uid="{00000000-0005-0000-0000-00004B330000}"/>
    <cellStyle name="Normal 73 2" xfId="37241" xr:uid="{C483625C-A482-49FF-92D9-88126D2C75EB}"/>
    <cellStyle name="Normal 73 3" xfId="37240" xr:uid="{093F2DAD-F371-4899-96B7-AC8D7D48DF9F}"/>
    <cellStyle name="Normal 74" xfId="27618" xr:uid="{00000000-0005-0000-0000-00004C330000}"/>
    <cellStyle name="Normal 75" xfId="27619" xr:uid="{00000000-0005-0000-0000-00004D330000}"/>
    <cellStyle name="Normal 76" xfId="27620" xr:uid="{00000000-0005-0000-0000-00004E330000}"/>
    <cellStyle name="Normal 77" xfId="37242" xr:uid="{BE5E184B-AA0A-4E78-8F4F-80B4A3B9EF7E}"/>
    <cellStyle name="Normal 77 2" xfId="37243" xr:uid="{CD38EF8D-1F03-4E7B-AE99-0501E7BD829B}"/>
    <cellStyle name="Normal 78" xfId="37244" xr:uid="{D9971D90-472E-493F-9C7C-95747192A688}"/>
    <cellStyle name="Normal 78 2" xfId="37245" xr:uid="{6E7A15CF-0B7B-400F-9F47-6F0E6CEF29CD}"/>
    <cellStyle name="Normal 79" xfId="37246" xr:uid="{7EDF5F85-EEB8-4675-9BE4-3A25C87B6ADE}"/>
    <cellStyle name="Normal 79 2" xfId="37247" xr:uid="{B46EF603-AFAD-4716-B75E-E8C9CD79D695}"/>
    <cellStyle name="Normal 8" xfId="13131" xr:uid="{00000000-0005-0000-0000-00004F330000}"/>
    <cellStyle name="Normal 8 2" xfId="13132" xr:uid="{00000000-0005-0000-0000-000050330000}"/>
    <cellStyle name="Normal 80" xfId="37248" xr:uid="{13E3F814-D0B3-4D66-AB3B-E4D16AF06EDD}"/>
    <cellStyle name="Normal 80 2" xfId="37249" xr:uid="{5C383FD3-C0E2-44C1-92A6-B7E551C3AD2E}"/>
    <cellStyle name="Normal 81" xfId="37250" xr:uid="{760E4FCE-31DD-4A16-AE04-2B5FE88997F9}"/>
    <cellStyle name="Normal 81 2" xfId="37251" xr:uid="{97486C22-C945-4BCA-86A0-50812ED0D87A}"/>
    <cellStyle name="Normal 82" xfId="37252" xr:uid="{9EC1A105-037F-4DD3-871E-86AE2F5998C0}"/>
    <cellStyle name="Normal 82 2" xfId="37253" xr:uid="{DB3B807C-D21C-470E-9FEC-6CCD08F70100}"/>
    <cellStyle name="Normal 9" xfId="13133" xr:uid="{00000000-0005-0000-0000-000051330000}"/>
    <cellStyle name="Normal 9 2" xfId="13134" xr:uid="{00000000-0005-0000-0000-000052330000}"/>
    <cellStyle name="Nota 10" xfId="13135" xr:uid="{00000000-0005-0000-0000-000053330000}"/>
    <cellStyle name="Nota 10 2" xfId="36596" xr:uid="{6C81035E-B046-4E56-A58C-B8990A546811}"/>
    <cellStyle name="Nota 11" xfId="13136" xr:uid="{00000000-0005-0000-0000-000054330000}"/>
    <cellStyle name="Nota 11 2" xfId="36597" xr:uid="{EE7E3E83-DA19-4D3E-8EA1-CE89C2E3FDC1}"/>
    <cellStyle name="Nota 12" xfId="13137" xr:uid="{00000000-0005-0000-0000-000055330000}"/>
    <cellStyle name="Nota 12 2" xfId="36598" xr:uid="{0E18BAFE-037D-4A1C-9DC3-ABA1AA858F4A}"/>
    <cellStyle name="Nota 13" xfId="13138" xr:uid="{00000000-0005-0000-0000-000056330000}"/>
    <cellStyle name="Nota 13 2" xfId="36599" xr:uid="{CEA8289C-BF82-425F-8989-35B880D69774}"/>
    <cellStyle name="Nota 14" xfId="13139" xr:uid="{00000000-0005-0000-0000-000057330000}"/>
    <cellStyle name="Nota 14 2" xfId="36600" xr:uid="{FC8A6EB6-2B53-49A4-94C9-89A47A782E6C}"/>
    <cellStyle name="Nota 15" xfId="13140" xr:uid="{00000000-0005-0000-0000-000058330000}"/>
    <cellStyle name="Nota 15 2" xfId="36601" xr:uid="{EE12C205-43D9-4313-8C6C-311A3BAE1B72}"/>
    <cellStyle name="Nota 16" xfId="13141" xr:uid="{00000000-0005-0000-0000-000059330000}"/>
    <cellStyle name="Nota 16 2" xfId="36602" xr:uid="{1C0E715A-6140-445B-B427-39864746933C}"/>
    <cellStyle name="Nota 17" xfId="13142" xr:uid="{00000000-0005-0000-0000-00005A330000}"/>
    <cellStyle name="Nota 17 2" xfId="36603" xr:uid="{5AA2067E-7F11-47C0-8C63-B3406D8CBDDE}"/>
    <cellStyle name="Nota 18" xfId="13143" xr:uid="{00000000-0005-0000-0000-00005B330000}"/>
    <cellStyle name="Nota 18 2" xfId="36604" xr:uid="{D1C69DD2-5430-4688-8C69-30B9FB3B9838}"/>
    <cellStyle name="Nota 19" xfId="13144" xr:uid="{00000000-0005-0000-0000-00005C330000}"/>
    <cellStyle name="Nota 19 2" xfId="36605" xr:uid="{FDB0EDAB-58A3-4EDC-BFBD-16A454D5C9BD}"/>
    <cellStyle name="Nota 2" xfId="13145" xr:uid="{00000000-0005-0000-0000-00005D330000}"/>
    <cellStyle name="Nota 2 2" xfId="13146" xr:uid="{00000000-0005-0000-0000-00005E330000}"/>
    <cellStyle name="Nota 2 2 2" xfId="36607" xr:uid="{E9284F69-7AFA-40FC-A9DC-4DBAC6709304}"/>
    <cellStyle name="Nota 2 3" xfId="36606" xr:uid="{A3338E1C-502D-4C3C-8B1E-BD556D8F82B2}"/>
    <cellStyle name="Nota 20" xfId="13147" xr:uid="{00000000-0005-0000-0000-00005F330000}"/>
    <cellStyle name="Nota 20 2" xfId="36608" xr:uid="{EAC9A315-9264-4113-A1F1-50E24CBED264}"/>
    <cellStyle name="Nota 21" xfId="13148" xr:uid="{00000000-0005-0000-0000-000060330000}"/>
    <cellStyle name="Nota 21 2" xfId="36609" xr:uid="{8B2C3E47-0B9F-46A6-A440-4375942CF5C9}"/>
    <cellStyle name="Nota 22" xfId="13149" xr:uid="{00000000-0005-0000-0000-000061330000}"/>
    <cellStyle name="Nota 22 2" xfId="36610" xr:uid="{A93A6CD1-F8C5-4ABC-A855-B109F0567EF5}"/>
    <cellStyle name="Nota 23" xfId="13150" xr:uid="{00000000-0005-0000-0000-000062330000}"/>
    <cellStyle name="Nota 23 2" xfId="36611" xr:uid="{AB881AA7-E274-4939-8CAC-3359C422175C}"/>
    <cellStyle name="Nota 24" xfId="13151" xr:uid="{00000000-0005-0000-0000-000063330000}"/>
    <cellStyle name="Nota 24 2" xfId="36612" xr:uid="{A4FDBDF0-1680-4F6E-BA26-A20530E728F1}"/>
    <cellStyle name="Nota 25" xfId="13152" xr:uid="{00000000-0005-0000-0000-000064330000}"/>
    <cellStyle name="Nota 25 2" xfId="36613" xr:uid="{4B59A1DA-5FAB-4077-BDAE-0D33D6893F7D}"/>
    <cellStyle name="Nota 26" xfId="13153" xr:uid="{00000000-0005-0000-0000-000065330000}"/>
    <cellStyle name="Nota 26 2" xfId="36614" xr:uid="{5E18505C-1B75-484B-A909-F3849C8043EC}"/>
    <cellStyle name="Nota 27" xfId="13154" xr:uid="{00000000-0005-0000-0000-000066330000}"/>
    <cellStyle name="Nota 27 2" xfId="36615" xr:uid="{C36D0845-DAF7-4776-AD87-07E893FABCB0}"/>
    <cellStyle name="Nota 28" xfId="13155" xr:uid="{00000000-0005-0000-0000-000067330000}"/>
    <cellStyle name="Nota 28 2" xfId="36616" xr:uid="{7B9F63EC-1ACE-4542-9914-B1C876FEF74A}"/>
    <cellStyle name="Nota 29" xfId="13156" xr:uid="{00000000-0005-0000-0000-000068330000}"/>
    <cellStyle name="Nota 29 2" xfId="36617" xr:uid="{9A444222-C7AB-45AB-8FCA-820116A23728}"/>
    <cellStyle name="Nota 3" xfId="13157" xr:uid="{00000000-0005-0000-0000-000069330000}"/>
    <cellStyle name="Nota 3 2" xfId="36618" xr:uid="{EF45060F-786D-4EAD-80EA-F615B9644523}"/>
    <cellStyle name="Nota 30" xfId="13158" xr:uid="{00000000-0005-0000-0000-00006A330000}"/>
    <cellStyle name="Nota 30 2" xfId="36619" xr:uid="{A81241DE-FCF0-4F94-BEAC-F4ED6B443ADA}"/>
    <cellStyle name="Nota 31" xfId="13159" xr:uid="{00000000-0005-0000-0000-00006B330000}"/>
    <cellStyle name="Nota 31 2" xfId="36620" xr:uid="{2228BF8B-C8CE-4D35-8FF1-2C4B9AADA85A}"/>
    <cellStyle name="Nota 32" xfId="13160" xr:uid="{00000000-0005-0000-0000-00006C330000}"/>
    <cellStyle name="Nota 32 2" xfId="36621" xr:uid="{46B1BC71-FADD-4DE0-AC75-C455AF4280F4}"/>
    <cellStyle name="Nota 33" xfId="13161" xr:uid="{00000000-0005-0000-0000-00006D330000}"/>
    <cellStyle name="Nota 33 2" xfId="36622" xr:uid="{D87B7C20-466A-4B8F-AABC-D3EDBE815B9F}"/>
    <cellStyle name="Nota 34" xfId="13162" xr:uid="{00000000-0005-0000-0000-00006E330000}"/>
    <cellStyle name="Nota 34 2" xfId="36623" xr:uid="{532CBE4F-F985-412C-923B-D74BD2BFD24E}"/>
    <cellStyle name="Nota 35" xfId="13163" xr:uid="{00000000-0005-0000-0000-00006F330000}"/>
    <cellStyle name="Nota 35 2" xfId="36624" xr:uid="{C44AAE18-B59D-40EA-B8BC-BD9FBBA19440}"/>
    <cellStyle name="Nota 36" xfId="13164" xr:uid="{00000000-0005-0000-0000-000070330000}"/>
    <cellStyle name="Nota 36 2" xfId="37255" xr:uid="{F8885B4E-9614-43C7-8502-679EE358881E}"/>
    <cellStyle name="Nota 36 3" xfId="37254" xr:uid="{BF4F00BE-42A7-47E6-9053-44A7597F7569}"/>
    <cellStyle name="Nota 37" xfId="13165" xr:uid="{00000000-0005-0000-0000-000071330000}"/>
    <cellStyle name="Nota 37 2" xfId="37257" xr:uid="{BEA3230A-1553-4568-BDD5-838D84B375F8}"/>
    <cellStyle name="Nota 37 3" xfId="37256" xr:uid="{1B441E5C-9F49-4FD4-9326-1D1683A5944D}"/>
    <cellStyle name="Nota 38" xfId="13166" xr:uid="{00000000-0005-0000-0000-000072330000}"/>
    <cellStyle name="Nota 38 2" xfId="37259" xr:uid="{63F63CB7-38FD-43D2-855F-4586702CEC5B}"/>
    <cellStyle name="Nota 38 3" xfId="37258" xr:uid="{8A2E9E60-F018-4AA1-9D88-03331C49B087}"/>
    <cellStyle name="Nota 39" xfId="13167" xr:uid="{00000000-0005-0000-0000-000073330000}"/>
    <cellStyle name="Nota 39 2" xfId="37261" xr:uid="{ABD00821-3D4D-464E-A710-6895080C6D3E}"/>
    <cellStyle name="Nota 39 3" xfId="37260" xr:uid="{4E1D9D19-D755-4005-A3EA-12D934E63AD5}"/>
    <cellStyle name="Nota 4" xfId="13168" xr:uid="{00000000-0005-0000-0000-000074330000}"/>
    <cellStyle name="Nota 4 2" xfId="13169" xr:uid="{00000000-0005-0000-0000-000075330000}"/>
    <cellStyle name="Nota 4 3" xfId="13170" xr:uid="{00000000-0005-0000-0000-000076330000}"/>
    <cellStyle name="Nota 4 4" xfId="13171" xr:uid="{00000000-0005-0000-0000-000077330000}"/>
    <cellStyle name="Nota 4 5" xfId="36625" xr:uid="{24F32B38-1924-45E3-8311-F8B855D744AE}"/>
    <cellStyle name="Nota 40" xfId="13172" xr:uid="{00000000-0005-0000-0000-000078330000}"/>
    <cellStyle name="Nota 40 2" xfId="37263" xr:uid="{F6213322-9C82-48A1-B63B-4C66B2F51B8B}"/>
    <cellStyle name="Nota 40 3" xfId="37262" xr:uid="{E3B914EE-142C-433C-9AA3-7666D0940D9D}"/>
    <cellStyle name="Nota 41" xfId="13173" xr:uid="{00000000-0005-0000-0000-000079330000}"/>
    <cellStyle name="Nota 41 2" xfId="37265" xr:uid="{051CC696-02D2-41CE-A761-CFEB533AAACE}"/>
    <cellStyle name="Nota 41 3" xfId="37264" xr:uid="{B8CF9311-4186-4B67-BDF3-EE60B6E3A024}"/>
    <cellStyle name="Nota 5" xfId="13174" xr:uid="{00000000-0005-0000-0000-00007A330000}"/>
    <cellStyle name="Nota 5 2" xfId="36626" xr:uid="{87E47513-64B3-47B5-A13F-C5759AB97B4B}"/>
    <cellStyle name="Nota 6" xfId="13175" xr:uid="{00000000-0005-0000-0000-00007B330000}"/>
    <cellStyle name="Nota 6 2" xfId="36627" xr:uid="{F0F8A5BB-2F0B-4CC0-8448-B1ADA0A1ADDA}"/>
    <cellStyle name="Nota 7" xfId="13176" xr:uid="{00000000-0005-0000-0000-00007C330000}"/>
    <cellStyle name="Nota 7 2" xfId="36628" xr:uid="{5E81BA24-353D-4B6A-AC12-960504F94EB5}"/>
    <cellStyle name="Nota 8" xfId="13177" xr:uid="{00000000-0005-0000-0000-00007D330000}"/>
    <cellStyle name="Nota 8 2" xfId="36629" xr:uid="{0D80D2A5-0BFD-44BD-87FF-B2E86AE17EF4}"/>
    <cellStyle name="Nota 9" xfId="13178" xr:uid="{00000000-0005-0000-0000-00007E330000}"/>
    <cellStyle name="Nota 9 2" xfId="36630" xr:uid="{787EA8D8-BB5F-4D83-87DA-5199BEB368B9}"/>
    <cellStyle name="Notas 2" xfId="13179" xr:uid="{00000000-0005-0000-0000-00007F330000}"/>
    <cellStyle name="Notas 2 2" xfId="13180" xr:uid="{00000000-0005-0000-0000-000080330000}"/>
    <cellStyle name="Notas 2 2 2" xfId="37268" xr:uid="{E080E2DE-F79E-4D04-BCD7-87BBFA52C126}"/>
    <cellStyle name="Notas 2 2 3" xfId="37267" xr:uid="{F486416B-263F-4A4B-B299-3C465E1FF091}"/>
    <cellStyle name="Notas 2 3" xfId="13181" xr:uid="{00000000-0005-0000-0000-000081330000}"/>
    <cellStyle name="Notas 2 3 2" xfId="37270" xr:uid="{EDB3F00D-8A1C-4A75-A138-F598F9D0DA9C}"/>
    <cellStyle name="Notas 2 3 3" xfId="37269" xr:uid="{00F38357-4F13-4CC5-9ED4-0275E3651438}"/>
    <cellStyle name="Notas 2 4" xfId="37271" xr:uid="{66C4DA3B-1364-49A7-8C42-2A9D967403F1}"/>
    <cellStyle name="Notas 2 5" xfId="37266" xr:uid="{27F4C3C5-144F-4E45-B001-9170D620FA8A}"/>
    <cellStyle name="Note" xfId="13182" xr:uid="{00000000-0005-0000-0000-000082330000}"/>
    <cellStyle name="Note 10" xfId="13183" xr:uid="{00000000-0005-0000-0000-000083330000}"/>
    <cellStyle name="Note 10 2" xfId="13184" xr:uid="{00000000-0005-0000-0000-000084330000}"/>
    <cellStyle name="Note 10 2 2" xfId="13185" xr:uid="{00000000-0005-0000-0000-000085330000}"/>
    <cellStyle name="Note 10 2 2 2" xfId="36634" xr:uid="{B0218B1F-D3D0-40DF-802D-08F5B9DB2BFA}"/>
    <cellStyle name="Note 10 2 3" xfId="36633" xr:uid="{21A515B0-6B6C-49B5-8216-1A8F447F00FD}"/>
    <cellStyle name="Note 10 3" xfId="13186" xr:uid="{00000000-0005-0000-0000-000086330000}"/>
    <cellStyle name="Note 10 3 2" xfId="13187" xr:uid="{00000000-0005-0000-0000-000087330000}"/>
    <cellStyle name="Note 10 3 2 2" xfId="36636" xr:uid="{EC24A4F4-BF23-4D1A-A830-A1717E0CB7E2}"/>
    <cellStyle name="Note 10 3 3" xfId="36635" xr:uid="{AD305671-C3D3-4653-BDAE-F6A0EEC2EFC1}"/>
    <cellStyle name="Note 10 4" xfId="13188" xr:uid="{00000000-0005-0000-0000-000088330000}"/>
    <cellStyle name="Note 10 4 2" xfId="36637" xr:uid="{38A90EAF-91CA-4882-B8DE-DFC63C4B52BF}"/>
    <cellStyle name="Note 10 5" xfId="36632" xr:uid="{38FBB730-2703-4B4A-AC6B-E38AD90DF942}"/>
    <cellStyle name="Note 11" xfId="13189" xr:uid="{00000000-0005-0000-0000-000089330000}"/>
    <cellStyle name="Note 11 2" xfId="13190" xr:uid="{00000000-0005-0000-0000-00008A330000}"/>
    <cellStyle name="Note 11 2 2" xfId="13191" xr:uid="{00000000-0005-0000-0000-00008B330000}"/>
    <cellStyle name="Note 11 2 2 2" xfId="36640" xr:uid="{FA66D543-641D-4498-9A63-96CC5C6AA9FC}"/>
    <cellStyle name="Note 11 2 3" xfId="36639" xr:uid="{55A72F08-C09B-4FAD-8F5D-71D9B02D7186}"/>
    <cellStyle name="Note 11 3" xfId="13192" xr:uid="{00000000-0005-0000-0000-00008C330000}"/>
    <cellStyle name="Note 11 3 2" xfId="13193" xr:uid="{00000000-0005-0000-0000-00008D330000}"/>
    <cellStyle name="Note 11 3 2 2" xfId="36642" xr:uid="{5E03DAE0-5F08-42E2-A5F8-069DDC27A2A6}"/>
    <cellStyle name="Note 11 3 3" xfId="36641" xr:uid="{DC7C6999-E14F-472F-945F-CA7557AD4C4C}"/>
    <cellStyle name="Note 11 4" xfId="13194" xr:uid="{00000000-0005-0000-0000-00008E330000}"/>
    <cellStyle name="Note 11 4 2" xfId="36643" xr:uid="{B8BD060D-7121-4653-9B8E-9AC7B6CF1519}"/>
    <cellStyle name="Note 11 5" xfId="36638" xr:uid="{54C21ECC-2D46-4FA1-9788-3E1782D7485B}"/>
    <cellStyle name="Note 12" xfId="13195" xr:uid="{00000000-0005-0000-0000-00008F330000}"/>
    <cellStyle name="Note 12 2" xfId="13196" xr:uid="{00000000-0005-0000-0000-000090330000}"/>
    <cellStyle name="Note 12 2 2" xfId="13197" xr:uid="{00000000-0005-0000-0000-000091330000}"/>
    <cellStyle name="Note 12 2 2 2" xfId="36646" xr:uid="{E10CCE5E-4433-4C4A-9C02-38CCA623A765}"/>
    <cellStyle name="Note 12 2 3" xfId="36645" xr:uid="{3C1F1D86-88D5-43B5-AA47-DCF809085757}"/>
    <cellStyle name="Note 12 3" xfId="13198" xr:uid="{00000000-0005-0000-0000-000092330000}"/>
    <cellStyle name="Note 12 3 2" xfId="13199" xr:uid="{00000000-0005-0000-0000-000093330000}"/>
    <cellStyle name="Note 12 3 2 2" xfId="36648" xr:uid="{608ACB4B-D900-4DF8-B2DD-B26BA9295D29}"/>
    <cellStyle name="Note 12 3 3" xfId="36647" xr:uid="{64BB0C35-2F4C-4ACD-A909-0999B5CE343E}"/>
    <cellStyle name="Note 12 4" xfId="13200" xr:uid="{00000000-0005-0000-0000-000094330000}"/>
    <cellStyle name="Note 12 4 2" xfId="36649" xr:uid="{79BE6DB7-C9E6-424D-8F42-2D150B7EA9FE}"/>
    <cellStyle name="Note 12 5" xfId="36644" xr:uid="{BEEE9DBE-7221-4A8F-AD24-F753D7B526EF}"/>
    <cellStyle name="Note 13" xfId="13201" xr:uid="{00000000-0005-0000-0000-000095330000}"/>
    <cellStyle name="Note 13 2" xfId="13202" xr:uid="{00000000-0005-0000-0000-000096330000}"/>
    <cellStyle name="Note 13 2 2" xfId="13203" xr:uid="{00000000-0005-0000-0000-000097330000}"/>
    <cellStyle name="Note 13 2 2 2" xfId="36652" xr:uid="{C464DBAC-AB83-4CE5-ADD6-FA2EB92B40B8}"/>
    <cellStyle name="Note 13 2 3" xfId="36651" xr:uid="{6661532C-A093-4AC5-B998-5D85C315D794}"/>
    <cellStyle name="Note 13 3" xfId="13204" xr:uid="{00000000-0005-0000-0000-000098330000}"/>
    <cellStyle name="Note 13 3 2" xfId="13205" xr:uid="{00000000-0005-0000-0000-000099330000}"/>
    <cellStyle name="Note 13 3 2 2" xfId="36654" xr:uid="{61B7BD60-0548-4E62-9839-1F955E6DD3AF}"/>
    <cellStyle name="Note 13 3 3" xfId="36653" xr:uid="{F54E5237-61B6-470E-8600-E8130428FC43}"/>
    <cellStyle name="Note 13 4" xfId="13206" xr:uid="{00000000-0005-0000-0000-00009A330000}"/>
    <cellStyle name="Note 13 4 2" xfId="36655" xr:uid="{0702408B-0B82-4236-AD25-3EA4C72B66BF}"/>
    <cellStyle name="Note 13 5" xfId="36650" xr:uid="{19B901AB-D5F9-48D1-BA6E-B1AFDA64766A}"/>
    <cellStyle name="Note 14" xfId="13207" xr:uid="{00000000-0005-0000-0000-00009B330000}"/>
    <cellStyle name="Note 14 2" xfId="13208" xr:uid="{00000000-0005-0000-0000-00009C330000}"/>
    <cellStyle name="Note 14 2 2" xfId="13209" xr:uid="{00000000-0005-0000-0000-00009D330000}"/>
    <cellStyle name="Note 14 2 2 2" xfId="36658" xr:uid="{0E783967-1F35-4EB5-AC50-3B5E3CF7C9F9}"/>
    <cellStyle name="Note 14 2 3" xfId="36657" xr:uid="{753B1BC0-9636-432E-8CFC-D542EA18658F}"/>
    <cellStyle name="Note 14 3" xfId="13210" xr:uid="{00000000-0005-0000-0000-00009E330000}"/>
    <cellStyle name="Note 14 3 2" xfId="13211" xr:uid="{00000000-0005-0000-0000-00009F330000}"/>
    <cellStyle name="Note 14 3 2 2" xfId="36660" xr:uid="{E104AE7E-0FB5-4FA7-8030-39241B605ECC}"/>
    <cellStyle name="Note 14 3 3" xfId="36659" xr:uid="{D5040A42-7125-4B2D-AC54-15C22D43B7E5}"/>
    <cellStyle name="Note 14 4" xfId="13212" xr:uid="{00000000-0005-0000-0000-0000A0330000}"/>
    <cellStyle name="Note 14 4 2" xfId="36661" xr:uid="{631F3075-61DB-4DB8-BE4D-D57B9E3A3924}"/>
    <cellStyle name="Note 14 5" xfId="36656" xr:uid="{C17C975A-C7D9-4914-AA57-74A81D3DB10B}"/>
    <cellStyle name="Note 15" xfId="13213" xr:uid="{00000000-0005-0000-0000-0000A1330000}"/>
    <cellStyle name="Note 15 2" xfId="13214" xr:uid="{00000000-0005-0000-0000-0000A2330000}"/>
    <cellStyle name="Note 15 2 2" xfId="13215" xr:uid="{00000000-0005-0000-0000-0000A3330000}"/>
    <cellStyle name="Note 15 2 2 2" xfId="36664" xr:uid="{0BC8F5DD-F736-4792-947F-8B2866D61319}"/>
    <cellStyle name="Note 15 2 3" xfId="36663" xr:uid="{3D621FC0-A58E-41BD-88D4-4F4AF9483878}"/>
    <cellStyle name="Note 15 3" xfId="13216" xr:uid="{00000000-0005-0000-0000-0000A4330000}"/>
    <cellStyle name="Note 15 3 2" xfId="13217" xr:uid="{00000000-0005-0000-0000-0000A5330000}"/>
    <cellStyle name="Note 15 3 2 2" xfId="36666" xr:uid="{52E0321C-57D5-466B-8096-E700A53E48BA}"/>
    <cellStyle name="Note 15 3 3" xfId="36665" xr:uid="{880EBCBE-9F8A-42FC-834B-AD564522E44F}"/>
    <cellStyle name="Note 15 4" xfId="13218" xr:uid="{00000000-0005-0000-0000-0000A6330000}"/>
    <cellStyle name="Note 15 4 2" xfId="36667" xr:uid="{2903235A-4494-42F2-A13D-BA13DA2656C5}"/>
    <cellStyle name="Note 15 5" xfId="36662" xr:uid="{6D4B9EEA-1D87-47F0-BC4B-71AD710CADA2}"/>
    <cellStyle name="Note 16" xfId="13219" xr:uid="{00000000-0005-0000-0000-0000A7330000}"/>
    <cellStyle name="Note 16 2" xfId="13220" xr:uid="{00000000-0005-0000-0000-0000A8330000}"/>
    <cellStyle name="Note 16 2 2" xfId="13221" xr:uid="{00000000-0005-0000-0000-0000A9330000}"/>
    <cellStyle name="Note 16 2 2 2" xfId="36670" xr:uid="{2DF4E9DD-E54D-45BE-B8E6-F2C234F39A4F}"/>
    <cellStyle name="Note 16 2 3" xfId="36669" xr:uid="{862C6F89-B23E-4752-8990-C05D4B6BFF0A}"/>
    <cellStyle name="Note 16 3" xfId="13222" xr:uid="{00000000-0005-0000-0000-0000AA330000}"/>
    <cellStyle name="Note 16 3 2" xfId="13223" xr:uid="{00000000-0005-0000-0000-0000AB330000}"/>
    <cellStyle name="Note 16 3 2 2" xfId="36672" xr:uid="{FD4FAEA1-9930-4F00-BC00-34D782544BD4}"/>
    <cellStyle name="Note 16 3 3" xfId="36671" xr:uid="{003445B9-2034-4BCE-A969-D3F4B80A84CB}"/>
    <cellStyle name="Note 16 4" xfId="13224" xr:uid="{00000000-0005-0000-0000-0000AC330000}"/>
    <cellStyle name="Note 16 4 2" xfId="36673" xr:uid="{3D15E1F5-C3C0-4E34-8F5E-546569B1C553}"/>
    <cellStyle name="Note 16 5" xfId="36668" xr:uid="{28E819DE-B285-443A-BE98-CF919B268CAF}"/>
    <cellStyle name="Note 17" xfId="13225" xr:uid="{00000000-0005-0000-0000-0000AD330000}"/>
    <cellStyle name="Note 17 2" xfId="13226" xr:uid="{00000000-0005-0000-0000-0000AE330000}"/>
    <cellStyle name="Note 17 2 2" xfId="13227" xr:uid="{00000000-0005-0000-0000-0000AF330000}"/>
    <cellStyle name="Note 17 2 2 2" xfId="36676" xr:uid="{D318A008-EEED-4229-B7C4-FA4DBF19EAAD}"/>
    <cellStyle name="Note 17 2 3" xfId="36675" xr:uid="{1249EA65-602C-4D16-9012-1FE33B607752}"/>
    <cellStyle name="Note 17 3" xfId="13228" xr:uid="{00000000-0005-0000-0000-0000B0330000}"/>
    <cellStyle name="Note 17 3 2" xfId="13229" xr:uid="{00000000-0005-0000-0000-0000B1330000}"/>
    <cellStyle name="Note 17 3 2 2" xfId="36678" xr:uid="{9A441C36-A553-439B-A44E-5BD934E3BB56}"/>
    <cellStyle name="Note 17 3 3" xfId="36677" xr:uid="{2BD4998A-755A-415D-909B-0F5344937D62}"/>
    <cellStyle name="Note 17 4" xfId="13230" xr:uid="{00000000-0005-0000-0000-0000B2330000}"/>
    <cellStyle name="Note 17 4 2" xfId="36679" xr:uid="{F2012205-E7B6-4EEE-862C-ECA3B4E24309}"/>
    <cellStyle name="Note 17 5" xfId="36674" xr:uid="{FDB3DADE-504B-4A49-A6CD-FFA0467BC342}"/>
    <cellStyle name="Note 18" xfId="13231" xr:uid="{00000000-0005-0000-0000-0000B3330000}"/>
    <cellStyle name="Note 18 2" xfId="13232" xr:uid="{00000000-0005-0000-0000-0000B4330000}"/>
    <cellStyle name="Note 18 2 2" xfId="13233" xr:uid="{00000000-0005-0000-0000-0000B5330000}"/>
    <cellStyle name="Note 18 2 2 2" xfId="36682" xr:uid="{D0D34599-41E2-4821-BD67-B8BE81F07565}"/>
    <cellStyle name="Note 18 2 3" xfId="36681" xr:uid="{0A94CD59-3714-4F26-86CA-8A5E1E6D3B74}"/>
    <cellStyle name="Note 18 3" xfId="13234" xr:uid="{00000000-0005-0000-0000-0000B6330000}"/>
    <cellStyle name="Note 18 3 2" xfId="13235" xr:uid="{00000000-0005-0000-0000-0000B7330000}"/>
    <cellStyle name="Note 18 3 2 2" xfId="36684" xr:uid="{915A5D5D-0DB0-4947-9EB9-D9A546864DAC}"/>
    <cellStyle name="Note 18 3 3" xfId="36683" xr:uid="{A57EA471-99F8-4F31-98E3-DB485E9503FC}"/>
    <cellStyle name="Note 18 4" xfId="13236" xr:uid="{00000000-0005-0000-0000-0000B8330000}"/>
    <cellStyle name="Note 18 4 2" xfId="36685" xr:uid="{7B33FC32-5828-4C00-9984-13D8042E4910}"/>
    <cellStyle name="Note 18 5" xfId="36680" xr:uid="{7E5E38AE-7B96-47DB-8D1A-49F6AD12B822}"/>
    <cellStyle name="Note 19" xfId="13237" xr:uid="{00000000-0005-0000-0000-0000B9330000}"/>
    <cellStyle name="Note 19 2" xfId="13238" xr:uid="{00000000-0005-0000-0000-0000BA330000}"/>
    <cellStyle name="Note 19 2 2" xfId="13239" xr:uid="{00000000-0005-0000-0000-0000BB330000}"/>
    <cellStyle name="Note 19 2 2 2" xfId="36688" xr:uid="{14D37E6D-1D1A-4F2B-BF23-0FDC99F5BF6F}"/>
    <cellStyle name="Note 19 2 3" xfId="36687" xr:uid="{25923235-E127-4711-9E28-57163CCBACC7}"/>
    <cellStyle name="Note 19 3" xfId="13240" xr:uid="{00000000-0005-0000-0000-0000BC330000}"/>
    <cellStyle name="Note 19 3 2" xfId="13241" xr:uid="{00000000-0005-0000-0000-0000BD330000}"/>
    <cellStyle name="Note 19 3 2 2" xfId="36690" xr:uid="{44C1AE7F-ACA3-4060-910D-3F32FFCF21EB}"/>
    <cellStyle name="Note 19 3 3" xfId="36689" xr:uid="{7E7EF9AA-6126-44CD-A237-A892EC002018}"/>
    <cellStyle name="Note 19 4" xfId="13242" xr:uid="{00000000-0005-0000-0000-0000BE330000}"/>
    <cellStyle name="Note 19 4 2" xfId="36691" xr:uid="{CA12655C-3FA1-4926-BB71-BFF36FBDBC91}"/>
    <cellStyle name="Note 19 5" xfId="36686" xr:uid="{28741488-4AB2-4868-923E-B37F447317AF}"/>
    <cellStyle name="Note 2" xfId="13243" xr:uid="{00000000-0005-0000-0000-0000BF330000}"/>
    <cellStyle name="Note 2 2" xfId="13244" xr:uid="{00000000-0005-0000-0000-0000C0330000}"/>
    <cellStyle name="Note 2 2 2" xfId="13245" xr:uid="{00000000-0005-0000-0000-0000C1330000}"/>
    <cellStyle name="Note 2 2 2 2" xfId="36694" xr:uid="{80268EB6-0A10-41D2-8EBE-C2A015E07920}"/>
    <cellStyle name="Note 2 2 3" xfId="36693" xr:uid="{D508C094-8064-497E-9878-1C016BFB1EEB}"/>
    <cellStyle name="Note 2 3" xfId="13246" xr:uid="{00000000-0005-0000-0000-0000C2330000}"/>
    <cellStyle name="Note 2 3 2" xfId="13247" xr:uid="{00000000-0005-0000-0000-0000C3330000}"/>
    <cellStyle name="Note 2 3 2 2" xfId="36696" xr:uid="{3651C866-2EE1-4194-A5AE-9A42EF4B6B2C}"/>
    <cellStyle name="Note 2 3 3" xfId="36695" xr:uid="{F68CF00D-F7F8-42AA-AD06-8B2E8818DAF0}"/>
    <cellStyle name="Note 2 4" xfId="13248" xr:uid="{00000000-0005-0000-0000-0000C4330000}"/>
    <cellStyle name="Note 2 4 2" xfId="36697" xr:uid="{1AC082C2-264F-4843-9F2A-A3DA0104B266}"/>
    <cellStyle name="Note 2 5" xfId="36692" xr:uid="{97F713B8-B0CE-463E-BF1C-27209A3BC947}"/>
    <cellStyle name="Note 20" xfId="13249" xr:uid="{00000000-0005-0000-0000-0000C5330000}"/>
    <cellStyle name="Note 20 2" xfId="13250" xr:uid="{00000000-0005-0000-0000-0000C6330000}"/>
    <cellStyle name="Note 20 2 2" xfId="13251" xr:uid="{00000000-0005-0000-0000-0000C7330000}"/>
    <cellStyle name="Note 20 2 2 2" xfId="36700" xr:uid="{47E02EEE-C4B3-4447-A6FA-F43AEDDA603E}"/>
    <cellStyle name="Note 20 2 3" xfId="36699" xr:uid="{79DD841C-94A2-4892-B832-4469600C3E2D}"/>
    <cellStyle name="Note 20 3" xfId="13252" xr:uid="{00000000-0005-0000-0000-0000C8330000}"/>
    <cellStyle name="Note 20 3 2" xfId="13253" xr:uid="{00000000-0005-0000-0000-0000C9330000}"/>
    <cellStyle name="Note 20 3 2 2" xfId="36702" xr:uid="{86A91B83-A6FE-4454-AE18-B523666C7BBC}"/>
    <cellStyle name="Note 20 3 3" xfId="36701" xr:uid="{8DFEDC76-373C-45C5-8D74-97C1A57DD351}"/>
    <cellStyle name="Note 20 4" xfId="13254" xr:uid="{00000000-0005-0000-0000-0000CA330000}"/>
    <cellStyle name="Note 20 4 2" xfId="36703" xr:uid="{6FFB04B7-F1EF-42D0-9368-BA5A1CBE45D9}"/>
    <cellStyle name="Note 20 5" xfId="36698" xr:uid="{F6BDEC37-D419-4299-99BC-2B6E539E5AF8}"/>
    <cellStyle name="Note 21" xfId="13255" xr:uid="{00000000-0005-0000-0000-0000CB330000}"/>
    <cellStyle name="Note 21 2" xfId="13256" xr:uid="{00000000-0005-0000-0000-0000CC330000}"/>
    <cellStyle name="Note 21 2 2" xfId="13257" xr:uid="{00000000-0005-0000-0000-0000CD330000}"/>
    <cellStyle name="Note 21 2 2 2" xfId="36706" xr:uid="{F1C5D33F-EA67-44FE-A949-04F791D50830}"/>
    <cellStyle name="Note 21 2 3" xfId="36705" xr:uid="{4F2AB7F7-7124-484A-8BE3-F461C3C9D639}"/>
    <cellStyle name="Note 21 3" xfId="13258" xr:uid="{00000000-0005-0000-0000-0000CE330000}"/>
    <cellStyle name="Note 21 3 2" xfId="13259" xr:uid="{00000000-0005-0000-0000-0000CF330000}"/>
    <cellStyle name="Note 21 3 2 2" xfId="36708" xr:uid="{4AA86056-C121-41AA-97B6-D24A95B21432}"/>
    <cellStyle name="Note 21 3 3" xfId="36707" xr:uid="{F1495A4E-3D36-49A2-BDA5-59DA3895DC2B}"/>
    <cellStyle name="Note 21 4" xfId="13260" xr:uid="{00000000-0005-0000-0000-0000D0330000}"/>
    <cellStyle name="Note 21 4 2" xfId="36709" xr:uid="{F65E7EEB-47E7-43AB-A55F-3F1B63AC3E8F}"/>
    <cellStyle name="Note 21 5" xfId="36704" xr:uid="{A8F49F00-F3F3-4607-8FC7-C8288D214A2F}"/>
    <cellStyle name="Note 22" xfId="13261" xr:uid="{00000000-0005-0000-0000-0000D1330000}"/>
    <cellStyle name="Note 22 2" xfId="13262" xr:uid="{00000000-0005-0000-0000-0000D2330000}"/>
    <cellStyle name="Note 22 2 2" xfId="13263" xr:uid="{00000000-0005-0000-0000-0000D3330000}"/>
    <cellStyle name="Note 22 2 2 2" xfId="36712" xr:uid="{F1BBE16A-352A-475C-8E65-3A8EA125D4D8}"/>
    <cellStyle name="Note 22 2 3" xfId="36711" xr:uid="{C5029470-38DF-4065-9EA4-FA3CCD1FB8DA}"/>
    <cellStyle name="Note 22 3" xfId="13264" xr:uid="{00000000-0005-0000-0000-0000D4330000}"/>
    <cellStyle name="Note 22 3 2" xfId="13265" xr:uid="{00000000-0005-0000-0000-0000D5330000}"/>
    <cellStyle name="Note 22 3 2 2" xfId="36714" xr:uid="{051DFBB1-D5E7-43A2-B4D6-C715F288BFAF}"/>
    <cellStyle name="Note 22 3 3" xfId="36713" xr:uid="{CD73227B-C9B1-4349-B924-C4BBA1484FA9}"/>
    <cellStyle name="Note 22 4" xfId="13266" xr:uid="{00000000-0005-0000-0000-0000D6330000}"/>
    <cellStyle name="Note 22 4 2" xfId="36715" xr:uid="{AFD7B0BF-2CE6-4FD1-B46F-6824A93B1351}"/>
    <cellStyle name="Note 22 5" xfId="36710" xr:uid="{D878AE65-4128-4AA0-A759-444D72EBD6FC}"/>
    <cellStyle name="Note 23" xfId="13267" xr:uid="{00000000-0005-0000-0000-0000D7330000}"/>
    <cellStyle name="Note 23 2" xfId="13268" xr:uid="{00000000-0005-0000-0000-0000D8330000}"/>
    <cellStyle name="Note 23 2 2" xfId="13269" xr:uid="{00000000-0005-0000-0000-0000D9330000}"/>
    <cellStyle name="Note 23 2 2 2" xfId="36718" xr:uid="{4F744050-374B-4E2D-88A1-EEAFCAEB32A7}"/>
    <cellStyle name="Note 23 2 3" xfId="36717" xr:uid="{CF81408F-7171-4D8A-8E07-1A5075FC3796}"/>
    <cellStyle name="Note 23 3" xfId="13270" xr:uid="{00000000-0005-0000-0000-0000DA330000}"/>
    <cellStyle name="Note 23 3 2" xfId="13271" xr:uid="{00000000-0005-0000-0000-0000DB330000}"/>
    <cellStyle name="Note 23 3 2 2" xfId="36720" xr:uid="{6B69B467-6A95-49E4-99FE-3E2534EB7600}"/>
    <cellStyle name="Note 23 3 3" xfId="36719" xr:uid="{C9B8B150-D911-47A6-B975-E8E63618DB2A}"/>
    <cellStyle name="Note 23 4" xfId="13272" xr:uid="{00000000-0005-0000-0000-0000DC330000}"/>
    <cellStyle name="Note 23 4 2" xfId="36721" xr:uid="{54FBFC20-AB48-4A60-9E9D-01C34706E57E}"/>
    <cellStyle name="Note 23 5" xfId="36716" xr:uid="{75B87F2A-A7BD-4C32-8D5A-C9922D3332C7}"/>
    <cellStyle name="Note 24" xfId="13273" xr:uid="{00000000-0005-0000-0000-0000DD330000}"/>
    <cellStyle name="Note 24 2" xfId="13274" xr:uid="{00000000-0005-0000-0000-0000DE330000}"/>
    <cellStyle name="Note 24 2 2" xfId="13275" xr:uid="{00000000-0005-0000-0000-0000DF330000}"/>
    <cellStyle name="Note 24 2 2 2" xfId="36724" xr:uid="{C883F450-8168-46AB-93C8-540A7EBF6923}"/>
    <cellStyle name="Note 24 2 3" xfId="36723" xr:uid="{3A4B3DD2-2265-4C0D-8A91-A4B90308AE0D}"/>
    <cellStyle name="Note 24 3" xfId="13276" xr:uid="{00000000-0005-0000-0000-0000E0330000}"/>
    <cellStyle name="Note 24 3 2" xfId="13277" xr:uid="{00000000-0005-0000-0000-0000E1330000}"/>
    <cellStyle name="Note 24 3 2 2" xfId="36726" xr:uid="{4AC7465B-45BE-4755-B739-1A95AC5A7440}"/>
    <cellStyle name="Note 24 3 3" xfId="36725" xr:uid="{B326F265-8382-4E96-BD30-470F1039F716}"/>
    <cellStyle name="Note 24 4" xfId="13278" xr:uid="{00000000-0005-0000-0000-0000E2330000}"/>
    <cellStyle name="Note 24 4 2" xfId="36727" xr:uid="{4A9DBEA3-FBCF-41A9-9E4E-D24EDA944FF7}"/>
    <cellStyle name="Note 24 5" xfId="36722" xr:uid="{22776B1A-8CC6-426A-90BB-3CC98D63D540}"/>
    <cellStyle name="Note 25" xfId="13279" xr:uid="{00000000-0005-0000-0000-0000E3330000}"/>
    <cellStyle name="Note 25 2" xfId="13280" xr:uid="{00000000-0005-0000-0000-0000E4330000}"/>
    <cellStyle name="Note 25 2 2" xfId="13281" xr:uid="{00000000-0005-0000-0000-0000E5330000}"/>
    <cellStyle name="Note 25 2 2 2" xfId="36730" xr:uid="{BC0E4A2A-978F-4222-B497-F3105C71C25B}"/>
    <cellStyle name="Note 25 2 3" xfId="36729" xr:uid="{3FD009FF-F333-467D-AD57-E207BEB0D9F3}"/>
    <cellStyle name="Note 25 3" xfId="13282" xr:uid="{00000000-0005-0000-0000-0000E6330000}"/>
    <cellStyle name="Note 25 3 2" xfId="13283" xr:uid="{00000000-0005-0000-0000-0000E7330000}"/>
    <cellStyle name="Note 25 3 2 2" xfId="36732" xr:uid="{8E11B175-3663-4957-99B2-899DC8C99E87}"/>
    <cellStyle name="Note 25 3 3" xfId="36731" xr:uid="{29E4679C-4BA6-47ED-ABF0-B40673C5DD20}"/>
    <cellStyle name="Note 25 4" xfId="13284" xr:uid="{00000000-0005-0000-0000-0000E8330000}"/>
    <cellStyle name="Note 25 4 2" xfId="36733" xr:uid="{D662249C-E7ED-4502-A9D6-CE1B4E68289C}"/>
    <cellStyle name="Note 25 5" xfId="36728" xr:uid="{03919689-0A1E-49E5-8B65-FBCD4E2BB9DF}"/>
    <cellStyle name="Note 26" xfId="13285" xr:uid="{00000000-0005-0000-0000-0000E9330000}"/>
    <cellStyle name="Note 26 2" xfId="13286" xr:uid="{00000000-0005-0000-0000-0000EA330000}"/>
    <cellStyle name="Note 26 2 2" xfId="13287" xr:uid="{00000000-0005-0000-0000-0000EB330000}"/>
    <cellStyle name="Note 26 2 2 2" xfId="36736" xr:uid="{E75E79D7-9B93-4F36-8214-E5139BEB164E}"/>
    <cellStyle name="Note 26 2 3" xfId="36735" xr:uid="{03FA7F93-EC6C-4E4E-9F9D-2273A5D1D172}"/>
    <cellStyle name="Note 26 3" xfId="13288" xr:uid="{00000000-0005-0000-0000-0000EC330000}"/>
    <cellStyle name="Note 26 3 2" xfId="13289" xr:uid="{00000000-0005-0000-0000-0000ED330000}"/>
    <cellStyle name="Note 26 3 2 2" xfId="36738" xr:uid="{82550169-71FB-444D-889A-4F77EABC9204}"/>
    <cellStyle name="Note 26 3 3" xfId="36737" xr:uid="{EC3E9515-E996-4E03-9BF9-9AE6F010FD17}"/>
    <cellStyle name="Note 26 4" xfId="13290" xr:uid="{00000000-0005-0000-0000-0000EE330000}"/>
    <cellStyle name="Note 26 4 2" xfId="36739" xr:uid="{E2EB6CBF-5976-4F85-8DC6-D46593551E9B}"/>
    <cellStyle name="Note 26 5" xfId="36734" xr:uid="{1DD9BBEA-CC07-4727-9341-E9FE35AD903F}"/>
    <cellStyle name="Note 27" xfId="13291" xr:uid="{00000000-0005-0000-0000-0000EF330000}"/>
    <cellStyle name="Note 27 2" xfId="13292" xr:uid="{00000000-0005-0000-0000-0000F0330000}"/>
    <cellStyle name="Note 27 2 2" xfId="13293" xr:uid="{00000000-0005-0000-0000-0000F1330000}"/>
    <cellStyle name="Note 27 2 2 2" xfId="36742" xr:uid="{F80D4170-5211-4377-990A-030150EA7470}"/>
    <cellStyle name="Note 27 2 3" xfId="36741" xr:uid="{0D03101B-7FF6-4870-B537-72634F2187F6}"/>
    <cellStyle name="Note 27 3" xfId="13294" xr:uid="{00000000-0005-0000-0000-0000F2330000}"/>
    <cellStyle name="Note 27 3 2" xfId="13295" xr:uid="{00000000-0005-0000-0000-0000F3330000}"/>
    <cellStyle name="Note 27 3 2 2" xfId="36744" xr:uid="{3B196389-0528-497F-B937-F1260D1F5E15}"/>
    <cellStyle name="Note 27 3 3" xfId="36743" xr:uid="{6A89A07E-2C16-434B-8A73-32173B91EF28}"/>
    <cellStyle name="Note 27 4" xfId="13296" xr:uid="{00000000-0005-0000-0000-0000F4330000}"/>
    <cellStyle name="Note 27 4 2" xfId="36745" xr:uid="{124EA66B-0151-4CF1-86BD-7598EEFD09A7}"/>
    <cellStyle name="Note 27 5" xfId="36740" xr:uid="{2516597C-AAB6-4144-91B0-382CDF9535DD}"/>
    <cellStyle name="Note 28" xfId="13297" xr:uid="{00000000-0005-0000-0000-0000F5330000}"/>
    <cellStyle name="Note 28 2" xfId="13298" xr:uid="{00000000-0005-0000-0000-0000F6330000}"/>
    <cellStyle name="Note 28 2 2" xfId="13299" xr:uid="{00000000-0005-0000-0000-0000F7330000}"/>
    <cellStyle name="Note 28 2 2 2" xfId="36748" xr:uid="{1E41E0FC-D931-4504-946F-9BEC2F05BC54}"/>
    <cellStyle name="Note 28 2 3" xfId="36747" xr:uid="{563D1318-1E4A-45B1-8B9F-22A41924B40E}"/>
    <cellStyle name="Note 28 3" xfId="13300" xr:uid="{00000000-0005-0000-0000-0000F8330000}"/>
    <cellStyle name="Note 28 3 2" xfId="13301" xr:uid="{00000000-0005-0000-0000-0000F9330000}"/>
    <cellStyle name="Note 28 3 2 2" xfId="36750" xr:uid="{C7A95FF6-E1EA-4FCE-9B35-1CC1A11E4FD3}"/>
    <cellStyle name="Note 28 3 3" xfId="36749" xr:uid="{781C2007-62AF-44D7-87B2-6AE6AE418CD5}"/>
    <cellStyle name="Note 28 4" xfId="13302" xr:uid="{00000000-0005-0000-0000-0000FA330000}"/>
    <cellStyle name="Note 28 4 2" xfId="36751" xr:uid="{135A32CF-F512-409A-9832-5F3E3FD2C968}"/>
    <cellStyle name="Note 28 5" xfId="36746" xr:uid="{2259A29A-000A-452B-B836-F40491757135}"/>
    <cellStyle name="Note 29" xfId="13303" xr:uid="{00000000-0005-0000-0000-0000FB330000}"/>
    <cellStyle name="Note 29 2" xfId="13304" xr:uid="{00000000-0005-0000-0000-0000FC330000}"/>
    <cellStyle name="Note 29 2 2" xfId="13305" xr:uid="{00000000-0005-0000-0000-0000FD330000}"/>
    <cellStyle name="Note 29 2 2 2" xfId="36754" xr:uid="{35209D0E-BC08-4D53-B6CC-448F2FE76360}"/>
    <cellStyle name="Note 29 2 3" xfId="36753" xr:uid="{216DD460-E2DB-43FC-8924-62F25C7690B3}"/>
    <cellStyle name="Note 29 3" xfId="13306" xr:uid="{00000000-0005-0000-0000-0000FE330000}"/>
    <cellStyle name="Note 29 3 2" xfId="13307" xr:uid="{00000000-0005-0000-0000-0000FF330000}"/>
    <cellStyle name="Note 29 3 2 2" xfId="36756" xr:uid="{A2F53771-B0C7-4BF3-91F5-70AEA1F6E997}"/>
    <cellStyle name="Note 29 3 3" xfId="36755" xr:uid="{B3C53AB7-A45A-4D87-A425-A7D22AF793AC}"/>
    <cellStyle name="Note 29 4" xfId="13308" xr:uid="{00000000-0005-0000-0000-000000340000}"/>
    <cellStyle name="Note 29 4 2" xfId="36757" xr:uid="{304B9D46-DBD7-4541-8354-B4DBF52863A9}"/>
    <cellStyle name="Note 29 5" xfId="36752" xr:uid="{D8D95F0C-947D-4FC3-87C8-DEF2A5C593C5}"/>
    <cellStyle name="Note 3" xfId="13309" xr:uid="{00000000-0005-0000-0000-000001340000}"/>
    <cellStyle name="Note 3 2" xfId="13310" xr:uid="{00000000-0005-0000-0000-000002340000}"/>
    <cellStyle name="Note 3 2 2" xfId="13311" xr:uid="{00000000-0005-0000-0000-000003340000}"/>
    <cellStyle name="Note 3 2 2 2" xfId="36760" xr:uid="{868FD087-DEDF-4EFD-BDAE-32AB616B4D53}"/>
    <cellStyle name="Note 3 2 3" xfId="36759" xr:uid="{858D6205-3131-4426-8CD5-1670482CA62C}"/>
    <cellStyle name="Note 3 3" xfId="13312" xr:uid="{00000000-0005-0000-0000-000004340000}"/>
    <cellStyle name="Note 3 3 2" xfId="13313" xr:uid="{00000000-0005-0000-0000-000005340000}"/>
    <cellStyle name="Note 3 3 2 2" xfId="36762" xr:uid="{2F17CF6B-3FD2-4B8C-A1F4-2F3EAB2DEA3D}"/>
    <cellStyle name="Note 3 3 3" xfId="36761" xr:uid="{7D0B3BBA-73BA-4369-8762-DB87695CAFF5}"/>
    <cellStyle name="Note 3 4" xfId="13314" xr:uid="{00000000-0005-0000-0000-000006340000}"/>
    <cellStyle name="Note 3 4 2" xfId="36763" xr:uid="{A40EC820-6202-4730-90EF-D91837EAE94D}"/>
    <cellStyle name="Note 3 5" xfId="36758" xr:uid="{CED1913D-10E5-4789-A6D0-956170ED20C4}"/>
    <cellStyle name="Note 30" xfId="13315" xr:uid="{00000000-0005-0000-0000-000007340000}"/>
    <cellStyle name="Note 30 2" xfId="13316" xr:uid="{00000000-0005-0000-0000-000008340000}"/>
    <cellStyle name="Note 30 2 2" xfId="13317" xr:uid="{00000000-0005-0000-0000-000009340000}"/>
    <cellStyle name="Note 30 2 2 2" xfId="36766" xr:uid="{408CC441-4992-4910-806B-4EF81226C4A7}"/>
    <cellStyle name="Note 30 2 3" xfId="36765" xr:uid="{C1F400D7-DC4D-46F4-96B8-F90C4A792701}"/>
    <cellStyle name="Note 30 3" xfId="13318" xr:uid="{00000000-0005-0000-0000-00000A340000}"/>
    <cellStyle name="Note 30 3 2" xfId="13319" xr:uid="{00000000-0005-0000-0000-00000B340000}"/>
    <cellStyle name="Note 30 3 2 2" xfId="36768" xr:uid="{4CF70EF0-A8E9-4291-9305-24ED58518E9A}"/>
    <cellStyle name="Note 30 3 3" xfId="36767" xr:uid="{2242742C-F27D-43A9-87DD-51AA2C2584EF}"/>
    <cellStyle name="Note 30 4" xfId="13320" xr:uid="{00000000-0005-0000-0000-00000C340000}"/>
    <cellStyle name="Note 30 4 2" xfId="36769" xr:uid="{251296D3-682C-45DA-B625-8B6D959EA018}"/>
    <cellStyle name="Note 30 5" xfId="36764" xr:uid="{CA347145-D378-4A44-8109-AE51F2B0E4C2}"/>
    <cellStyle name="Note 31" xfId="13321" xr:uid="{00000000-0005-0000-0000-00000D340000}"/>
    <cellStyle name="Note 31 2" xfId="13322" xr:uid="{00000000-0005-0000-0000-00000E340000}"/>
    <cellStyle name="Note 31 2 2" xfId="13323" xr:uid="{00000000-0005-0000-0000-00000F340000}"/>
    <cellStyle name="Note 31 2 2 2" xfId="36772" xr:uid="{B2106580-9D18-4ED8-A5D0-C3DF60663CD2}"/>
    <cellStyle name="Note 31 2 3" xfId="36771" xr:uid="{3D653740-4EB7-44A2-B917-F22F82CFC8A8}"/>
    <cellStyle name="Note 31 3" xfId="13324" xr:uid="{00000000-0005-0000-0000-000010340000}"/>
    <cellStyle name="Note 31 3 2" xfId="13325" xr:uid="{00000000-0005-0000-0000-000011340000}"/>
    <cellStyle name="Note 31 3 2 2" xfId="36774" xr:uid="{B9E83347-1773-4891-88A5-8E52931D850F}"/>
    <cellStyle name="Note 31 3 3" xfId="36773" xr:uid="{11CB0353-E125-4E0A-835E-E5B56A4CB106}"/>
    <cellStyle name="Note 31 4" xfId="13326" xr:uid="{00000000-0005-0000-0000-000012340000}"/>
    <cellStyle name="Note 31 4 2" xfId="36775" xr:uid="{CE5EFE58-7EC4-4A61-A8FD-42B5F3029DAE}"/>
    <cellStyle name="Note 31 5" xfId="36770" xr:uid="{87289431-C279-468E-9375-EDC65367D624}"/>
    <cellStyle name="Note 32" xfId="13327" xr:uid="{00000000-0005-0000-0000-000013340000}"/>
    <cellStyle name="Note 32 2" xfId="13328" xr:uid="{00000000-0005-0000-0000-000014340000}"/>
    <cellStyle name="Note 32 2 2" xfId="13329" xr:uid="{00000000-0005-0000-0000-000015340000}"/>
    <cellStyle name="Note 32 2 2 2" xfId="36778" xr:uid="{7709876D-5CB7-4031-81F8-9FC59A99EE9C}"/>
    <cellStyle name="Note 32 2 3" xfId="36777" xr:uid="{92AB68D1-0CC6-4C46-9319-8FDD40EDB759}"/>
    <cellStyle name="Note 32 3" xfId="13330" xr:uid="{00000000-0005-0000-0000-000016340000}"/>
    <cellStyle name="Note 32 3 2" xfId="13331" xr:uid="{00000000-0005-0000-0000-000017340000}"/>
    <cellStyle name="Note 32 3 2 2" xfId="36780" xr:uid="{98A37035-6783-48C1-A61A-2B126CAD12A1}"/>
    <cellStyle name="Note 32 3 3" xfId="36779" xr:uid="{1B1A4A5C-9707-47C4-B1EA-7BBAAA6A6B78}"/>
    <cellStyle name="Note 32 4" xfId="13332" xr:uid="{00000000-0005-0000-0000-000018340000}"/>
    <cellStyle name="Note 32 4 2" xfId="36781" xr:uid="{100534C5-19BC-4D71-BFED-FCA65B4C317D}"/>
    <cellStyle name="Note 32 5" xfId="36776" xr:uid="{BF7F92F8-25BE-483A-B1B2-2FD389BE83A0}"/>
    <cellStyle name="Note 33" xfId="13333" xr:uid="{00000000-0005-0000-0000-000019340000}"/>
    <cellStyle name="Note 33 2" xfId="13334" xr:uid="{00000000-0005-0000-0000-00001A340000}"/>
    <cellStyle name="Note 33 2 2" xfId="13335" xr:uid="{00000000-0005-0000-0000-00001B340000}"/>
    <cellStyle name="Note 33 2 2 2" xfId="36784" xr:uid="{4C0A26DD-1C06-40ED-A823-399A4ADF9E0E}"/>
    <cellStyle name="Note 33 2 3" xfId="36783" xr:uid="{F0846313-55BE-4824-83AA-76A955F02836}"/>
    <cellStyle name="Note 33 3" xfId="13336" xr:uid="{00000000-0005-0000-0000-00001C340000}"/>
    <cellStyle name="Note 33 3 2" xfId="13337" xr:uid="{00000000-0005-0000-0000-00001D340000}"/>
    <cellStyle name="Note 33 3 2 2" xfId="36786" xr:uid="{6D552BF1-B878-4530-926D-AACC6B50FB85}"/>
    <cellStyle name="Note 33 3 3" xfId="36785" xr:uid="{AAE7B896-0796-4483-A6FC-029FDF8C90A4}"/>
    <cellStyle name="Note 33 4" xfId="13338" xr:uid="{00000000-0005-0000-0000-00001E340000}"/>
    <cellStyle name="Note 33 4 2" xfId="36787" xr:uid="{5CD3ADBB-04FE-4336-A556-B69206133292}"/>
    <cellStyle name="Note 33 5" xfId="36782" xr:uid="{D3B46835-4B33-4610-A259-E609A5683004}"/>
    <cellStyle name="Note 34" xfId="13339" xr:uid="{00000000-0005-0000-0000-00001F340000}"/>
    <cellStyle name="Note 34 2" xfId="13340" xr:uid="{00000000-0005-0000-0000-000020340000}"/>
    <cellStyle name="Note 34 2 2" xfId="13341" xr:uid="{00000000-0005-0000-0000-000021340000}"/>
    <cellStyle name="Note 34 2 2 2" xfId="36790" xr:uid="{6FAAE764-5DBC-422E-962B-CA261EC16E0E}"/>
    <cellStyle name="Note 34 2 3" xfId="36789" xr:uid="{A36EAFAD-2DC6-496A-B6AF-B587ECC679BA}"/>
    <cellStyle name="Note 34 3" xfId="13342" xr:uid="{00000000-0005-0000-0000-000022340000}"/>
    <cellStyle name="Note 34 3 2" xfId="13343" xr:uid="{00000000-0005-0000-0000-000023340000}"/>
    <cellStyle name="Note 34 3 2 2" xfId="36792" xr:uid="{58307E4E-44D6-4DC2-A9B9-FF0AD60D3730}"/>
    <cellStyle name="Note 34 3 3" xfId="36791" xr:uid="{B4FEEB9F-FAD1-43C6-9A54-ED3A404DBFCD}"/>
    <cellStyle name="Note 34 4" xfId="13344" xr:uid="{00000000-0005-0000-0000-000024340000}"/>
    <cellStyle name="Note 34 4 2" xfId="36793" xr:uid="{1E80D2EA-022D-48EC-999C-7561CB522F55}"/>
    <cellStyle name="Note 34 5" xfId="36788" xr:uid="{3D2DC631-6D75-4C13-BF27-880F030A710D}"/>
    <cellStyle name="Note 35" xfId="13345" xr:uid="{00000000-0005-0000-0000-000025340000}"/>
    <cellStyle name="Note 35 2" xfId="13346" xr:uid="{00000000-0005-0000-0000-000026340000}"/>
    <cellStyle name="Note 35 2 2" xfId="13347" xr:uid="{00000000-0005-0000-0000-000027340000}"/>
    <cellStyle name="Note 35 2 2 2" xfId="36796" xr:uid="{F882FCBF-1C7E-48BD-AF73-C29A9AE20898}"/>
    <cellStyle name="Note 35 2 3" xfId="36795" xr:uid="{29F7E5A0-FE2D-40DA-AC64-04985C8F1B87}"/>
    <cellStyle name="Note 35 3" xfId="13348" xr:uid="{00000000-0005-0000-0000-000028340000}"/>
    <cellStyle name="Note 35 3 2" xfId="13349" xr:uid="{00000000-0005-0000-0000-000029340000}"/>
    <cellStyle name="Note 35 3 2 2" xfId="36798" xr:uid="{DF450FD7-80DE-4B1F-8E45-326685ED591B}"/>
    <cellStyle name="Note 35 3 3" xfId="36797" xr:uid="{3B4866EF-6F1B-414E-92AA-0B04410D63DB}"/>
    <cellStyle name="Note 35 4" xfId="13350" xr:uid="{00000000-0005-0000-0000-00002A340000}"/>
    <cellStyle name="Note 35 4 2" xfId="36799" xr:uid="{F222186C-D9AB-4550-AD2C-72DC5BB00A4B}"/>
    <cellStyle name="Note 35 5" xfId="36794" xr:uid="{40457647-0122-43E8-AC0F-AFF2BF1FC242}"/>
    <cellStyle name="Note 36" xfId="13351" xr:uid="{00000000-0005-0000-0000-00002B340000}"/>
    <cellStyle name="Note 36 2" xfId="13352" xr:uid="{00000000-0005-0000-0000-00002C340000}"/>
    <cellStyle name="Note 36 2 2" xfId="13353" xr:uid="{00000000-0005-0000-0000-00002D340000}"/>
    <cellStyle name="Note 36 2 2 2" xfId="36802" xr:uid="{080481C6-A537-4A38-BD10-DD1C302E1561}"/>
    <cellStyle name="Note 36 2 3" xfId="36801" xr:uid="{516B997D-4C1C-4358-863A-31A2A73637DF}"/>
    <cellStyle name="Note 36 3" xfId="13354" xr:uid="{00000000-0005-0000-0000-00002E340000}"/>
    <cellStyle name="Note 36 3 2" xfId="13355" xr:uid="{00000000-0005-0000-0000-00002F340000}"/>
    <cellStyle name="Note 36 3 2 2" xfId="36804" xr:uid="{4B76958B-02A0-4762-8156-9DA76710DC10}"/>
    <cellStyle name="Note 36 3 3" xfId="36803" xr:uid="{4E53CC02-29D8-46E0-A1C9-1EBA536CB440}"/>
    <cellStyle name="Note 36 4" xfId="13356" xr:uid="{00000000-0005-0000-0000-000030340000}"/>
    <cellStyle name="Note 36 4 2" xfId="36805" xr:uid="{12D0B936-C45B-4F13-BB88-BD1752518387}"/>
    <cellStyle name="Note 36 5" xfId="36800" xr:uid="{2F61F5A8-9F51-42FD-B56B-A0B6EB7B35C8}"/>
    <cellStyle name="Note 37" xfId="13357" xr:uid="{00000000-0005-0000-0000-000031340000}"/>
    <cellStyle name="Note 37 2" xfId="13358" xr:uid="{00000000-0005-0000-0000-000032340000}"/>
    <cellStyle name="Note 37 2 2" xfId="13359" xr:uid="{00000000-0005-0000-0000-000033340000}"/>
    <cellStyle name="Note 37 2 2 2" xfId="36808" xr:uid="{6641F3F8-ABEC-47C9-A30A-BD8E1BD09B1D}"/>
    <cellStyle name="Note 37 2 3" xfId="36807" xr:uid="{7884A07F-BECD-4719-B3DA-9BB5E6E9B5FC}"/>
    <cellStyle name="Note 37 3" xfId="13360" xr:uid="{00000000-0005-0000-0000-000034340000}"/>
    <cellStyle name="Note 37 3 2" xfId="13361" xr:uid="{00000000-0005-0000-0000-000035340000}"/>
    <cellStyle name="Note 37 3 2 2" xfId="36810" xr:uid="{FC6B02EB-50E2-4EDD-B98D-0C5E0E97B12C}"/>
    <cellStyle name="Note 37 3 3" xfId="36809" xr:uid="{9E102224-73B7-4E15-B964-C91BFB12DC53}"/>
    <cellStyle name="Note 37 4" xfId="13362" xr:uid="{00000000-0005-0000-0000-000036340000}"/>
    <cellStyle name="Note 37 4 2" xfId="36811" xr:uid="{130E47A6-EAA2-4AF9-AF2A-E229AF9250C9}"/>
    <cellStyle name="Note 37 5" xfId="36806" xr:uid="{B3FD80E1-6462-412E-A5FE-3C121282FA07}"/>
    <cellStyle name="Note 38" xfId="13363" xr:uid="{00000000-0005-0000-0000-000037340000}"/>
    <cellStyle name="Note 38 2" xfId="13364" xr:uid="{00000000-0005-0000-0000-000038340000}"/>
    <cellStyle name="Note 38 2 2" xfId="36813" xr:uid="{75E61631-A98D-4230-8D9C-E1602AC8277A}"/>
    <cellStyle name="Note 38 3" xfId="36812" xr:uid="{AD14B605-CE85-4E70-9395-ED77E2292D1A}"/>
    <cellStyle name="Note 39" xfId="13365" xr:uid="{00000000-0005-0000-0000-000039340000}"/>
    <cellStyle name="Note 39 2" xfId="13366" xr:uid="{00000000-0005-0000-0000-00003A340000}"/>
    <cellStyle name="Note 39 2 2" xfId="36815" xr:uid="{4CC6A942-6356-4A71-97AD-525A145D5540}"/>
    <cellStyle name="Note 39 3" xfId="36814" xr:uid="{249896E7-090E-4441-ABA1-6CF7DF5F8306}"/>
    <cellStyle name="Note 4" xfId="13367" xr:uid="{00000000-0005-0000-0000-00003B340000}"/>
    <cellStyle name="Note 4 2" xfId="13368" xr:uid="{00000000-0005-0000-0000-00003C340000}"/>
    <cellStyle name="Note 4 2 2" xfId="13369" xr:uid="{00000000-0005-0000-0000-00003D340000}"/>
    <cellStyle name="Note 4 2 2 2" xfId="36818" xr:uid="{C51D5223-3ABD-4C69-8ED8-D69235C8D008}"/>
    <cellStyle name="Note 4 2 3" xfId="36817" xr:uid="{599DBF35-38B6-4D02-8BA4-759E0A3433E4}"/>
    <cellStyle name="Note 4 3" xfId="13370" xr:uid="{00000000-0005-0000-0000-00003E340000}"/>
    <cellStyle name="Note 4 3 2" xfId="13371" xr:uid="{00000000-0005-0000-0000-00003F340000}"/>
    <cellStyle name="Note 4 3 2 2" xfId="36820" xr:uid="{E8EB6F50-0654-4445-9A62-0048FAE08FAF}"/>
    <cellStyle name="Note 4 3 3" xfId="36819" xr:uid="{86E94E0F-E011-4454-A9CB-576C068AD3F7}"/>
    <cellStyle name="Note 4 4" xfId="13372" xr:uid="{00000000-0005-0000-0000-000040340000}"/>
    <cellStyle name="Note 4 4 2" xfId="36821" xr:uid="{5F2C318C-43A8-48CE-83A3-2D134A36AA4C}"/>
    <cellStyle name="Note 4 5" xfId="36816" xr:uid="{CA1FEA55-7467-4E75-9F26-6DAE4E4779E8}"/>
    <cellStyle name="Note 40" xfId="13373" xr:uid="{00000000-0005-0000-0000-000041340000}"/>
    <cellStyle name="Note 40 2" xfId="36822" xr:uid="{3A977625-84D9-4E8C-A9E2-F29F5F633D2C}"/>
    <cellStyle name="Note 41" xfId="36631" xr:uid="{4D811768-A7F5-4C1C-AD7C-80A2D2B58D48}"/>
    <cellStyle name="Note 5" xfId="13374" xr:uid="{00000000-0005-0000-0000-000042340000}"/>
    <cellStyle name="Note 5 2" xfId="13375" xr:uid="{00000000-0005-0000-0000-000043340000}"/>
    <cellStyle name="Note 5 2 2" xfId="13376" xr:uid="{00000000-0005-0000-0000-000044340000}"/>
    <cellStyle name="Note 5 2 2 2" xfId="36825" xr:uid="{C51BB0F5-CED0-4851-90DE-BB681787E9ED}"/>
    <cellStyle name="Note 5 2 3" xfId="36824" xr:uid="{CF09D3CD-596C-4A21-A65B-8A5C8E6AFFE8}"/>
    <cellStyle name="Note 5 3" xfId="13377" xr:uid="{00000000-0005-0000-0000-000045340000}"/>
    <cellStyle name="Note 5 3 2" xfId="13378" xr:uid="{00000000-0005-0000-0000-000046340000}"/>
    <cellStyle name="Note 5 3 2 2" xfId="36827" xr:uid="{175B4A14-EEC6-49D0-A991-0C164A4CF6E9}"/>
    <cellStyle name="Note 5 3 3" xfId="36826" xr:uid="{394C9756-0823-44D5-AA7D-A68FC5BEE993}"/>
    <cellStyle name="Note 5 4" xfId="13379" xr:uid="{00000000-0005-0000-0000-000047340000}"/>
    <cellStyle name="Note 5 4 2" xfId="36828" xr:uid="{7BB3E83E-41B8-4106-BF1D-6FCA12A21595}"/>
    <cellStyle name="Note 5 5" xfId="36823" xr:uid="{6CB90B5D-75B7-46CD-B521-885433547CF6}"/>
    <cellStyle name="Note 6" xfId="13380" xr:uid="{00000000-0005-0000-0000-000048340000}"/>
    <cellStyle name="Note 6 2" xfId="13381" xr:uid="{00000000-0005-0000-0000-000049340000}"/>
    <cellStyle name="Note 6 2 2" xfId="13382" xr:uid="{00000000-0005-0000-0000-00004A340000}"/>
    <cellStyle name="Note 6 2 2 2" xfId="36831" xr:uid="{2227809B-1B0A-41DE-A6A0-982225DD6476}"/>
    <cellStyle name="Note 6 2 3" xfId="36830" xr:uid="{6D778FCB-ED16-4D58-A56B-040DA58EBC72}"/>
    <cellStyle name="Note 6 3" xfId="13383" xr:uid="{00000000-0005-0000-0000-00004B340000}"/>
    <cellStyle name="Note 6 3 2" xfId="13384" xr:uid="{00000000-0005-0000-0000-00004C340000}"/>
    <cellStyle name="Note 6 3 2 2" xfId="36833" xr:uid="{4A4C772C-472D-47FC-B3FD-3B012C7ACF90}"/>
    <cellStyle name="Note 6 3 3" xfId="36832" xr:uid="{66790BD9-3339-40B6-8A94-37EB817294A3}"/>
    <cellStyle name="Note 6 4" xfId="13385" xr:uid="{00000000-0005-0000-0000-00004D340000}"/>
    <cellStyle name="Note 6 4 2" xfId="36834" xr:uid="{F8EA2CE5-9B91-4B97-B602-B51DEDB1F28A}"/>
    <cellStyle name="Note 6 5" xfId="36829" xr:uid="{DCE29214-251F-490A-9DE2-9A21930046A1}"/>
    <cellStyle name="Note 7" xfId="13386" xr:uid="{00000000-0005-0000-0000-00004E340000}"/>
    <cellStyle name="Note 7 2" xfId="13387" xr:uid="{00000000-0005-0000-0000-00004F340000}"/>
    <cellStyle name="Note 7 2 2" xfId="13388" xr:uid="{00000000-0005-0000-0000-000050340000}"/>
    <cellStyle name="Note 7 2 2 2" xfId="36837" xr:uid="{17B7D17C-5409-4BE5-9718-11217C9B77FF}"/>
    <cellStyle name="Note 7 2 3" xfId="36836" xr:uid="{FF32AB16-4A4B-4560-A330-707937340812}"/>
    <cellStyle name="Note 7 3" xfId="13389" xr:uid="{00000000-0005-0000-0000-000051340000}"/>
    <cellStyle name="Note 7 3 2" xfId="13390" xr:uid="{00000000-0005-0000-0000-000052340000}"/>
    <cellStyle name="Note 7 3 2 2" xfId="36839" xr:uid="{0E2CE0F2-6A58-4251-94B2-425A44E37F6D}"/>
    <cellStyle name="Note 7 3 3" xfId="36838" xr:uid="{19FE102C-22A2-40BA-91E3-15B2A93208C7}"/>
    <cellStyle name="Note 7 4" xfId="13391" xr:uid="{00000000-0005-0000-0000-000053340000}"/>
    <cellStyle name="Note 7 4 2" xfId="36840" xr:uid="{B2A6EBE9-3BC1-41C6-A91B-A13099029D11}"/>
    <cellStyle name="Note 7 5" xfId="36835" xr:uid="{5DF85F47-D022-4BA1-96A0-2CF9A44C0AF1}"/>
    <cellStyle name="Note 8" xfId="13392" xr:uid="{00000000-0005-0000-0000-000054340000}"/>
    <cellStyle name="Note 8 2" xfId="13393" xr:uid="{00000000-0005-0000-0000-000055340000}"/>
    <cellStyle name="Note 8 2 2" xfId="13394" xr:uid="{00000000-0005-0000-0000-000056340000}"/>
    <cellStyle name="Note 8 2 2 2" xfId="36843" xr:uid="{FEE3E42D-E0B2-4561-9E0D-43A28665C357}"/>
    <cellStyle name="Note 8 2 3" xfId="36842" xr:uid="{A1A227F6-3106-4319-8507-F91B8972656A}"/>
    <cellStyle name="Note 8 3" xfId="13395" xr:uid="{00000000-0005-0000-0000-000057340000}"/>
    <cellStyle name="Note 8 3 2" xfId="13396" xr:uid="{00000000-0005-0000-0000-000058340000}"/>
    <cellStyle name="Note 8 3 2 2" xfId="36845" xr:uid="{BF37CF3A-51B9-4F52-A46A-32B08DD0C1AD}"/>
    <cellStyle name="Note 8 3 3" xfId="36844" xr:uid="{9C8CD540-B5E4-4A01-9983-CAE28B9F50CE}"/>
    <cellStyle name="Note 8 4" xfId="13397" xr:uid="{00000000-0005-0000-0000-000059340000}"/>
    <cellStyle name="Note 8 4 2" xfId="36846" xr:uid="{B0155196-372F-4A7F-B186-19F1766CDFA4}"/>
    <cellStyle name="Note 8 5" xfId="36841" xr:uid="{AA0CEC8E-0198-486F-9A1E-E61A140FB2EF}"/>
    <cellStyle name="Note 9" xfId="13398" xr:uid="{00000000-0005-0000-0000-00005A340000}"/>
    <cellStyle name="Note 9 2" xfId="13399" xr:uid="{00000000-0005-0000-0000-00005B340000}"/>
    <cellStyle name="Note 9 2 2" xfId="13400" xr:uid="{00000000-0005-0000-0000-00005C340000}"/>
    <cellStyle name="Note 9 2 2 2" xfId="36849" xr:uid="{9D07D6C5-F60A-4A0F-B1D9-82ADB8B47B92}"/>
    <cellStyle name="Note 9 2 3" xfId="36848" xr:uid="{70B475F1-8E81-4164-A9C7-CC6EEF1A8DC7}"/>
    <cellStyle name="Note 9 3" xfId="13401" xr:uid="{00000000-0005-0000-0000-00005D340000}"/>
    <cellStyle name="Note 9 3 2" xfId="13402" xr:uid="{00000000-0005-0000-0000-00005E340000}"/>
    <cellStyle name="Note 9 3 2 2" xfId="36851" xr:uid="{1CCE9AB6-B9D2-45AA-B6CE-B5995E1D50F1}"/>
    <cellStyle name="Note 9 3 3" xfId="36850" xr:uid="{2CBDB91F-2CBF-42A3-A00C-DD9A707A62AE}"/>
    <cellStyle name="Note 9 4" xfId="13403" xr:uid="{00000000-0005-0000-0000-00005F340000}"/>
    <cellStyle name="Note 9 4 2" xfId="36852" xr:uid="{F18ACE3A-2528-4268-A42E-E70CB2584F31}"/>
    <cellStyle name="Note 9 5" xfId="36847" xr:uid="{93F00CFD-9956-4744-AA37-3BF34BD70CEB}"/>
    <cellStyle name="Note_Bases_Generales" xfId="13404" xr:uid="{00000000-0005-0000-0000-000060340000}"/>
    <cellStyle name="Number [0]" xfId="13405" xr:uid="{00000000-0005-0000-0000-000061340000}"/>
    <cellStyle name="Number [0] 2" xfId="13406" xr:uid="{00000000-0005-0000-0000-000062340000}"/>
    <cellStyle name="Number [0] 2 2" xfId="13407" xr:uid="{00000000-0005-0000-0000-000063340000}"/>
    <cellStyle name="Number [0] 3" xfId="13408" xr:uid="{00000000-0005-0000-0000-000064340000}"/>
    <cellStyle name="Number [0] 3 2" xfId="13409" xr:uid="{00000000-0005-0000-0000-000065340000}"/>
    <cellStyle name="Number [0] 4" xfId="13410" xr:uid="{00000000-0005-0000-0000-000066340000}"/>
    <cellStyle name="Number [0] 4 2" xfId="13411" xr:uid="{00000000-0005-0000-0000-000067340000}"/>
    <cellStyle name="Number [0] 5" xfId="13412" xr:uid="{00000000-0005-0000-0000-000068340000}"/>
    <cellStyle name="Number [0] 5 2" xfId="13413" xr:uid="{00000000-0005-0000-0000-000069340000}"/>
    <cellStyle name="Number [0] 6" xfId="13414" xr:uid="{00000000-0005-0000-0000-00006A340000}"/>
    <cellStyle name="Number [0] 6 2" xfId="13415" xr:uid="{00000000-0005-0000-0000-00006B340000}"/>
    <cellStyle name="Number [0] 7" xfId="13416" xr:uid="{00000000-0005-0000-0000-00006C340000}"/>
    <cellStyle name="Number [0] 7 2" xfId="13417" xr:uid="{00000000-0005-0000-0000-00006D340000}"/>
    <cellStyle name="Number [0] 8" xfId="13418" xr:uid="{00000000-0005-0000-0000-00006E340000}"/>
    <cellStyle name="Number [0] 8 2" xfId="13419" xr:uid="{00000000-0005-0000-0000-00006F340000}"/>
    <cellStyle name="Number [0] 9" xfId="13420" xr:uid="{00000000-0005-0000-0000-000070340000}"/>
    <cellStyle name="Number [1]" xfId="13421" xr:uid="{00000000-0005-0000-0000-000071340000}"/>
    <cellStyle name="Number [1] 2" xfId="13422" xr:uid="{00000000-0005-0000-0000-000072340000}"/>
    <cellStyle name="Number [1] 2 2" xfId="13423" xr:uid="{00000000-0005-0000-0000-000073340000}"/>
    <cellStyle name="Number [1] 3" xfId="13424" xr:uid="{00000000-0005-0000-0000-000074340000}"/>
    <cellStyle name="Number [1] 3 2" xfId="13425" xr:uid="{00000000-0005-0000-0000-000075340000}"/>
    <cellStyle name="Number [1] 4" xfId="13426" xr:uid="{00000000-0005-0000-0000-000076340000}"/>
    <cellStyle name="Number [1] 4 2" xfId="13427" xr:uid="{00000000-0005-0000-0000-000077340000}"/>
    <cellStyle name="Number [1] 5" xfId="13428" xr:uid="{00000000-0005-0000-0000-000078340000}"/>
    <cellStyle name="Number [1] 5 2" xfId="13429" xr:uid="{00000000-0005-0000-0000-000079340000}"/>
    <cellStyle name="Number [1] 6" xfId="13430" xr:uid="{00000000-0005-0000-0000-00007A340000}"/>
    <cellStyle name="Number [1] 6 2" xfId="13431" xr:uid="{00000000-0005-0000-0000-00007B340000}"/>
    <cellStyle name="Number [1] 7" xfId="13432" xr:uid="{00000000-0005-0000-0000-00007C340000}"/>
    <cellStyle name="Number [1] 7 2" xfId="13433" xr:uid="{00000000-0005-0000-0000-00007D340000}"/>
    <cellStyle name="Number [1] 8" xfId="13434" xr:uid="{00000000-0005-0000-0000-00007E340000}"/>
    <cellStyle name="Number [1] 8 2" xfId="13435" xr:uid="{00000000-0005-0000-0000-00007F340000}"/>
    <cellStyle name="Number [1] 9" xfId="13436" xr:uid="{00000000-0005-0000-0000-000080340000}"/>
    <cellStyle name="Number [2]" xfId="13437" xr:uid="{00000000-0005-0000-0000-000081340000}"/>
    <cellStyle name="Number [2] 2" xfId="13438" xr:uid="{00000000-0005-0000-0000-000082340000}"/>
    <cellStyle name="Number [2] 2 2" xfId="13439" xr:uid="{00000000-0005-0000-0000-000083340000}"/>
    <cellStyle name="Number [2] 3" xfId="13440" xr:uid="{00000000-0005-0000-0000-000084340000}"/>
    <cellStyle name="Number [2] 3 2" xfId="13441" xr:uid="{00000000-0005-0000-0000-000085340000}"/>
    <cellStyle name="Number [2] 4" xfId="13442" xr:uid="{00000000-0005-0000-0000-000086340000}"/>
    <cellStyle name="Number [2] 4 2" xfId="13443" xr:uid="{00000000-0005-0000-0000-000087340000}"/>
    <cellStyle name="Number [2] 5" xfId="13444" xr:uid="{00000000-0005-0000-0000-000088340000}"/>
    <cellStyle name="Number [2] 5 2" xfId="13445" xr:uid="{00000000-0005-0000-0000-000089340000}"/>
    <cellStyle name="Number [2] 6" xfId="13446" xr:uid="{00000000-0005-0000-0000-00008A340000}"/>
    <cellStyle name="Number [2] 6 2" xfId="13447" xr:uid="{00000000-0005-0000-0000-00008B340000}"/>
    <cellStyle name="Number [2] 7" xfId="13448" xr:uid="{00000000-0005-0000-0000-00008C340000}"/>
    <cellStyle name="Number [2] 7 2" xfId="13449" xr:uid="{00000000-0005-0000-0000-00008D340000}"/>
    <cellStyle name="Number [2] 8" xfId="13450" xr:uid="{00000000-0005-0000-0000-00008E340000}"/>
    <cellStyle name="Number [2] 8 2" xfId="13451" xr:uid="{00000000-0005-0000-0000-00008F340000}"/>
    <cellStyle name="Number [2] 9" xfId="13452" xr:uid="{00000000-0005-0000-0000-000090340000}"/>
    <cellStyle name="Output" xfId="13453" xr:uid="{00000000-0005-0000-0000-000091340000}"/>
    <cellStyle name="Output 10" xfId="13454" xr:uid="{00000000-0005-0000-0000-000092340000}"/>
    <cellStyle name="Output 10 2" xfId="13455" xr:uid="{00000000-0005-0000-0000-000093340000}"/>
    <cellStyle name="Output 10 2 2" xfId="36855" xr:uid="{A535403A-6EFC-4576-A35E-F86D97990B4B}"/>
    <cellStyle name="Output 10 3" xfId="13456" xr:uid="{00000000-0005-0000-0000-000094340000}"/>
    <cellStyle name="Output 10 3 2" xfId="36856" xr:uid="{C4AFEDDD-D59C-47D2-B6BF-E13E6D86BCF7}"/>
    <cellStyle name="Output 10 4" xfId="36854" xr:uid="{78B093C6-B9F1-4A5C-9A30-67C2ECADE110}"/>
    <cellStyle name="Output 100" xfId="13457" xr:uid="{00000000-0005-0000-0000-000095340000}"/>
    <cellStyle name="Output 100 2" xfId="13458" xr:uid="{00000000-0005-0000-0000-000096340000}"/>
    <cellStyle name="Output 100 2 2" xfId="36858" xr:uid="{147D142E-1B35-4884-8A15-C8841CB0DAAF}"/>
    <cellStyle name="Output 100 3" xfId="13459" xr:uid="{00000000-0005-0000-0000-000097340000}"/>
    <cellStyle name="Output 100 3 2" xfId="36859" xr:uid="{C70EA58D-7762-4D57-B2D9-40BC57A4DB78}"/>
    <cellStyle name="Output 100 4" xfId="36857" xr:uid="{CC1FE883-DBCA-4A92-BFA3-4749E4FA9F8D}"/>
    <cellStyle name="Output 101" xfId="13460" xr:uid="{00000000-0005-0000-0000-000098340000}"/>
    <cellStyle name="Output 101 2" xfId="13461" xr:uid="{00000000-0005-0000-0000-000099340000}"/>
    <cellStyle name="Output 101 2 2" xfId="36861" xr:uid="{61680761-BFCE-42C3-8C90-19431573DC3D}"/>
    <cellStyle name="Output 101 3" xfId="13462" xr:uid="{00000000-0005-0000-0000-00009A340000}"/>
    <cellStyle name="Output 101 3 2" xfId="36862" xr:uid="{C20BE7AA-78C1-4E5B-9CC7-73C745CBD2AB}"/>
    <cellStyle name="Output 101 4" xfId="36860" xr:uid="{4D005AE5-A8F4-4B7E-AFF9-37531545BBB8}"/>
    <cellStyle name="Output 102" xfId="36853" xr:uid="{56FAA55F-000C-494A-9DC1-7DFE6D1CCC6E}"/>
    <cellStyle name="Output 11" xfId="13463" xr:uid="{00000000-0005-0000-0000-00009B340000}"/>
    <cellStyle name="Output 11 2" xfId="13464" xr:uid="{00000000-0005-0000-0000-00009C340000}"/>
    <cellStyle name="Output 11 2 2" xfId="36864" xr:uid="{0BC34416-8E0A-44A1-94E2-0FFA53889431}"/>
    <cellStyle name="Output 11 3" xfId="13465" xr:uid="{00000000-0005-0000-0000-00009D340000}"/>
    <cellStyle name="Output 11 3 2" xfId="36865" xr:uid="{26FFD27A-B94C-4E1C-8775-92BD55DD3450}"/>
    <cellStyle name="Output 11 4" xfId="36863" xr:uid="{45A86A29-33AF-410D-A086-2A32692A77B7}"/>
    <cellStyle name="Output 12" xfId="13466" xr:uid="{00000000-0005-0000-0000-00009E340000}"/>
    <cellStyle name="Output 12 2" xfId="13467" xr:uid="{00000000-0005-0000-0000-00009F340000}"/>
    <cellStyle name="Output 12 2 2" xfId="36867" xr:uid="{79B6802C-156E-4F57-96F0-D25CE75F63ED}"/>
    <cellStyle name="Output 12 3" xfId="13468" xr:uid="{00000000-0005-0000-0000-0000A0340000}"/>
    <cellStyle name="Output 12 3 2" xfId="36868" xr:uid="{AB8E0393-43DC-494E-85B6-E36214784786}"/>
    <cellStyle name="Output 12 4" xfId="36866" xr:uid="{757173A8-907F-4008-A24A-5CE57E91484F}"/>
    <cellStyle name="Output 13" xfId="13469" xr:uid="{00000000-0005-0000-0000-0000A1340000}"/>
    <cellStyle name="Output 13 2" xfId="13470" xr:uid="{00000000-0005-0000-0000-0000A2340000}"/>
    <cellStyle name="Output 13 2 2" xfId="36870" xr:uid="{932FEFEE-DA37-4F92-9758-C8C7AE03A9C5}"/>
    <cellStyle name="Output 13 3" xfId="13471" xr:uid="{00000000-0005-0000-0000-0000A3340000}"/>
    <cellStyle name="Output 13 3 2" xfId="36871" xr:uid="{61DFC926-D5F1-4AF0-9E8A-CEB1F4829B0A}"/>
    <cellStyle name="Output 13 4" xfId="36869" xr:uid="{4D84EF74-479A-41AF-8D72-E415BF770D36}"/>
    <cellStyle name="Output 14" xfId="13472" xr:uid="{00000000-0005-0000-0000-0000A4340000}"/>
    <cellStyle name="Output 14 2" xfId="13473" xr:uid="{00000000-0005-0000-0000-0000A5340000}"/>
    <cellStyle name="Output 14 2 2" xfId="36873" xr:uid="{BBA81036-D94E-48F7-98BF-9C6CECA506F0}"/>
    <cellStyle name="Output 14 3" xfId="13474" xr:uid="{00000000-0005-0000-0000-0000A6340000}"/>
    <cellStyle name="Output 14 3 2" xfId="36874" xr:uid="{74E96FD6-0A4A-4FFB-A054-7916C037C1AE}"/>
    <cellStyle name="Output 14 4" xfId="36872" xr:uid="{62664523-75AE-4973-B8AD-CE8D42FA8396}"/>
    <cellStyle name="Output 15" xfId="13475" xr:uid="{00000000-0005-0000-0000-0000A7340000}"/>
    <cellStyle name="Output 15 2" xfId="13476" xr:uid="{00000000-0005-0000-0000-0000A8340000}"/>
    <cellStyle name="Output 15 2 2" xfId="36876" xr:uid="{21FD8B45-2507-428A-AEE4-E85F220F1E4F}"/>
    <cellStyle name="Output 15 3" xfId="13477" xr:uid="{00000000-0005-0000-0000-0000A9340000}"/>
    <cellStyle name="Output 15 3 2" xfId="36877" xr:uid="{59D9AACD-6905-4875-874D-5E650F7230AE}"/>
    <cellStyle name="Output 15 4" xfId="36875" xr:uid="{A5DD2478-2755-4259-8F2F-70858AE42E1B}"/>
    <cellStyle name="Output 16" xfId="13478" xr:uid="{00000000-0005-0000-0000-0000AA340000}"/>
    <cellStyle name="Output 16 2" xfId="13479" xr:uid="{00000000-0005-0000-0000-0000AB340000}"/>
    <cellStyle name="Output 16 2 2" xfId="36879" xr:uid="{5C8ECC25-565F-47F9-9AAE-8BB19355424B}"/>
    <cellStyle name="Output 16 3" xfId="13480" xr:uid="{00000000-0005-0000-0000-0000AC340000}"/>
    <cellStyle name="Output 16 3 2" xfId="36880" xr:uid="{AFAB3A6A-BAD0-4D41-9936-DC7B9F114295}"/>
    <cellStyle name="Output 16 4" xfId="36878" xr:uid="{EE7D6359-0ECE-4979-9F65-89BB0DCD199D}"/>
    <cellStyle name="Output 17" xfId="13481" xr:uid="{00000000-0005-0000-0000-0000AD340000}"/>
    <cellStyle name="Output 17 2" xfId="13482" xr:uid="{00000000-0005-0000-0000-0000AE340000}"/>
    <cellStyle name="Output 17 2 2" xfId="36882" xr:uid="{F1DD68EF-35DC-4E2A-B763-F079A85B9A36}"/>
    <cellStyle name="Output 17 3" xfId="13483" xr:uid="{00000000-0005-0000-0000-0000AF340000}"/>
    <cellStyle name="Output 17 3 2" xfId="36883" xr:uid="{6517E705-4342-44A1-812C-1E03FE549DFC}"/>
    <cellStyle name="Output 17 4" xfId="36881" xr:uid="{3EAA4378-6B86-4B87-900F-C7C2DD3E4EB9}"/>
    <cellStyle name="Output 18" xfId="13484" xr:uid="{00000000-0005-0000-0000-0000B0340000}"/>
    <cellStyle name="Output 18 2" xfId="13485" xr:uid="{00000000-0005-0000-0000-0000B1340000}"/>
    <cellStyle name="Output 18 2 2" xfId="36885" xr:uid="{36E689C0-5E75-4D43-9002-2B930F19453E}"/>
    <cellStyle name="Output 18 3" xfId="13486" xr:uid="{00000000-0005-0000-0000-0000B2340000}"/>
    <cellStyle name="Output 18 3 2" xfId="36886" xr:uid="{33412074-1A9E-41DB-90AE-A9053354AAE0}"/>
    <cellStyle name="Output 18 4" xfId="36884" xr:uid="{0B80F881-D57A-4837-B5A5-51BCC42C023E}"/>
    <cellStyle name="Output 19" xfId="13487" xr:uid="{00000000-0005-0000-0000-0000B3340000}"/>
    <cellStyle name="Output 19 2" xfId="13488" xr:uid="{00000000-0005-0000-0000-0000B4340000}"/>
    <cellStyle name="Output 19 2 2" xfId="36888" xr:uid="{88D38FEF-CA54-4DE0-BDA1-0DA54A75A4D4}"/>
    <cellStyle name="Output 19 3" xfId="13489" xr:uid="{00000000-0005-0000-0000-0000B5340000}"/>
    <cellStyle name="Output 19 3 2" xfId="36889" xr:uid="{43367582-C829-4A2C-ADCE-EF9BEC6514D2}"/>
    <cellStyle name="Output 19 4" xfId="36887" xr:uid="{F9233058-A67E-4EB3-85D5-A73F7980B598}"/>
    <cellStyle name="Output 2" xfId="13490" xr:uid="{00000000-0005-0000-0000-0000B6340000}"/>
    <cellStyle name="Output 2 2" xfId="13491" xr:uid="{00000000-0005-0000-0000-0000B7340000}"/>
    <cellStyle name="Output 2 2 2" xfId="36891" xr:uid="{DF85C5F4-5F63-4B9C-AD53-34275D5B7BD0}"/>
    <cellStyle name="Output 2 3" xfId="13492" xr:uid="{00000000-0005-0000-0000-0000B8340000}"/>
    <cellStyle name="Output 2 3 2" xfId="36892" xr:uid="{511B06F7-997B-4B9A-A093-1E990B6923CB}"/>
    <cellStyle name="Output 2 4" xfId="36890" xr:uid="{F7DD7A39-2325-4C47-A99C-7079D8B2BF6F}"/>
    <cellStyle name="Output 20" xfId="13493" xr:uid="{00000000-0005-0000-0000-0000B9340000}"/>
    <cellStyle name="Output 20 2" xfId="13494" xr:uid="{00000000-0005-0000-0000-0000BA340000}"/>
    <cellStyle name="Output 20 2 2" xfId="36894" xr:uid="{3519ECD7-993B-4573-8E4A-63F2DCD3906B}"/>
    <cellStyle name="Output 20 3" xfId="13495" xr:uid="{00000000-0005-0000-0000-0000BB340000}"/>
    <cellStyle name="Output 20 3 2" xfId="36895" xr:uid="{BF3281E4-2925-40CF-8472-A49285C32A60}"/>
    <cellStyle name="Output 20 4" xfId="36893" xr:uid="{ACE5D1C0-98D5-44EC-B656-7FFC6D9E1888}"/>
    <cellStyle name="Output 21" xfId="13496" xr:uid="{00000000-0005-0000-0000-0000BC340000}"/>
    <cellStyle name="Output 21 2" xfId="13497" xr:uid="{00000000-0005-0000-0000-0000BD340000}"/>
    <cellStyle name="Output 21 2 2" xfId="36897" xr:uid="{6BA219BA-129B-4BA7-803B-C47DB7ED0BAB}"/>
    <cellStyle name="Output 21 3" xfId="13498" xr:uid="{00000000-0005-0000-0000-0000BE340000}"/>
    <cellStyle name="Output 21 3 2" xfId="36898" xr:uid="{7CB716EE-3A25-4D97-82DD-C5A1B0B58787}"/>
    <cellStyle name="Output 21 4" xfId="36896" xr:uid="{C98CFE78-5AF3-414F-84EF-20EA53C57DD4}"/>
    <cellStyle name="Output 22" xfId="13499" xr:uid="{00000000-0005-0000-0000-0000BF340000}"/>
    <cellStyle name="Output 22 2" xfId="13500" xr:uid="{00000000-0005-0000-0000-0000C0340000}"/>
    <cellStyle name="Output 22 2 2" xfId="36900" xr:uid="{B5541B4C-7CA6-412F-B566-BED2C0616B0C}"/>
    <cellStyle name="Output 22 3" xfId="13501" xr:uid="{00000000-0005-0000-0000-0000C1340000}"/>
    <cellStyle name="Output 22 3 2" xfId="36901" xr:uid="{C0435304-735A-4D8D-9068-751C07F37144}"/>
    <cellStyle name="Output 22 4" xfId="36899" xr:uid="{5CA94EAF-EB45-4035-8329-E3B6F4DE21DC}"/>
    <cellStyle name="Output 23" xfId="13502" xr:uid="{00000000-0005-0000-0000-0000C2340000}"/>
    <cellStyle name="Output 23 2" xfId="13503" xr:uid="{00000000-0005-0000-0000-0000C3340000}"/>
    <cellStyle name="Output 23 2 2" xfId="36903" xr:uid="{C3052F5D-B9DA-4421-A604-EB9AF607B0C9}"/>
    <cellStyle name="Output 23 3" xfId="13504" xr:uid="{00000000-0005-0000-0000-0000C4340000}"/>
    <cellStyle name="Output 23 3 2" xfId="36904" xr:uid="{65AAC571-C1C0-4E92-BCFE-C510A0F5E1E8}"/>
    <cellStyle name="Output 23 4" xfId="36902" xr:uid="{4CF92D5B-1E45-44B0-BA42-AB261D284F40}"/>
    <cellStyle name="Output 24" xfId="13505" xr:uid="{00000000-0005-0000-0000-0000C5340000}"/>
    <cellStyle name="Output 24 2" xfId="13506" xr:uid="{00000000-0005-0000-0000-0000C6340000}"/>
    <cellStyle name="Output 24 2 2" xfId="36906" xr:uid="{D0156B3E-E526-4C11-8719-8F72E9471A56}"/>
    <cellStyle name="Output 24 3" xfId="13507" xr:uid="{00000000-0005-0000-0000-0000C7340000}"/>
    <cellStyle name="Output 24 3 2" xfId="36907" xr:uid="{C9E46ADE-70CE-459E-B22E-1EA863795794}"/>
    <cellStyle name="Output 24 4" xfId="36905" xr:uid="{22178BF0-0CA8-4260-80C4-8424ABC35D0A}"/>
    <cellStyle name="Output 25" xfId="13508" xr:uid="{00000000-0005-0000-0000-0000C8340000}"/>
    <cellStyle name="Output 25 2" xfId="13509" xr:uid="{00000000-0005-0000-0000-0000C9340000}"/>
    <cellStyle name="Output 25 2 2" xfId="36909" xr:uid="{4C0375F7-AB33-4B52-8483-3E514861782A}"/>
    <cellStyle name="Output 25 3" xfId="13510" xr:uid="{00000000-0005-0000-0000-0000CA340000}"/>
    <cellStyle name="Output 25 3 2" xfId="36910" xr:uid="{3EDD1305-A32B-44FA-9C22-E0FC74383BB0}"/>
    <cellStyle name="Output 25 4" xfId="36908" xr:uid="{89D8BB12-6BCF-4EB2-B2F8-DC0FDB8C616E}"/>
    <cellStyle name="Output 26" xfId="13511" xr:uid="{00000000-0005-0000-0000-0000CB340000}"/>
    <cellStyle name="Output 26 2" xfId="13512" xr:uid="{00000000-0005-0000-0000-0000CC340000}"/>
    <cellStyle name="Output 26 2 2" xfId="36912" xr:uid="{82D6E8A1-8349-4E8B-BBA0-BF8356DC4682}"/>
    <cellStyle name="Output 26 3" xfId="13513" xr:uid="{00000000-0005-0000-0000-0000CD340000}"/>
    <cellStyle name="Output 26 3 2" xfId="36913" xr:uid="{C6F47C07-35D1-4E73-A01B-3337947120D0}"/>
    <cellStyle name="Output 26 4" xfId="36911" xr:uid="{B73D1DA8-1D87-48FC-9738-E0E2CA448572}"/>
    <cellStyle name="Output 27" xfId="13514" xr:uid="{00000000-0005-0000-0000-0000CE340000}"/>
    <cellStyle name="Output 27 2" xfId="13515" xr:uid="{00000000-0005-0000-0000-0000CF340000}"/>
    <cellStyle name="Output 27 2 2" xfId="36915" xr:uid="{6BC8DD69-F0AB-43EE-BB89-732A31BE6B2E}"/>
    <cellStyle name="Output 27 3" xfId="13516" xr:uid="{00000000-0005-0000-0000-0000D0340000}"/>
    <cellStyle name="Output 27 3 2" xfId="36916" xr:uid="{44292916-139A-4800-92C1-2BC6231D3A59}"/>
    <cellStyle name="Output 27 4" xfId="36914" xr:uid="{8D8F2F9A-7503-46AF-8014-F425E9F3A967}"/>
    <cellStyle name="Output 28" xfId="13517" xr:uid="{00000000-0005-0000-0000-0000D1340000}"/>
    <cellStyle name="Output 28 2" xfId="13518" xr:uid="{00000000-0005-0000-0000-0000D2340000}"/>
    <cellStyle name="Output 28 2 2" xfId="36918" xr:uid="{CB125FFA-8026-4654-B039-2E8DEA9AA518}"/>
    <cellStyle name="Output 28 3" xfId="13519" xr:uid="{00000000-0005-0000-0000-0000D3340000}"/>
    <cellStyle name="Output 28 3 2" xfId="36919" xr:uid="{A521BDCA-D8F0-467D-9254-900C7AF8017F}"/>
    <cellStyle name="Output 28 4" xfId="36917" xr:uid="{FA76CC4F-C4F0-4113-814E-0741E4D66B6D}"/>
    <cellStyle name="Output 29" xfId="13520" xr:uid="{00000000-0005-0000-0000-0000D4340000}"/>
    <cellStyle name="Output 29 2" xfId="13521" xr:uid="{00000000-0005-0000-0000-0000D5340000}"/>
    <cellStyle name="Output 29 2 2" xfId="36921" xr:uid="{489984E0-9862-4D1C-8C33-51E301DE773F}"/>
    <cellStyle name="Output 29 3" xfId="13522" xr:uid="{00000000-0005-0000-0000-0000D6340000}"/>
    <cellStyle name="Output 29 3 2" xfId="36922" xr:uid="{08069CC3-0352-47FE-A1F5-4ACB8F81E957}"/>
    <cellStyle name="Output 29 4" xfId="36920" xr:uid="{E0F5B78F-F736-4A1B-9BBB-4323DDCBDBF4}"/>
    <cellStyle name="Output 3" xfId="13523" xr:uid="{00000000-0005-0000-0000-0000D7340000}"/>
    <cellStyle name="Output 3 2" xfId="13524" xr:uid="{00000000-0005-0000-0000-0000D8340000}"/>
    <cellStyle name="Output 3 2 2" xfId="36924" xr:uid="{5831B0D1-3A65-46FA-A492-AD71F6A4C11B}"/>
    <cellStyle name="Output 3 3" xfId="13525" xr:uid="{00000000-0005-0000-0000-0000D9340000}"/>
    <cellStyle name="Output 3 3 2" xfId="36925" xr:uid="{C66CE661-716E-4A35-9A4D-DF1443044F0D}"/>
    <cellStyle name="Output 3 4" xfId="36923" xr:uid="{FE733FFA-3AA6-4D9F-AC86-6DB258074DFD}"/>
    <cellStyle name="Output 30" xfId="13526" xr:uid="{00000000-0005-0000-0000-0000DA340000}"/>
    <cellStyle name="Output 30 2" xfId="13527" xr:uid="{00000000-0005-0000-0000-0000DB340000}"/>
    <cellStyle name="Output 30 2 2" xfId="36927" xr:uid="{E566CA15-602A-4BE0-B16E-CD4BB2DAF8C7}"/>
    <cellStyle name="Output 30 3" xfId="13528" xr:uid="{00000000-0005-0000-0000-0000DC340000}"/>
    <cellStyle name="Output 30 3 2" xfId="36928" xr:uid="{989A9C65-8B59-4D44-99CB-780750684CCE}"/>
    <cellStyle name="Output 30 4" xfId="36926" xr:uid="{520F5C8A-B600-4779-AA28-E16F20D03613}"/>
    <cellStyle name="Output 31" xfId="13529" xr:uid="{00000000-0005-0000-0000-0000DD340000}"/>
    <cellStyle name="Output 31 2" xfId="13530" xr:uid="{00000000-0005-0000-0000-0000DE340000}"/>
    <cellStyle name="Output 31 2 2" xfId="36930" xr:uid="{6D9DA952-5855-45CB-A91E-247C6C2871C0}"/>
    <cellStyle name="Output 31 3" xfId="13531" xr:uid="{00000000-0005-0000-0000-0000DF340000}"/>
    <cellStyle name="Output 31 3 2" xfId="36931" xr:uid="{A7BA03E9-BDD9-4081-A50D-A45B3C71EBA0}"/>
    <cellStyle name="Output 31 4" xfId="36929" xr:uid="{570F88D4-25B3-4AB3-AD8A-3D8B7875A392}"/>
    <cellStyle name="Output 32" xfId="13532" xr:uid="{00000000-0005-0000-0000-0000E0340000}"/>
    <cellStyle name="Output 32 2" xfId="13533" xr:uid="{00000000-0005-0000-0000-0000E1340000}"/>
    <cellStyle name="Output 32 2 2" xfId="36933" xr:uid="{4B223E9F-226E-4E3B-B1A8-D0C6D167FDC5}"/>
    <cellStyle name="Output 32 3" xfId="13534" xr:uid="{00000000-0005-0000-0000-0000E2340000}"/>
    <cellStyle name="Output 32 3 2" xfId="36934" xr:uid="{BC9B34B0-BA46-471B-82A3-857909C552D3}"/>
    <cellStyle name="Output 32 4" xfId="36932" xr:uid="{420CB0C9-BCBE-4A3A-A7D3-BBFD7CEA1317}"/>
    <cellStyle name="Output 33" xfId="13535" xr:uid="{00000000-0005-0000-0000-0000E3340000}"/>
    <cellStyle name="Output 33 2" xfId="13536" xr:uid="{00000000-0005-0000-0000-0000E4340000}"/>
    <cellStyle name="Output 33 2 2" xfId="36936" xr:uid="{4F107E1C-4B5F-4C17-B222-C9A2013B1683}"/>
    <cellStyle name="Output 33 3" xfId="13537" xr:uid="{00000000-0005-0000-0000-0000E5340000}"/>
    <cellStyle name="Output 33 3 2" xfId="36937" xr:uid="{F22A98F3-3F45-4E2A-AA47-A197AEAAC5EB}"/>
    <cellStyle name="Output 33 4" xfId="36935" xr:uid="{61B944D5-7BC8-4708-8FCB-7022B160AE16}"/>
    <cellStyle name="Output 34" xfId="13538" xr:uid="{00000000-0005-0000-0000-0000E6340000}"/>
    <cellStyle name="Output 34 2" xfId="13539" xr:uid="{00000000-0005-0000-0000-0000E7340000}"/>
    <cellStyle name="Output 34 2 2" xfId="36939" xr:uid="{8B7E22E5-5492-4328-82D7-6447F84807EE}"/>
    <cellStyle name="Output 34 3" xfId="13540" xr:uid="{00000000-0005-0000-0000-0000E8340000}"/>
    <cellStyle name="Output 34 3 2" xfId="36940" xr:uid="{51CBC78B-807A-4A52-90C1-445E5731B492}"/>
    <cellStyle name="Output 34 4" xfId="36938" xr:uid="{C01BAD45-5C4B-4F3D-8CF2-AC75412A9583}"/>
    <cellStyle name="Output 35" xfId="13541" xr:uid="{00000000-0005-0000-0000-0000E9340000}"/>
    <cellStyle name="Output 35 2" xfId="13542" xr:uid="{00000000-0005-0000-0000-0000EA340000}"/>
    <cellStyle name="Output 35 2 2" xfId="36942" xr:uid="{BB3BC06A-2CC7-4584-8828-7C9D2F63159E}"/>
    <cellStyle name="Output 35 3" xfId="13543" xr:uid="{00000000-0005-0000-0000-0000EB340000}"/>
    <cellStyle name="Output 35 3 2" xfId="36943" xr:uid="{CBC7A30F-2D30-4C53-9D2A-E1DFB4BC6BA7}"/>
    <cellStyle name="Output 35 4" xfId="36941" xr:uid="{562C051C-9321-4CB6-868B-D5A622F75396}"/>
    <cellStyle name="Output 36" xfId="13544" xr:uid="{00000000-0005-0000-0000-0000EC340000}"/>
    <cellStyle name="Output 36 2" xfId="13545" xr:uid="{00000000-0005-0000-0000-0000ED340000}"/>
    <cellStyle name="Output 36 2 2" xfId="36945" xr:uid="{E74FA86E-C970-487E-8D1E-C0DA48668AB5}"/>
    <cellStyle name="Output 36 3" xfId="13546" xr:uid="{00000000-0005-0000-0000-0000EE340000}"/>
    <cellStyle name="Output 36 3 2" xfId="36946" xr:uid="{F6D3FE7C-956C-4C4E-B59B-0B39327F5F74}"/>
    <cellStyle name="Output 36 4" xfId="36944" xr:uid="{574082C9-F834-4B06-8843-2746B977560B}"/>
    <cellStyle name="Output 37" xfId="13547" xr:uid="{00000000-0005-0000-0000-0000EF340000}"/>
    <cellStyle name="Output 37 2" xfId="13548" xr:uid="{00000000-0005-0000-0000-0000F0340000}"/>
    <cellStyle name="Output 37 2 2" xfId="36948" xr:uid="{ED71896B-9221-453A-992B-A8D6E043E80A}"/>
    <cellStyle name="Output 37 3" xfId="13549" xr:uid="{00000000-0005-0000-0000-0000F1340000}"/>
    <cellStyle name="Output 37 3 2" xfId="36949" xr:uid="{F26F3610-EE20-4D3C-BF6C-A89FF2159D23}"/>
    <cellStyle name="Output 37 4" xfId="36947" xr:uid="{3CF52FAB-BF13-4047-A448-EAFE2A99603D}"/>
    <cellStyle name="Output 38" xfId="13550" xr:uid="{00000000-0005-0000-0000-0000F2340000}"/>
    <cellStyle name="Output 38 2" xfId="13551" xr:uid="{00000000-0005-0000-0000-0000F3340000}"/>
    <cellStyle name="Output 38 2 2" xfId="36951" xr:uid="{F5243586-16A7-4F3A-B5D8-F6EEEA333CA4}"/>
    <cellStyle name="Output 38 3" xfId="13552" xr:uid="{00000000-0005-0000-0000-0000F4340000}"/>
    <cellStyle name="Output 38 3 2" xfId="36952" xr:uid="{BC8706AC-D043-4EC4-BD2D-B398FD457924}"/>
    <cellStyle name="Output 38 4" xfId="36950" xr:uid="{753A177B-E348-444E-A5ED-5D266B26CA64}"/>
    <cellStyle name="Output 39" xfId="13553" xr:uid="{00000000-0005-0000-0000-0000F5340000}"/>
    <cellStyle name="Output 39 2" xfId="13554" xr:uid="{00000000-0005-0000-0000-0000F6340000}"/>
    <cellStyle name="Output 39 2 2" xfId="36954" xr:uid="{B4F5E6DB-F55C-4398-B7BD-14AA0CC547F1}"/>
    <cellStyle name="Output 39 3" xfId="13555" xr:uid="{00000000-0005-0000-0000-0000F7340000}"/>
    <cellStyle name="Output 39 3 2" xfId="36955" xr:uid="{3BE9DE69-4879-43CF-BEF9-A685C488EAF1}"/>
    <cellStyle name="Output 39 4" xfId="36953" xr:uid="{79133D87-B9F4-4DDC-BF13-72EFD57A677F}"/>
    <cellStyle name="Output 4" xfId="13556" xr:uid="{00000000-0005-0000-0000-0000F8340000}"/>
    <cellStyle name="Output 4 2" xfId="13557" xr:uid="{00000000-0005-0000-0000-0000F9340000}"/>
    <cellStyle name="Output 4 2 2" xfId="36957" xr:uid="{9BBF1BF4-E17C-4A40-AC9E-ECFE1333F978}"/>
    <cellStyle name="Output 4 3" xfId="13558" xr:uid="{00000000-0005-0000-0000-0000FA340000}"/>
    <cellStyle name="Output 4 3 2" xfId="36958" xr:uid="{BF38934A-48D8-4E24-92F7-C2DC0E11F107}"/>
    <cellStyle name="Output 4 4" xfId="36956" xr:uid="{C90138B8-94B8-446D-B505-73BEA7D3353D}"/>
    <cellStyle name="Output 40" xfId="13559" xr:uid="{00000000-0005-0000-0000-0000FB340000}"/>
    <cellStyle name="Output 40 2" xfId="13560" xr:uid="{00000000-0005-0000-0000-0000FC340000}"/>
    <cellStyle name="Output 40 2 2" xfId="36960" xr:uid="{E6849E55-2CCD-4305-9087-555A512988A5}"/>
    <cellStyle name="Output 40 3" xfId="13561" xr:uid="{00000000-0005-0000-0000-0000FD340000}"/>
    <cellStyle name="Output 40 3 2" xfId="36961" xr:uid="{2C487D3C-D967-4C36-9ECF-9731368683D4}"/>
    <cellStyle name="Output 40 4" xfId="36959" xr:uid="{D7F5261F-6C23-4A2A-99CF-A2D50CFD8B8C}"/>
    <cellStyle name="Output 41" xfId="13562" xr:uid="{00000000-0005-0000-0000-0000FE340000}"/>
    <cellStyle name="Output 41 2" xfId="13563" xr:uid="{00000000-0005-0000-0000-0000FF340000}"/>
    <cellStyle name="Output 41 2 2" xfId="36963" xr:uid="{AAF62CC4-52CF-48BB-9941-8EAFA04BFF33}"/>
    <cellStyle name="Output 41 3" xfId="13564" xr:uid="{00000000-0005-0000-0000-000000350000}"/>
    <cellStyle name="Output 41 3 2" xfId="36964" xr:uid="{8EBA9F9A-1EDA-4A04-B3AE-E558F680D786}"/>
    <cellStyle name="Output 41 4" xfId="36962" xr:uid="{89F5EE79-DBAB-4D16-BDD4-CE39334720D0}"/>
    <cellStyle name="Output 42" xfId="13565" xr:uid="{00000000-0005-0000-0000-000001350000}"/>
    <cellStyle name="Output 42 2" xfId="13566" xr:uid="{00000000-0005-0000-0000-000002350000}"/>
    <cellStyle name="Output 42 2 2" xfId="36966" xr:uid="{292DA839-300E-4EC0-B762-257FA29D96D3}"/>
    <cellStyle name="Output 42 3" xfId="13567" xr:uid="{00000000-0005-0000-0000-000003350000}"/>
    <cellStyle name="Output 42 3 2" xfId="36967" xr:uid="{A4E19F71-0667-4256-AEB2-3C9B3614EE9C}"/>
    <cellStyle name="Output 42 4" xfId="36965" xr:uid="{69AC50F9-48CD-44BA-9F61-590E9A838437}"/>
    <cellStyle name="Output 43" xfId="13568" xr:uid="{00000000-0005-0000-0000-000004350000}"/>
    <cellStyle name="Output 43 2" xfId="13569" xr:uid="{00000000-0005-0000-0000-000005350000}"/>
    <cellStyle name="Output 43 2 2" xfId="36969" xr:uid="{CA338515-C43C-4D81-A0AD-F5C27B649929}"/>
    <cellStyle name="Output 43 3" xfId="13570" xr:uid="{00000000-0005-0000-0000-000006350000}"/>
    <cellStyle name="Output 43 3 2" xfId="36970" xr:uid="{0BB24D6E-48C9-4487-BB53-CE8BFFAE9202}"/>
    <cellStyle name="Output 43 4" xfId="36968" xr:uid="{B84F36CE-C015-443B-B9BB-27A9B32905EE}"/>
    <cellStyle name="Output 44" xfId="13571" xr:uid="{00000000-0005-0000-0000-000007350000}"/>
    <cellStyle name="Output 44 2" xfId="13572" xr:uid="{00000000-0005-0000-0000-000008350000}"/>
    <cellStyle name="Output 44 2 2" xfId="36972" xr:uid="{5D49DE11-880D-4D40-9C52-390C2A1A2829}"/>
    <cellStyle name="Output 44 3" xfId="13573" xr:uid="{00000000-0005-0000-0000-000009350000}"/>
    <cellStyle name="Output 44 3 2" xfId="36973" xr:uid="{77480F98-C042-4018-9A51-42FD94B98F06}"/>
    <cellStyle name="Output 44 4" xfId="36971" xr:uid="{0AD6C37D-F64A-41C9-85EA-F378F7543721}"/>
    <cellStyle name="Output 45" xfId="13574" xr:uid="{00000000-0005-0000-0000-00000A350000}"/>
    <cellStyle name="Output 45 2" xfId="13575" xr:uid="{00000000-0005-0000-0000-00000B350000}"/>
    <cellStyle name="Output 45 2 2" xfId="36975" xr:uid="{9FD13F6B-F289-46D8-BDFC-84C58C90D697}"/>
    <cellStyle name="Output 45 3" xfId="13576" xr:uid="{00000000-0005-0000-0000-00000C350000}"/>
    <cellStyle name="Output 45 3 2" xfId="36976" xr:uid="{D57FF9C3-D407-4F79-A83C-0E089CDADE1E}"/>
    <cellStyle name="Output 45 4" xfId="36974" xr:uid="{60B9D53B-20AE-4273-99F5-C624186DAA7C}"/>
    <cellStyle name="Output 46" xfId="13577" xr:uid="{00000000-0005-0000-0000-00000D350000}"/>
    <cellStyle name="Output 46 2" xfId="13578" xr:uid="{00000000-0005-0000-0000-00000E350000}"/>
    <cellStyle name="Output 46 2 2" xfId="36978" xr:uid="{494FF39F-C3FB-49BE-8B8D-0728989EB2FF}"/>
    <cellStyle name="Output 46 3" xfId="13579" xr:uid="{00000000-0005-0000-0000-00000F350000}"/>
    <cellStyle name="Output 46 3 2" xfId="36979" xr:uid="{CAAE1011-0332-4EBF-BFEB-804C84C79E02}"/>
    <cellStyle name="Output 46 4" xfId="36977" xr:uid="{BC4A65EE-F523-4836-AABC-7551901B16E0}"/>
    <cellStyle name="Output 47" xfId="13580" xr:uid="{00000000-0005-0000-0000-000010350000}"/>
    <cellStyle name="Output 47 2" xfId="13581" xr:uid="{00000000-0005-0000-0000-000011350000}"/>
    <cellStyle name="Output 47 2 2" xfId="36981" xr:uid="{E25C9A8C-56C7-46EE-800D-0EA549401AA1}"/>
    <cellStyle name="Output 47 3" xfId="13582" xr:uid="{00000000-0005-0000-0000-000012350000}"/>
    <cellStyle name="Output 47 3 2" xfId="36982" xr:uid="{689B6940-E838-43C7-B0B6-9E1ABDC82A3C}"/>
    <cellStyle name="Output 47 4" xfId="36980" xr:uid="{7BB6A728-F3DD-4280-B930-CC3200E3B681}"/>
    <cellStyle name="Output 48" xfId="13583" xr:uid="{00000000-0005-0000-0000-000013350000}"/>
    <cellStyle name="Output 48 2" xfId="13584" xr:uid="{00000000-0005-0000-0000-000014350000}"/>
    <cellStyle name="Output 48 2 2" xfId="36984" xr:uid="{1D6AFB4B-0D70-4D0B-8611-D7C8987B5F91}"/>
    <cellStyle name="Output 48 3" xfId="13585" xr:uid="{00000000-0005-0000-0000-000015350000}"/>
    <cellStyle name="Output 48 3 2" xfId="36985" xr:uid="{C7233E59-256F-4D8B-BAD6-2C660E49A783}"/>
    <cellStyle name="Output 48 4" xfId="36983" xr:uid="{77ECE4DF-197D-4054-B8B7-7B70F2DEEF9D}"/>
    <cellStyle name="Output 49" xfId="13586" xr:uid="{00000000-0005-0000-0000-000016350000}"/>
    <cellStyle name="Output 49 2" xfId="13587" xr:uid="{00000000-0005-0000-0000-000017350000}"/>
    <cellStyle name="Output 49 2 2" xfId="36987" xr:uid="{2A2D372C-CCA7-4432-9D31-B279FD987AB4}"/>
    <cellStyle name="Output 49 3" xfId="13588" xr:uid="{00000000-0005-0000-0000-000018350000}"/>
    <cellStyle name="Output 49 3 2" xfId="36988" xr:uid="{71E83BED-C9B8-4DF2-8EDE-6C28331B5A24}"/>
    <cellStyle name="Output 49 4" xfId="36986" xr:uid="{C736525A-4789-48A3-BE5E-531595AE4ACB}"/>
    <cellStyle name="Output 5" xfId="13589" xr:uid="{00000000-0005-0000-0000-000019350000}"/>
    <cellStyle name="Output 5 2" xfId="13590" xr:uid="{00000000-0005-0000-0000-00001A350000}"/>
    <cellStyle name="Output 5 2 2" xfId="36990" xr:uid="{98FA9B9F-7B63-4074-B613-B75B489C311E}"/>
    <cellStyle name="Output 5 3" xfId="13591" xr:uid="{00000000-0005-0000-0000-00001B350000}"/>
    <cellStyle name="Output 5 3 2" xfId="36991" xr:uid="{7B433378-F554-482C-B007-C17BB238A243}"/>
    <cellStyle name="Output 5 4" xfId="36989" xr:uid="{54F209F0-99C6-4DA9-8DE7-CC67D97C2D7F}"/>
    <cellStyle name="Output 50" xfId="13592" xr:uid="{00000000-0005-0000-0000-00001C350000}"/>
    <cellStyle name="Output 50 2" xfId="13593" xr:uid="{00000000-0005-0000-0000-00001D350000}"/>
    <cellStyle name="Output 50 2 2" xfId="36993" xr:uid="{0C9548DA-E0FF-479E-94BD-CA6A0A8149DD}"/>
    <cellStyle name="Output 50 3" xfId="13594" xr:uid="{00000000-0005-0000-0000-00001E350000}"/>
    <cellStyle name="Output 50 3 2" xfId="36994" xr:uid="{4223BE73-6AE7-4C74-A492-A5EF9DE93787}"/>
    <cellStyle name="Output 50 4" xfId="36992" xr:uid="{87DF5F77-16A7-4C73-99B2-747B8F1517EA}"/>
    <cellStyle name="Output 51" xfId="13595" xr:uid="{00000000-0005-0000-0000-00001F350000}"/>
    <cellStyle name="Output 51 2" xfId="13596" xr:uid="{00000000-0005-0000-0000-000020350000}"/>
    <cellStyle name="Output 51 2 2" xfId="36996" xr:uid="{84ECB017-1505-48FD-9351-820E048F5619}"/>
    <cellStyle name="Output 51 3" xfId="13597" xr:uid="{00000000-0005-0000-0000-000021350000}"/>
    <cellStyle name="Output 51 3 2" xfId="36997" xr:uid="{3F679FAF-11B8-4D9F-8D8B-650E6521AD36}"/>
    <cellStyle name="Output 51 4" xfId="36995" xr:uid="{84A5AC5F-5457-4172-9A67-2F0281833CAE}"/>
    <cellStyle name="Output 52" xfId="13598" xr:uid="{00000000-0005-0000-0000-000022350000}"/>
    <cellStyle name="Output 52 2" xfId="13599" xr:uid="{00000000-0005-0000-0000-000023350000}"/>
    <cellStyle name="Output 52 2 2" xfId="36999" xr:uid="{91DB9435-F194-4587-A774-57513BF318B3}"/>
    <cellStyle name="Output 52 3" xfId="13600" xr:uid="{00000000-0005-0000-0000-000024350000}"/>
    <cellStyle name="Output 52 3 2" xfId="37000" xr:uid="{470732A4-5ADC-42CD-B02F-7DDEACD0EF71}"/>
    <cellStyle name="Output 52 4" xfId="36998" xr:uid="{CDED3852-BD35-4E95-819A-6AD970814B2F}"/>
    <cellStyle name="Output 53" xfId="13601" xr:uid="{00000000-0005-0000-0000-000025350000}"/>
    <cellStyle name="Output 53 2" xfId="13602" xr:uid="{00000000-0005-0000-0000-000026350000}"/>
    <cellStyle name="Output 53 2 2" xfId="37002" xr:uid="{BFA5D3D9-792D-44A2-BCD4-7F971FF9D804}"/>
    <cellStyle name="Output 53 3" xfId="13603" xr:uid="{00000000-0005-0000-0000-000027350000}"/>
    <cellStyle name="Output 53 3 2" xfId="37003" xr:uid="{1465C59D-8A8A-47A5-982A-B991FEA0749B}"/>
    <cellStyle name="Output 53 4" xfId="37001" xr:uid="{560AC0A9-BBC6-401D-BB16-DAC5D779DDFA}"/>
    <cellStyle name="Output 54" xfId="13604" xr:uid="{00000000-0005-0000-0000-000028350000}"/>
    <cellStyle name="Output 54 2" xfId="13605" xr:uid="{00000000-0005-0000-0000-000029350000}"/>
    <cellStyle name="Output 54 2 2" xfId="37005" xr:uid="{9BAD1852-6947-4DB3-8980-D5B5362F43B3}"/>
    <cellStyle name="Output 54 3" xfId="13606" xr:uid="{00000000-0005-0000-0000-00002A350000}"/>
    <cellStyle name="Output 54 3 2" xfId="37006" xr:uid="{E121A82B-22A3-410D-9F2F-F89B41512AAE}"/>
    <cellStyle name="Output 54 4" xfId="37004" xr:uid="{34C2E578-AAA5-42A4-97CC-882D2590CF33}"/>
    <cellStyle name="Output 55" xfId="13607" xr:uid="{00000000-0005-0000-0000-00002B350000}"/>
    <cellStyle name="Output 55 2" xfId="13608" xr:uid="{00000000-0005-0000-0000-00002C350000}"/>
    <cellStyle name="Output 55 2 2" xfId="37008" xr:uid="{1CDFCB06-B929-4491-A7DA-8964E13C831F}"/>
    <cellStyle name="Output 55 3" xfId="13609" xr:uid="{00000000-0005-0000-0000-00002D350000}"/>
    <cellStyle name="Output 55 3 2" xfId="37009" xr:uid="{FBA5AB1D-AE74-4833-A919-0E8B1D0AF795}"/>
    <cellStyle name="Output 55 4" xfId="37007" xr:uid="{8491194A-26AC-4B92-A280-643A6F92DA89}"/>
    <cellStyle name="Output 56" xfId="13610" xr:uid="{00000000-0005-0000-0000-00002E350000}"/>
    <cellStyle name="Output 56 2" xfId="13611" xr:uid="{00000000-0005-0000-0000-00002F350000}"/>
    <cellStyle name="Output 56 2 2" xfId="37011" xr:uid="{4731B399-6616-45C5-A3EE-1CAFAF41FED8}"/>
    <cellStyle name="Output 56 3" xfId="13612" xr:uid="{00000000-0005-0000-0000-000030350000}"/>
    <cellStyle name="Output 56 3 2" xfId="37012" xr:uid="{7BA14BA6-38E1-4CD1-A32B-284DC3B81C8C}"/>
    <cellStyle name="Output 56 4" xfId="37010" xr:uid="{31547177-F73D-44DF-BB73-DDD3C084FAD1}"/>
    <cellStyle name="Output 57" xfId="13613" xr:uid="{00000000-0005-0000-0000-000031350000}"/>
    <cellStyle name="Output 57 2" xfId="13614" xr:uid="{00000000-0005-0000-0000-000032350000}"/>
    <cellStyle name="Output 57 2 2" xfId="37014" xr:uid="{0BF855FA-50FE-4D74-BCB5-067FFC1C5EA3}"/>
    <cellStyle name="Output 57 3" xfId="13615" xr:uid="{00000000-0005-0000-0000-000033350000}"/>
    <cellStyle name="Output 57 3 2" xfId="37015" xr:uid="{330F36C0-7218-4A4B-A6F6-9FEBE96B5B71}"/>
    <cellStyle name="Output 57 4" xfId="37013" xr:uid="{2EFBBF26-2989-4B10-93EC-479236CD2070}"/>
    <cellStyle name="Output 58" xfId="13616" xr:uid="{00000000-0005-0000-0000-000034350000}"/>
    <cellStyle name="Output 58 2" xfId="13617" xr:uid="{00000000-0005-0000-0000-000035350000}"/>
    <cellStyle name="Output 58 2 2" xfId="37017" xr:uid="{23A6E25E-83ED-40CC-BF85-6F1EA3C430EA}"/>
    <cellStyle name="Output 58 3" xfId="13618" xr:uid="{00000000-0005-0000-0000-000036350000}"/>
    <cellStyle name="Output 58 3 2" xfId="37018" xr:uid="{B9C53ADA-B0B5-4BBF-998A-EA07C1EB2A94}"/>
    <cellStyle name="Output 58 4" xfId="37016" xr:uid="{99682D8C-A9B9-405C-80B5-1784E13C9E27}"/>
    <cellStyle name="Output 59" xfId="13619" xr:uid="{00000000-0005-0000-0000-000037350000}"/>
    <cellStyle name="Output 59 2" xfId="13620" xr:uid="{00000000-0005-0000-0000-000038350000}"/>
    <cellStyle name="Output 59 2 2" xfId="37020" xr:uid="{2F106F6C-E043-4CEF-B333-0A26BF982365}"/>
    <cellStyle name="Output 59 3" xfId="13621" xr:uid="{00000000-0005-0000-0000-000039350000}"/>
    <cellStyle name="Output 59 3 2" xfId="37021" xr:uid="{4EF8F501-4EA9-4921-9679-06D7C48B6CDC}"/>
    <cellStyle name="Output 59 4" xfId="37019" xr:uid="{17FFA317-C6FD-4561-B989-A029E61DEA5C}"/>
    <cellStyle name="Output 6" xfId="13622" xr:uid="{00000000-0005-0000-0000-00003A350000}"/>
    <cellStyle name="Output 6 2" xfId="13623" xr:uid="{00000000-0005-0000-0000-00003B350000}"/>
    <cellStyle name="Output 6 2 2" xfId="37023" xr:uid="{CC0F840C-B2A6-4474-AA2B-FFB859E1ABC9}"/>
    <cellStyle name="Output 6 3" xfId="13624" xr:uid="{00000000-0005-0000-0000-00003C350000}"/>
    <cellStyle name="Output 6 3 2" xfId="37024" xr:uid="{F3FC20FE-BD43-44EC-A869-FD90947D74A3}"/>
    <cellStyle name="Output 6 4" xfId="37022" xr:uid="{6731860F-9711-4F5D-A8E0-8AE25BCF66FA}"/>
    <cellStyle name="Output 60" xfId="13625" xr:uid="{00000000-0005-0000-0000-00003D350000}"/>
    <cellStyle name="Output 60 2" xfId="13626" xr:uid="{00000000-0005-0000-0000-00003E350000}"/>
    <cellStyle name="Output 60 2 2" xfId="37026" xr:uid="{9EB3B1FC-6D01-4FF4-AB0A-71AD9203101A}"/>
    <cellStyle name="Output 60 3" xfId="13627" xr:uid="{00000000-0005-0000-0000-00003F350000}"/>
    <cellStyle name="Output 60 3 2" xfId="37027" xr:uid="{DD060EF7-E7D8-494B-AB5A-321DCAE3CB55}"/>
    <cellStyle name="Output 60 4" xfId="37025" xr:uid="{77937D24-BCF4-4F8A-8859-6CE548B8E1D3}"/>
    <cellStyle name="Output 61" xfId="13628" xr:uid="{00000000-0005-0000-0000-000040350000}"/>
    <cellStyle name="Output 61 2" xfId="13629" xr:uid="{00000000-0005-0000-0000-000041350000}"/>
    <cellStyle name="Output 61 2 2" xfId="37029" xr:uid="{B3578B47-361B-463D-B452-7F9B2E8F476B}"/>
    <cellStyle name="Output 61 3" xfId="13630" xr:uid="{00000000-0005-0000-0000-000042350000}"/>
    <cellStyle name="Output 61 3 2" xfId="37030" xr:uid="{3D6DEDFF-1ACA-4D6C-9296-09AE888ED848}"/>
    <cellStyle name="Output 61 4" xfId="37028" xr:uid="{BD2A44FB-0F99-4459-B7E8-C8847B9EBF6C}"/>
    <cellStyle name="Output 62" xfId="13631" xr:uid="{00000000-0005-0000-0000-000043350000}"/>
    <cellStyle name="Output 62 2" xfId="13632" xr:uid="{00000000-0005-0000-0000-000044350000}"/>
    <cellStyle name="Output 62 2 2" xfId="37032" xr:uid="{DE4CC451-1F37-4254-A39C-3F2E3F93AA3C}"/>
    <cellStyle name="Output 62 3" xfId="13633" xr:uid="{00000000-0005-0000-0000-000045350000}"/>
    <cellStyle name="Output 62 3 2" xfId="37033" xr:uid="{816E55B1-3C2F-47DE-86EB-E3607472E4E0}"/>
    <cellStyle name="Output 62 4" xfId="37031" xr:uid="{5020EBA1-8B0B-43A9-B222-8970528D9469}"/>
    <cellStyle name="Output 63" xfId="13634" xr:uid="{00000000-0005-0000-0000-000046350000}"/>
    <cellStyle name="Output 63 2" xfId="13635" xr:uid="{00000000-0005-0000-0000-000047350000}"/>
    <cellStyle name="Output 63 2 2" xfId="37035" xr:uid="{A1EDB3F8-B429-4733-A961-5242EACEADD1}"/>
    <cellStyle name="Output 63 3" xfId="13636" xr:uid="{00000000-0005-0000-0000-000048350000}"/>
    <cellStyle name="Output 63 3 2" xfId="37036" xr:uid="{A1B79C8C-64D2-4960-B725-03D643B8998D}"/>
    <cellStyle name="Output 63 4" xfId="37034" xr:uid="{09067527-1A20-466D-BE39-3D073568320C}"/>
    <cellStyle name="Output 64" xfId="13637" xr:uid="{00000000-0005-0000-0000-000049350000}"/>
    <cellStyle name="Output 64 2" xfId="13638" xr:uid="{00000000-0005-0000-0000-00004A350000}"/>
    <cellStyle name="Output 64 2 2" xfId="37038" xr:uid="{5E55F5C2-F246-46F0-84C1-5C20E5F712D4}"/>
    <cellStyle name="Output 64 3" xfId="13639" xr:uid="{00000000-0005-0000-0000-00004B350000}"/>
    <cellStyle name="Output 64 3 2" xfId="37039" xr:uid="{168137CF-FBC2-4963-A674-7AC0F3C68D66}"/>
    <cellStyle name="Output 64 4" xfId="37037" xr:uid="{51C3178D-AB3A-4061-8CE8-88D9380406A9}"/>
    <cellStyle name="Output 65" xfId="13640" xr:uid="{00000000-0005-0000-0000-00004C350000}"/>
    <cellStyle name="Output 65 2" xfId="13641" xr:uid="{00000000-0005-0000-0000-00004D350000}"/>
    <cellStyle name="Output 65 2 2" xfId="37041" xr:uid="{E87FE4F6-DC9A-431C-B135-7952EBE4648B}"/>
    <cellStyle name="Output 65 3" xfId="13642" xr:uid="{00000000-0005-0000-0000-00004E350000}"/>
    <cellStyle name="Output 65 3 2" xfId="37042" xr:uid="{1C6D8FBA-6823-4EC7-9276-D0BEA5AA07AF}"/>
    <cellStyle name="Output 65 4" xfId="37040" xr:uid="{5453AF7B-4630-4550-85EF-26189A422A0D}"/>
    <cellStyle name="Output 66" xfId="13643" xr:uid="{00000000-0005-0000-0000-00004F350000}"/>
    <cellStyle name="Output 66 2" xfId="13644" xr:uid="{00000000-0005-0000-0000-000050350000}"/>
    <cellStyle name="Output 66 2 2" xfId="37044" xr:uid="{07EAE233-39A3-4CF6-9B8A-39995F13A8D3}"/>
    <cellStyle name="Output 66 3" xfId="13645" xr:uid="{00000000-0005-0000-0000-000051350000}"/>
    <cellStyle name="Output 66 3 2" xfId="37045" xr:uid="{C86BCC55-C170-4110-8AEE-617FBF1E4682}"/>
    <cellStyle name="Output 66 4" xfId="37043" xr:uid="{56885939-8044-4176-81AF-1B44B6661538}"/>
    <cellStyle name="Output 67" xfId="13646" xr:uid="{00000000-0005-0000-0000-000052350000}"/>
    <cellStyle name="Output 67 2" xfId="13647" xr:uid="{00000000-0005-0000-0000-000053350000}"/>
    <cellStyle name="Output 67 2 2" xfId="37047" xr:uid="{EF67C7E4-6190-49F3-B551-6C8DE0AE17DE}"/>
    <cellStyle name="Output 67 3" xfId="13648" xr:uid="{00000000-0005-0000-0000-000054350000}"/>
    <cellStyle name="Output 67 3 2" xfId="37048" xr:uid="{2F37BF79-8141-41A9-AD04-1EB7D77536C9}"/>
    <cellStyle name="Output 67 4" xfId="37046" xr:uid="{55528AB9-6F16-4793-B049-C7DB2819774E}"/>
    <cellStyle name="Output 68" xfId="13649" xr:uid="{00000000-0005-0000-0000-000055350000}"/>
    <cellStyle name="Output 68 2" xfId="13650" xr:uid="{00000000-0005-0000-0000-000056350000}"/>
    <cellStyle name="Output 68 2 2" xfId="37050" xr:uid="{EE8DF218-2728-430E-AD5E-05B8E82FA65E}"/>
    <cellStyle name="Output 68 3" xfId="13651" xr:uid="{00000000-0005-0000-0000-000057350000}"/>
    <cellStyle name="Output 68 3 2" xfId="37051" xr:uid="{D90F982B-6017-46F1-88E9-659040A4FD22}"/>
    <cellStyle name="Output 68 4" xfId="37049" xr:uid="{47F3EF1A-A515-4301-9B6B-A4228DEF182E}"/>
    <cellStyle name="Output 69" xfId="13652" xr:uid="{00000000-0005-0000-0000-000058350000}"/>
    <cellStyle name="Output 69 2" xfId="13653" xr:uid="{00000000-0005-0000-0000-000059350000}"/>
    <cellStyle name="Output 69 2 2" xfId="37053" xr:uid="{A73F5891-B492-4F8B-857A-985C657CC415}"/>
    <cellStyle name="Output 69 3" xfId="13654" xr:uid="{00000000-0005-0000-0000-00005A350000}"/>
    <cellStyle name="Output 69 3 2" xfId="37054" xr:uid="{4F64B31D-C7E1-4ABB-AF87-94EEE455710A}"/>
    <cellStyle name="Output 69 4" xfId="37052" xr:uid="{99BEE5ED-1465-445D-BEA3-B1B2DD8F6212}"/>
    <cellStyle name="Output 7" xfId="13655" xr:uid="{00000000-0005-0000-0000-00005B350000}"/>
    <cellStyle name="Output 7 2" xfId="13656" xr:uid="{00000000-0005-0000-0000-00005C350000}"/>
    <cellStyle name="Output 7 2 2" xfId="37056" xr:uid="{64BC974A-AF64-484A-9ACC-FCDF30FB4000}"/>
    <cellStyle name="Output 7 3" xfId="13657" xr:uid="{00000000-0005-0000-0000-00005D350000}"/>
    <cellStyle name="Output 7 3 2" xfId="37057" xr:uid="{DEF65A5F-4B27-4E85-B906-C848346F5C0A}"/>
    <cellStyle name="Output 7 4" xfId="37055" xr:uid="{4DF0B61D-42C8-49E7-AE28-7962E8164517}"/>
    <cellStyle name="Output 70" xfId="13658" xr:uid="{00000000-0005-0000-0000-00005E350000}"/>
    <cellStyle name="Output 70 2" xfId="13659" xr:uid="{00000000-0005-0000-0000-00005F350000}"/>
    <cellStyle name="Output 70 2 2" xfId="37059" xr:uid="{1612A784-6B11-4CF7-AE77-D0FBCBBAB79A}"/>
    <cellStyle name="Output 70 3" xfId="13660" xr:uid="{00000000-0005-0000-0000-000060350000}"/>
    <cellStyle name="Output 70 3 2" xfId="37060" xr:uid="{32DB63C9-9D6D-4B15-BD54-0557DEE121B4}"/>
    <cellStyle name="Output 70 4" xfId="37058" xr:uid="{AF39610B-4F99-4419-A4ED-479EA9D5194E}"/>
    <cellStyle name="Output 71" xfId="13661" xr:uid="{00000000-0005-0000-0000-000061350000}"/>
    <cellStyle name="Output 71 2" xfId="13662" xr:uid="{00000000-0005-0000-0000-000062350000}"/>
    <cellStyle name="Output 71 2 2" xfId="37062" xr:uid="{7706E0A2-5C71-4D90-AA27-6D1297E73E75}"/>
    <cellStyle name="Output 71 3" xfId="13663" xr:uid="{00000000-0005-0000-0000-000063350000}"/>
    <cellStyle name="Output 71 3 2" xfId="37063" xr:uid="{3D36573C-4D41-47A8-B780-F0950C982289}"/>
    <cellStyle name="Output 71 4" xfId="37061" xr:uid="{872E0B0C-D00C-4A87-BA3F-398C6A9BB071}"/>
    <cellStyle name="Output 72" xfId="13664" xr:uid="{00000000-0005-0000-0000-000064350000}"/>
    <cellStyle name="Output 72 2" xfId="13665" xr:uid="{00000000-0005-0000-0000-000065350000}"/>
    <cellStyle name="Output 72 2 2" xfId="37065" xr:uid="{D4F18EEB-CD71-436D-83E9-0B5D8BC0D368}"/>
    <cellStyle name="Output 72 3" xfId="13666" xr:uid="{00000000-0005-0000-0000-000066350000}"/>
    <cellStyle name="Output 72 3 2" xfId="37066" xr:uid="{BF5AD5AC-17F3-4ECD-9AE5-C4EF97CAF73D}"/>
    <cellStyle name="Output 72 4" xfId="37064" xr:uid="{C546CD31-8CD6-4027-A626-14A8D9BDCFC7}"/>
    <cellStyle name="Output 73" xfId="13667" xr:uid="{00000000-0005-0000-0000-000067350000}"/>
    <cellStyle name="Output 73 2" xfId="13668" xr:uid="{00000000-0005-0000-0000-000068350000}"/>
    <cellStyle name="Output 73 2 2" xfId="37068" xr:uid="{ACB90603-E9E6-4282-8E7B-185F6BC085C8}"/>
    <cellStyle name="Output 73 3" xfId="13669" xr:uid="{00000000-0005-0000-0000-000069350000}"/>
    <cellStyle name="Output 73 3 2" xfId="37069" xr:uid="{B91E782C-423A-47D0-9E0A-9CEFA25707C2}"/>
    <cellStyle name="Output 73 4" xfId="37067" xr:uid="{EA4638AE-8DB3-4814-8A11-8DA7C4E9DC25}"/>
    <cellStyle name="Output 74" xfId="13670" xr:uid="{00000000-0005-0000-0000-00006A350000}"/>
    <cellStyle name="Output 74 2" xfId="13671" xr:uid="{00000000-0005-0000-0000-00006B350000}"/>
    <cellStyle name="Output 74 2 2" xfId="37071" xr:uid="{02EF7C3A-183B-4E95-991E-FF597B5E8C4C}"/>
    <cellStyle name="Output 74 3" xfId="13672" xr:uid="{00000000-0005-0000-0000-00006C350000}"/>
    <cellStyle name="Output 74 3 2" xfId="37072" xr:uid="{9E39713D-55D1-40AD-A6FB-BF0925EC1097}"/>
    <cellStyle name="Output 74 4" xfId="37070" xr:uid="{44BA6DA4-3BA9-4A0F-BD14-E9A86209BA12}"/>
    <cellStyle name="Output 75" xfId="13673" xr:uid="{00000000-0005-0000-0000-00006D350000}"/>
    <cellStyle name="Output 75 2" xfId="13674" xr:uid="{00000000-0005-0000-0000-00006E350000}"/>
    <cellStyle name="Output 75 2 2" xfId="37074" xr:uid="{7F4E9AF6-C683-4A84-9B94-C881740F1E88}"/>
    <cellStyle name="Output 75 3" xfId="13675" xr:uid="{00000000-0005-0000-0000-00006F350000}"/>
    <cellStyle name="Output 75 3 2" xfId="37075" xr:uid="{BBCDE42B-B109-4FD6-811C-4FBDE1D87289}"/>
    <cellStyle name="Output 75 4" xfId="37073" xr:uid="{07C413C5-D95A-4F50-AE68-CFB3C3EA94D3}"/>
    <cellStyle name="Output 76" xfId="13676" xr:uid="{00000000-0005-0000-0000-000070350000}"/>
    <cellStyle name="Output 76 2" xfId="13677" xr:uid="{00000000-0005-0000-0000-000071350000}"/>
    <cellStyle name="Output 76 2 2" xfId="37077" xr:uid="{AA012D6F-29DD-478E-B7A7-F076F0CE5590}"/>
    <cellStyle name="Output 76 3" xfId="13678" xr:uid="{00000000-0005-0000-0000-000072350000}"/>
    <cellStyle name="Output 76 3 2" xfId="37078" xr:uid="{E30BD68E-EE1E-48A4-9065-D7EB9AFC5F0E}"/>
    <cellStyle name="Output 76 4" xfId="37076" xr:uid="{7B1EA32D-CF2E-4B8E-A269-AC5448065912}"/>
    <cellStyle name="Output 77" xfId="13679" xr:uid="{00000000-0005-0000-0000-000073350000}"/>
    <cellStyle name="Output 77 2" xfId="13680" xr:uid="{00000000-0005-0000-0000-000074350000}"/>
    <cellStyle name="Output 77 2 2" xfId="37080" xr:uid="{26D17856-A865-4A51-9140-23CDCDF13FFF}"/>
    <cellStyle name="Output 77 3" xfId="13681" xr:uid="{00000000-0005-0000-0000-000075350000}"/>
    <cellStyle name="Output 77 3 2" xfId="37081" xr:uid="{A2575D2D-FB5E-4831-99BE-CB9D7DA110A5}"/>
    <cellStyle name="Output 77 4" xfId="37079" xr:uid="{824A7F10-FE89-4009-977C-6B70F4FD3DB2}"/>
    <cellStyle name="Output 78" xfId="13682" xr:uid="{00000000-0005-0000-0000-000076350000}"/>
    <cellStyle name="Output 78 2" xfId="13683" xr:uid="{00000000-0005-0000-0000-000077350000}"/>
    <cellStyle name="Output 78 2 2" xfId="37083" xr:uid="{C4562200-805B-477E-9A1C-3A280EEC274B}"/>
    <cellStyle name="Output 78 3" xfId="13684" xr:uid="{00000000-0005-0000-0000-000078350000}"/>
    <cellStyle name="Output 78 3 2" xfId="37084" xr:uid="{69EFBADF-8A1E-4FAF-A51E-079BE06CFD79}"/>
    <cellStyle name="Output 78 4" xfId="37082" xr:uid="{6D2D27A6-5278-4106-9B2B-3CD8D77B5610}"/>
    <cellStyle name="Output 79" xfId="13685" xr:uid="{00000000-0005-0000-0000-000079350000}"/>
    <cellStyle name="Output 79 2" xfId="13686" xr:uid="{00000000-0005-0000-0000-00007A350000}"/>
    <cellStyle name="Output 79 2 2" xfId="37086" xr:uid="{8A612E7D-18E6-4006-AD1D-71DFCD3DF3B8}"/>
    <cellStyle name="Output 79 3" xfId="13687" xr:uid="{00000000-0005-0000-0000-00007B350000}"/>
    <cellStyle name="Output 79 3 2" xfId="37087" xr:uid="{8A50A96D-F826-4887-8423-61F177E18393}"/>
    <cellStyle name="Output 79 4" xfId="37085" xr:uid="{8D7E13DC-08CE-40BF-A3CA-69EEFE97A15E}"/>
    <cellStyle name="Output 8" xfId="13688" xr:uid="{00000000-0005-0000-0000-00007C350000}"/>
    <cellStyle name="Output 8 2" xfId="13689" xr:uid="{00000000-0005-0000-0000-00007D350000}"/>
    <cellStyle name="Output 8 2 2" xfId="37089" xr:uid="{9C19F49D-53A7-4C04-B37D-4B80A8CE37EB}"/>
    <cellStyle name="Output 8 3" xfId="13690" xr:uid="{00000000-0005-0000-0000-00007E350000}"/>
    <cellStyle name="Output 8 3 2" xfId="37090" xr:uid="{F16571B1-B5C8-45EE-9C0A-151505EAEEEB}"/>
    <cellStyle name="Output 8 4" xfId="37088" xr:uid="{2604D1D7-D329-402E-B7E5-87D976B759CF}"/>
    <cellStyle name="Output 80" xfId="13691" xr:uid="{00000000-0005-0000-0000-00007F350000}"/>
    <cellStyle name="Output 80 2" xfId="13692" xr:uid="{00000000-0005-0000-0000-000080350000}"/>
    <cellStyle name="Output 80 2 2" xfId="37092" xr:uid="{A4C053CA-26F0-4AA7-9C96-AACB50A71FA9}"/>
    <cellStyle name="Output 80 3" xfId="13693" xr:uid="{00000000-0005-0000-0000-000081350000}"/>
    <cellStyle name="Output 80 3 2" xfId="37093" xr:uid="{F0CF2A75-C3C4-40BC-931C-0CFBE7A5DE26}"/>
    <cellStyle name="Output 80 4" xfId="37091" xr:uid="{34904190-85F4-4DF3-B0FA-66D24CB5BD30}"/>
    <cellStyle name="Output 81" xfId="13694" xr:uid="{00000000-0005-0000-0000-000082350000}"/>
    <cellStyle name="Output 81 2" xfId="13695" xr:uid="{00000000-0005-0000-0000-000083350000}"/>
    <cellStyle name="Output 81 2 2" xfId="37095" xr:uid="{6683E24B-DAD7-47B7-88CA-304F338D5E72}"/>
    <cellStyle name="Output 81 3" xfId="13696" xr:uid="{00000000-0005-0000-0000-000084350000}"/>
    <cellStyle name="Output 81 3 2" xfId="37096" xr:uid="{A363D3E6-FE75-4356-8C8D-6C9FE4D9DFB4}"/>
    <cellStyle name="Output 81 4" xfId="37094" xr:uid="{5E9A1C40-C5B7-4BF4-B254-F6066CDB544F}"/>
    <cellStyle name="Output 82" xfId="13697" xr:uid="{00000000-0005-0000-0000-000085350000}"/>
    <cellStyle name="Output 82 2" xfId="13698" xr:uid="{00000000-0005-0000-0000-000086350000}"/>
    <cellStyle name="Output 82 2 2" xfId="37098" xr:uid="{3229EFBA-4EDE-4AE5-A640-0979F35EE530}"/>
    <cellStyle name="Output 82 3" xfId="13699" xr:uid="{00000000-0005-0000-0000-000087350000}"/>
    <cellStyle name="Output 82 3 2" xfId="37099" xr:uid="{C6BF81A4-82AA-41A9-BE58-A2DE841C886D}"/>
    <cellStyle name="Output 82 4" xfId="37097" xr:uid="{1E00CCDB-49D1-4848-ADA1-47AB39C7C34D}"/>
    <cellStyle name="Output 83" xfId="13700" xr:uid="{00000000-0005-0000-0000-000088350000}"/>
    <cellStyle name="Output 83 2" xfId="13701" xr:uid="{00000000-0005-0000-0000-000089350000}"/>
    <cellStyle name="Output 83 2 2" xfId="37101" xr:uid="{5075439F-918B-457C-97F9-ED039E58A419}"/>
    <cellStyle name="Output 83 3" xfId="13702" xr:uid="{00000000-0005-0000-0000-00008A350000}"/>
    <cellStyle name="Output 83 3 2" xfId="37102" xr:uid="{61E4455F-1542-47B4-AAA4-52C5B5E8E11E}"/>
    <cellStyle name="Output 83 4" xfId="37100" xr:uid="{F629239B-B0F4-4AD3-AEDA-FCCFD2D51F8A}"/>
    <cellStyle name="Output 84" xfId="13703" xr:uid="{00000000-0005-0000-0000-00008B350000}"/>
    <cellStyle name="Output 84 2" xfId="13704" xr:uid="{00000000-0005-0000-0000-00008C350000}"/>
    <cellStyle name="Output 84 2 2" xfId="37104" xr:uid="{BD8A863C-0317-4AE8-B343-911B92756AE7}"/>
    <cellStyle name="Output 84 3" xfId="13705" xr:uid="{00000000-0005-0000-0000-00008D350000}"/>
    <cellStyle name="Output 84 3 2" xfId="37105" xr:uid="{4C0238C3-68D5-4D1F-A471-E1C6981B1587}"/>
    <cellStyle name="Output 84 4" xfId="37103" xr:uid="{27ECB338-7703-43E6-864A-30C2F92D896C}"/>
    <cellStyle name="Output 85" xfId="13706" xr:uid="{00000000-0005-0000-0000-00008E350000}"/>
    <cellStyle name="Output 85 2" xfId="13707" xr:uid="{00000000-0005-0000-0000-00008F350000}"/>
    <cellStyle name="Output 85 2 2" xfId="37107" xr:uid="{0DD66AA4-031A-441E-91DB-43023148461B}"/>
    <cellStyle name="Output 85 3" xfId="13708" xr:uid="{00000000-0005-0000-0000-000090350000}"/>
    <cellStyle name="Output 85 3 2" xfId="37108" xr:uid="{35664983-E8F2-4D48-AE58-8C77A7457792}"/>
    <cellStyle name="Output 85 4" xfId="37106" xr:uid="{A7CB659E-B32B-40E5-9D09-A5D3E3D94D43}"/>
    <cellStyle name="Output 86" xfId="13709" xr:uid="{00000000-0005-0000-0000-000091350000}"/>
    <cellStyle name="Output 86 2" xfId="13710" xr:uid="{00000000-0005-0000-0000-000092350000}"/>
    <cellStyle name="Output 86 2 2" xfId="37110" xr:uid="{DAFC7F7A-D087-4B12-ACD7-3AD73631E9C2}"/>
    <cellStyle name="Output 86 3" xfId="13711" xr:uid="{00000000-0005-0000-0000-000093350000}"/>
    <cellStyle name="Output 86 3 2" xfId="37111" xr:uid="{AFC93858-8746-49C1-B41C-54F3F6846971}"/>
    <cellStyle name="Output 86 4" xfId="37109" xr:uid="{19997F9E-47CD-4FAF-AD82-9FD9F55140CD}"/>
    <cellStyle name="Output 87" xfId="13712" xr:uid="{00000000-0005-0000-0000-000094350000}"/>
    <cellStyle name="Output 87 2" xfId="13713" xr:uid="{00000000-0005-0000-0000-000095350000}"/>
    <cellStyle name="Output 87 2 2" xfId="37113" xr:uid="{6B7F98CD-949C-45BD-A448-1B37352198A2}"/>
    <cellStyle name="Output 87 3" xfId="13714" xr:uid="{00000000-0005-0000-0000-000096350000}"/>
    <cellStyle name="Output 87 3 2" xfId="37114" xr:uid="{A0D44408-5730-43E6-8F3D-4E68DA2A2BE5}"/>
    <cellStyle name="Output 87 4" xfId="37112" xr:uid="{2281FB24-EAF4-4AE3-9F50-F49A986CB4B0}"/>
    <cellStyle name="Output 88" xfId="13715" xr:uid="{00000000-0005-0000-0000-000097350000}"/>
    <cellStyle name="Output 88 2" xfId="13716" xr:uid="{00000000-0005-0000-0000-000098350000}"/>
    <cellStyle name="Output 88 2 2" xfId="37116" xr:uid="{BAB975A2-3A18-4717-8F2F-A7DB4952F476}"/>
    <cellStyle name="Output 88 3" xfId="13717" xr:uid="{00000000-0005-0000-0000-000099350000}"/>
    <cellStyle name="Output 88 3 2" xfId="37117" xr:uid="{504DBEBE-41C1-422C-B8E1-6CF141B95CA5}"/>
    <cellStyle name="Output 88 4" xfId="37115" xr:uid="{ACF9CB1A-5F5B-44CB-8F5E-CDB5A96E8961}"/>
    <cellStyle name="Output 89" xfId="13718" xr:uid="{00000000-0005-0000-0000-00009A350000}"/>
    <cellStyle name="Output 89 2" xfId="13719" xr:uid="{00000000-0005-0000-0000-00009B350000}"/>
    <cellStyle name="Output 89 2 2" xfId="37119" xr:uid="{1F822A34-9936-48B6-8483-88CAB5C4688D}"/>
    <cellStyle name="Output 89 3" xfId="13720" xr:uid="{00000000-0005-0000-0000-00009C350000}"/>
    <cellStyle name="Output 89 3 2" xfId="37120" xr:uid="{33D6A7D6-030F-4700-9995-0C8BB7B7A80E}"/>
    <cellStyle name="Output 89 4" xfId="37118" xr:uid="{6B3CE53F-AF87-4FF7-A884-B2256ADB596C}"/>
    <cellStyle name="Output 9" xfId="13721" xr:uid="{00000000-0005-0000-0000-00009D350000}"/>
    <cellStyle name="Output 9 2" xfId="13722" xr:uid="{00000000-0005-0000-0000-00009E350000}"/>
    <cellStyle name="Output 9 2 2" xfId="37122" xr:uid="{51D9252F-3FAD-4283-B2D9-656BB074FDBE}"/>
    <cellStyle name="Output 9 3" xfId="13723" xr:uid="{00000000-0005-0000-0000-00009F350000}"/>
    <cellStyle name="Output 9 3 2" xfId="37123" xr:uid="{864AA4B4-B31E-48D8-A8F7-88FBFFEBB594}"/>
    <cellStyle name="Output 9 4" xfId="37121" xr:uid="{3540169B-B71B-49F7-9C68-3B0B32CB3EA7}"/>
    <cellStyle name="Output 90" xfId="13724" xr:uid="{00000000-0005-0000-0000-0000A0350000}"/>
    <cellStyle name="Output 90 2" xfId="13725" xr:uid="{00000000-0005-0000-0000-0000A1350000}"/>
    <cellStyle name="Output 90 2 2" xfId="37125" xr:uid="{147126FA-B40C-4993-B74C-977622220869}"/>
    <cellStyle name="Output 90 3" xfId="13726" xr:uid="{00000000-0005-0000-0000-0000A2350000}"/>
    <cellStyle name="Output 90 3 2" xfId="37126" xr:uid="{88FC17A3-CD0D-4239-BC16-09A1F4C1D944}"/>
    <cellStyle name="Output 90 4" xfId="37124" xr:uid="{2F12ADB3-99D4-41F4-B6BF-395B66B3B9BF}"/>
    <cellStyle name="Output 91" xfId="13727" xr:uid="{00000000-0005-0000-0000-0000A3350000}"/>
    <cellStyle name="Output 91 2" xfId="13728" xr:uid="{00000000-0005-0000-0000-0000A4350000}"/>
    <cellStyle name="Output 91 2 2" xfId="37128" xr:uid="{0FD2E697-02F3-48ED-AA31-03914F926808}"/>
    <cellStyle name="Output 91 3" xfId="13729" xr:uid="{00000000-0005-0000-0000-0000A5350000}"/>
    <cellStyle name="Output 91 3 2" xfId="37129" xr:uid="{5C1447FA-AAE2-4EDA-A5B0-B453842EE408}"/>
    <cellStyle name="Output 91 4" xfId="37127" xr:uid="{946C7734-DBDC-45BF-A604-C0C4C817C8E9}"/>
    <cellStyle name="Output 92" xfId="13730" xr:uid="{00000000-0005-0000-0000-0000A6350000}"/>
    <cellStyle name="Output 92 2" xfId="13731" xr:uid="{00000000-0005-0000-0000-0000A7350000}"/>
    <cellStyle name="Output 92 2 2" xfId="37131" xr:uid="{DD2AFF41-BB65-46FC-AE63-7D7C4F012A9D}"/>
    <cellStyle name="Output 92 3" xfId="13732" xr:uid="{00000000-0005-0000-0000-0000A8350000}"/>
    <cellStyle name="Output 92 3 2" xfId="37132" xr:uid="{6773EC96-3FE4-498D-94F5-6D6074C6A187}"/>
    <cellStyle name="Output 92 4" xfId="37130" xr:uid="{261C796C-0654-424C-A91F-8BF5CA05A66E}"/>
    <cellStyle name="Output 93" xfId="13733" xr:uid="{00000000-0005-0000-0000-0000A9350000}"/>
    <cellStyle name="Output 93 2" xfId="13734" xr:uid="{00000000-0005-0000-0000-0000AA350000}"/>
    <cellStyle name="Output 93 2 2" xfId="37134" xr:uid="{3B8E2B14-0178-4893-91A7-B5BD3716157D}"/>
    <cellStyle name="Output 93 3" xfId="13735" xr:uid="{00000000-0005-0000-0000-0000AB350000}"/>
    <cellStyle name="Output 93 3 2" xfId="37135" xr:uid="{BEE52285-DEDB-4A68-A023-0EF7D9FDE8F8}"/>
    <cellStyle name="Output 93 4" xfId="37133" xr:uid="{EFE2BF30-E4B4-436D-8BFC-84A5CB386D4E}"/>
    <cellStyle name="Output 94" xfId="13736" xr:uid="{00000000-0005-0000-0000-0000AC350000}"/>
    <cellStyle name="Output 94 2" xfId="13737" xr:uid="{00000000-0005-0000-0000-0000AD350000}"/>
    <cellStyle name="Output 94 2 2" xfId="37137" xr:uid="{BA23A922-1F0E-4AE8-AFD5-ECE9F38DD148}"/>
    <cellStyle name="Output 94 3" xfId="13738" xr:uid="{00000000-0005-0000-0000-0000AE350000}"/>
    <cellStyle name="Output 94 3 2" xfId="37138" xr:uid="{15E0BA1A-3A32-4A3A-8E6E-B4DF48C216BD}"/>
    <cellStyle name="Output 94 4" xfId="37136" xr:uid="{32AFE349-6358-4B46-A16A-69F9419A2A65}"/>
    <cellStyle name="Output 95" xfId="13739" xr:uid="{00000000-0005-0000-0000-0000AF350000}"/>
    <cellStyle name="Output 95 2" xfId="13740" xr:uid="{00000000-0005-0000-0000-0000B0350000}"/>
    <cellStyle name="Output 95 2 2" xfId="37140" xr:uid="{600456E4-DAE2-4E87-BA09-30B4FA659D06}"/>
    <cellStyle name="Output 95 3" xfId="13741" xr:uid="{00000000-0005-0000-0000-0000B1350000}"/>
    <cellStyle name="Output 95 3 2" xfId="37141" xr:uid="{229AC0EE-ACF4-440C-B479-2561FB39D43F}"/>
    <cellStyle name="Output 95 4" xfId="37139" xr:uid="{7E7B6C9B-E8E3-41A1-8A03-1A22F8D21419}"/>
    <cellStyle name="Output 96" xfId="13742" xr:uid="{00000000-0005-0000-0000-0000B2350000}"/>
    <cellStyle name="Output 96 2" xfId="13743" xr:uid="{00000000-0005-0000-0000-0000B3350000}"/>
    <cellStyle name="Output 96 2 2" xfId="37143" xr:uid="{48251BF9-CE9F-42DD-B3D7-F4894C5B2E9B}"/>
    <cellStyle name="Output 96 3" xfId="13744" xr:uid="{00000000-0005-0000-0000-0000B4350000}"/>
    <cellStyle name="Output 96 3 2" xfId="37144" xr:uid="{76B3082A-D937-4EE8-A637-AC65308FBFF0}"/>
    <cellStyle name="Output 96 4" xfId="37142" xr:uid="{2CC26AFC-158B-47BA-BEB2-327CFB9CCC9D}"/>
    <cellStyle name="Output 97" xfId="13745" xr:uid="{00000000-0005-0000-0000-0000B5350000}"/>
    <cellStyle name="Output 97 2" xfId="13746" xr:uid="{00000000-0005-0000-0000-0000B6350000}"/>
    <cellStyle name="Output 97 2 2" xfId="37146" xr:uid="{5827C6A2-F25A-4C90-9198-46C2ACC8EB28}"/>
    <cellStyle name="Output 97 3" xfId="13747" xr:uid="{00000000-0005-0000-0000-0000B7350000}"/>
    <cellStyle name="Output 97 3 2" xfId="37147" xr:uid="{3B2B45F9-F8B9-4AF0-B640-56CC697A342F}"/>
    <cellStyle name="Output 97 4" xfId="37145" xr:uid="{7B3743C6-D117-416B-80F2-C630BA2C47A8}"/>
    <cellStyle name="Output 98" xfId="13748" xr:uid="{00000000-0005-0000-0000-0000B8350000}"/>
    <cellStyle name="Output 98 2" xfId="13749" xr:uid="{00000000-0005-0000-0000-0000B9350000}"/>
    <cellStyle name="Output 98 2 2" xfId="37149" xr:uid="{CB61874B-5A97-4EAA-A81B-CBDED4897EDD}"/>
    <cellStyle name="Output 98 3" xfId="13750" xr:uid="{00000000-0005-0000-0000-0000BA350000}"/>
    <cellStyle name="Output 98 3 2" xfId="37150" xr:uid="{2CA14366-755A-4612-84AD-6BA5ED80682D}"/>
    <cellStyle name="Output 98 4" xfId="37148" xr:uid="{50F12B67-E73D-4D79-8995-AB357D221541}"/>
    <cellStyle name="Output 99" xfId="13751" xr:uid="{00000000-0005-0000-0000-0000BB350000}"/>
    <cellStyle name="Output 99 2" xfId="13752" xr:uid="{00000000-0005-0000-0000-0000BC350000}"/>
    <cellStyle name="Output 99 2 2" xfId="37152" xr:uid="{24F1192E-7135-4021-9BA0-3690EA686698}"/>
    <cellStyle name="Output 99 3" xfId="13753" xr:uid="{00000000-0005-0000-0000-0000BD350000}"/>
    <cellStyle name="Output 99 3 2" xfId="37153" xr:uid="{94CD7609-91E6-4F05-8A03-AF87A9135D73}"/>
    <cellStyle name="Output 99 4" xfId="37151" xr:uid="{C442BAB1-9855-448A-9166-03491CC16CFD}"/>
    <cellStyle name="Output_Bases_Generales" xfId="13754" xr:uid="{00000000-0005-0000-0000-0000BE350000}"/>
    <cellStyle name="Percen - Estilo2" xfId="13755" xr:uid="{00000000-0005-0000-0000-0000BF350000}"/>
    <cellStyle name="Percent" xfId="13756" xr:uid="{00000000-0005-0000-0000-0000C0350000}"/>
    <cellStyle name="Percent (0)" xfId="13757" xr:uid="{00000000-0005-0000-0000-0000C1350000}"/>
    <cellStyle name="Percent (0) 10" xfId="13758" xr:uid="{00000000-0005-0000-0000-0000C2350000}"/>
    <cellStyle name="Percent (0) 10 2" xfId="13759" xr:uid="{00000000-0005-0000-0000-0000C3350000}"/>
    <cellStyle name="Percent (0) 10 3" xfId="13760" xr:uid="{00000000-0005-0000-0000-0000C4350000}"/>
    <cellStyle name="Percent (0) 100" xfId="13761" xr:uid="{00000000-0005-0000-0000-0000C5350000}"/>
    <cellStyle name="Percent (0) 100 2" xfId="13762" xr:uid="{00000000-0005-0000-0000-0000C6350000}"/>
    <cellStyle name="Percent (0) 100 3" xfId="13763" xr:uid="{00000000-0005-0000-0000-0000C7350000}"/>
    <cellStyle name="Percent (0) 101" xfId="13764" xr:uid="{00000000-0005-0000-0000-0000C8350000}"/>
    <cellStyle name="Percent (0) 101 2" xfId="13765" xr:uid="{00000000-0005-0000-0000-0000C9350000}"/>
    <cellStyle name="Percent (0) 101 3" xfId="13766" xr:uid="{00000000-0005-0000-0000-0000CA350000}"/>
    <cellStyle name="Percent (0) 102" xfId="13767" xr:uid="{00000000-0005-0000-0000-0000CB350000}"/>
    <cellStyle name="Percent (0) 102 2" xfId="13768" xr:uid="{00000000-0005-0000-0000-0000CC350000}"/>
    <cellStyle name="Percent (0) 102 3" xfId="13769" xr:uid="{00000000-0005-0000-0000-0000CD350000}"/>
    <cellStyle name="Percent (0) 103" xfId="13770" xr:uid="{00000000-0005-0000-0000-0000CE350000}"/>
    <cellStyle name="Percent (0) 103 2" xfId="13771" xr:uid="{00000000-0005-0000-0000-0000CF350000}"/>
    <cellStyle name="Percent (0) 103 3" xfId="13772" xr:uid="{00000000-0005-0000-0000-0000D0350000}"/>
    <cellStyle name="Percent (0) 104" xfId="13773" xr:uid="{00000000-0005-0000-0000-0000D1350000}"/>
    <cellStyle name="Percent (0) 104 2" xfId="13774" xr:uid="{00000000-0005-0000-0000-0000D2350000}"/>
    <cellStyle name="Percent (0) 104 3" xfId="13775" xr:uid="{00000000-0005-0000-0000-0000D3350000}"/>
    <cellStyle name="Percent (0) 105" xfId="13776" xr:uid="{00000000-0005-0000-0000-0000D4350000}"/>
    <cellStyle name="Percent (0) 105 2" xfId="13777" xr:uid="{00000000-0005-0000-0000-0000D5350000}"/>
    <cellStyle name="Percent (0) 105 3" xfId="13778" xr:uid="{00000000-0005-0000-0000-0000D6350000}"/>
    <cellStyle name="Percent (0) 106" xfId="13779" xr:uid="{00000000-0005-0000-0000-0000D7350000}"/>
    <cellStyle name="Percent (0) 106 2" xfId="13780" xr:uid="{00000000-0005-0000-0000-0000D8350000}"/>
    <cellStyle name="Percent (0) 106 3" xfId="13781" xr:uid="{00000000-0005-0000-0000-0000D9350000}"/>
    <cellStyle name="Percent (0) 107" xfId="13782" xr:uid="{00000000-0005-0000-0000-0000DA350000}"/>
    <cellStyle name="Percent (0) 107 2" xfId="13783" xr:uid="{00000000-0005-0000-0000-0000DB350000}"/>
    <cellStyle name="Percent (0) 107 3" xfId="13784" xr:uid="{00000000-0005-0000-0000-0000DC350000}"/>
    <cellStyle name="Percent (0) 108" xfId="13785" xr:uid="{00000000-0005-0000-0000-0000DD350000}"/>
    <cellStyle name="Percent (0) 108 2" xfId="13786" xr:uid="{00000000-0005-0000-0000-0000DE350000}"/>
    <cellStyle name="Percent (0) 108 3" xfId="13787" xr:uid="{00000000-0005-0000-0000-0000DF350000}"/>
    <cellStyle name="Percent (0) 109" xfId="13788" xr:uid="{00000000-0005-0000-0000-0000E0350000}"/>
    <cellStyle name="Percent (0) 109 2" xfId="13789" xr:uid="{00000000-0005-0000-0000-0000E1350000}"/>
    <cellStyle name="Percent (0) 109 3" xfId="13790" xr:uid="{00000000-0005-0000-0000-0000E2350000}"/>
    <cellStyle name="Percent (0) 11" xfId="13791" xr:uid="{00000000-0005-0000-0000-0000E3350000}"/>
    <cellStyle name="Percent (0) 11 2" xfId="13792" xr:uid="{00000000-0005-0000-0000-0000E4350000}"/>
    <cellStyle name="Percent (0) 11 3" xfId="13793" xr:uid="{00000000-0005-0000-0000-0000E5350000}"/>
    <cellStyle name="Percent (0) 110" xfId="13794" xr:uid="{00000000-0005-0000-0000-0000E6350000}"/>
    <cellStyle name="Percent (0) 110 2" xfId="13795" xr:uid="{00000000-0005-0000-0000-0000E7350000}"/>
    <cellStyle name="Percent (0) 110 3" xfId="13796" xr:uid="{00000000-0005-0000-0000-0000E8350000}"/>
    <cellStyle name="Percent (0) 111" xfId="13797" xr:uid="{00000000-0005-0000-0000-0000E9350000}"/>
    <cellStyle name="Percent (0) 111 2" xfId="13798" xr:uid="{00000000-0005-0000-0000-0000EA350000}"/>
    <cellStyle name="Percent (0) 111 3" xfId="13799" xr:uid="{00000000-0005-0000-0000-0000EB350000}"/>
    <cellStyle name="Percent (0) 112" xfId="13800" xr:uid="{00000000-0005-0000-0000-0000EC350000}"/>
    <cellStyle name="Percent (0) 113" xfId="13801" xr:uid="{00000000-0005-0000-0000-0000ED350000}"/>
    <cellStyle name="Percent (0) 12" xfId="13802" xr:uid="{00000000-0005-0000-0000-0000EE350000}"/>
    <cellStyle name="Percent (0) 12 2" xfId="13803" xr:uid="{00000000-0005-0000-0000-0000EF350000}"/>
    <cellStyle name="Percent (0) 12 3" xfId="13804" xr:uid="{00000000-0005-0000-0000-0000F0350000}"/>
    <cellStyle name="Percent (0) 13" xfId="13805" xr:uid="{00000000-0005-0000-0000-0000F1350000}"/>
    <cellStyle name="Percent (0) 13 2" xfId="13806" xr:uid="{00000000-0005-0000-0000-0000F2350000}"/>
    <cellStyle name="Percent (0) 13 3" xfId="13807" xr:uid="{00000000-0005-0000-0000-0000F3350000}"/>
    <cellStyle name="Percent (0) 14" xfId="13808" xr:uid="{00000000-0005-0000-0000-0000F4350000}"/>
    <cellStyle name="Percent (0) 14 2" xfId="13809" xr:uid="{00000000-0005-0000-0000-0000F5350000}"/>
    <cellStyle name="Percent (0) 14 3" xfId="13810" xr:uid="{00000000-0005-0000-0000-0000F6350000}"/>
    <cellStyle name="Percent (0) 15" xfId="13811" xr:uid="{00000000-0005-0000-0000-0000F7350000}"/>
    <cellStyle name="Percent (0) 15 2" xfId="13812" xr:uid="{00000000-0005-0000-0000-0000F8350000}"/>
    <cellStyle name="Percent (0) 15 3" xfId="13813" xr:uid="{00000000-0005-0000-0000-0000F9350000}"/>
    <cellStyle name="Percent (0) 16" xfId="13814" xr:uid="{00000000-0005-0000-0000-0000FA350000}"/>
    <cellStyle name="Percent (0) 16 2" xfId="13815" xr:uid="{00000000-0005-0000-0000-0000FB350000}"/>
    <cellStyle name="Percent (0) 16 3" xfId="13816" xr:uid="{00000000-0005-0000-0000-0000FC350000}"/>
    <cellStyle name="Percent (0) 17" xfId="13817" xr:uid="{00000000-0005-0000-0000-0000FD350000}"/>
    <cellStyle name="Percent (0) 17 2" xfId="13818" xr:uid="{00000000-0005-0000-0000-0000FE350000}"/>
    <cellStyle name="Percent (0) 17 3" xfId="13819" xr:uid="{00000000-0005-0000-0000-0000FF350000}"/>
    <cellStyle name="Percent (0) 18" xfId="13820" xr:uid="{00000000-0005-0000-0000-000000360000}"/>
    <cellStyle name="Percent (0) 18 2" xfId="13821" xr:uid="{00000000-0005-0000-0000-000001360000}"/>
    <cellStyle name="Percent (0) 18 3" xfId="13822" xr:uid="{00000000-0005-0000-0000-000002360000}"/>
    <cellStyle name="Percent (0) 19" xfId="13823" xr:uid="{00000000-0005-0000-0000-000003360000}"/>
    <cellStyle name="Percent (0) 19 2" xfId="13824" xr:uid="{00000000-0005-0000-0000-000004360000}"/>
    <cellStyle name="Percent (0) 19 3" xfId="13825" xr:uid="{00000000-0005-0000-0000-000005360000}"/>
    <cellStyle name="Percent (0) 2" xfId="13826" xr:uid="{00000000-0005-0000-0000-000006360000}"/>
    <cellStyle name="Percent (0) 2 10" xfId="13827" xr:uid="{00000000-0005-0000-0000-000007360000}"/>
    <cellStyle name="Percent (0) 2 10 2" xfId="13828" xr:uid="{00000000-0005-0000-0000-000008360000}"/>
    <cellStyle name="Percent (0) 2 10 3" xfId="13829" xr:uid="{00000000-0005-0000-0000-000009360000}"/>
    <cellStyle name="Percent (0) 2 11" xfId="13830" xr:uid="{00000000-0005-0000-0000-00000A360000}"/>
    <cellStyle name="Percent (0) 2 12" xfId="13831" xr:uid="{00000000-0005-0000-0000-00000B360000}"/>
    <cellStyle name="Percent (0) 2 2" xfId="13832" xr:uid="{00000000-0005-0000-0000-00000C360000}"/>
    <cellStyle name="Percent (0) 2 2 2" xfId="13833" xr:uid="{00000000-0005-0000-0000-00000D360000}"/>
    <cellStyle name="Percent (0) 2 2 2 2" xfId="13834" xr:uid="{00000000-0005-0000-0000-00000E360000}"/>
    <cellStyle name="Percent (0) 2 2 2 2 2" xfId="13835" xr:uid="{00000000-0005-0000-0000-00000F360000}"/>
    <cellStyle name="Percent (0) 2 2 2 2 3" xfId="13836" xr:uid="{00000000-0005-0000-0000-000010360000}"/>
    <cellStyle name="Percent (0) 2 2 2 3" xfId="13837" xr:uid="{00000000-0005-0000-0000-000011360000}"/>
    <cellStyle name="Percent (0) 2 2 2 3 2" xfId="13838" xr:uid="{00000000-0005-0000-0000-000012360000}"/>
    <cellStyle name="Percent (0) 2 2 2 3 3" xfId="13839" xr:uid="{00000000-0005-0000-0000-000013360000}"/>
    <cellStyle name="Percent (0) 2 2 2 4" xfId="13840" xr:uid="{00000000-0005-0000-0000-000014360000}"/>
    <cellStyle name="Percent (0) 2 2 2 4 2" xfId="13841" xr:uid="{00000000-0005-0000-0000-000015360000}"/>
    <cellStyle name="Percent (0) 2 2 2 4 3" xfId="13842" xr:uid="{00000000-0005-0000-0000-000016360000}"/>
    <cellStyle name="Percent (0) 2 2 2 5" xfId="13843" xr:uid="{00000000-0005-0000-0000-000017360000}"/>
    <cellStyle name="Percent (0) 2 2 2 5 2" xfId="13844" xr:uid="{00000000-0005-0000-0000-000018360000}"/>
    <cellStyle name="Percent (0) 2 2 2 5 3" xfId="13845" xr:uid="{00000000-0005-0000-0000-000019360000}"/>
    <cellStyle name="Percent (0) 2 2 2 6" xfId="13846" xr:uid="{00000000-0005-0000-0000-00001A360000}"/>
    <cellStyle name="Percent (0) 2 2 2 7" xfId="13847" xr:uid="{00000000-0005-0000-0000-00001B360000}"/>
    <cellStyle name="Percent (0) 2 2 3" xfId="13848" xr:uid="{00000000-0005-0000-0000-00001C360000}"/>
    <cellStyle name="Percent (0) 2 2 3 2" xfId="13849" xr:uid="{00000000-0005-0000-0000-00001D360000}"/>
    <cellStyle name="Percent (0) 2 2 3 3" xfId="13850" xr:uid="{00000000-0005-0000-0000-00001E360000}"/>
    <cellStyle name="Percent (0) 2 2 4" xfId="13851" xr:uid="{00000000-0005-0000-0000-00001F360000}"/>
    <cellStyle name="Percent (0) 2 2 4 2" xfId="13852" xr:uid="{00000000-0005-0000-0000-000020360000}"/>
    <cellStyle name="Percent (0) 2 2 4 3" xfId="13853" xr:uid="{00000000-0005-0000-0000-000021360000}"/>
    <cellStyle name="Percent (0) 2 2 5" xfId="13854" xr:uid="{00000000-0005-0000-0000-000022360000}"/>
    <cellStyle name="Percent (0) 2 2 5 2" xfId="13855" xr:uid="{00000000-0005-0000-0000-000023360000}"/>
    <cellStyle name="Percent (0) 2 2 5 3" xfId="13856" xr:uid="{00000000-0005-0000-0000-000024360000}"/>
    <cellStyle name="Percent (0) 2 2 6" xfId="13857" xr:uid="{00000000-0005-0000-0000-000025360000}"/>
    <cellStyle name="Percent (0) 2 2 6 2" xfId="13858" xr:uid="{00000000-0005-0000-0000-000026360000}"/>
    <cellStyle name="Percent (0) 2 2 6 3" xfId="13859" xr:uid="{00000000-0005-0000-0000-000027360000}"/>
    <cellStyle name="Percent (0) 2 2 7" xfId="13860" xr:uid="{00000000-0005-0000-0000-000028360000}"/>
    <cellStyle name="Percent (0) 2 2 8" xfId="13861" xr:uid="{00000000-0005-0000-0000-000029360000}"/>
    <cellStyle name="Percent (0) 2 3" xfId="13862" xr:uid="{00000000-0005-0000-0000-00002A360000}"/>
    <cellStyle name="Percent (0) 2 3 2" xfId="13863" xr:uid="{00000000-0005-0000-0000-00002B360000}"/>
    <cellStyle name="Percent (0) 2 3 2 2" xfId="13864" xr:uid="{00000000-0005-0000-0000-00002C360000}"/>
    <cellStyle name="Percent (0) 2 3 2 2 2" xfId="13865" xr:uid="{00000000-0005-0000-0000-00002D360000}"/>
    <cellStyle name="Percent (0) 2 3 2 2 3" xfId="13866" xr:uid="{00000000-0005-0000-0000-00002E360000}"/>
    <cellStyle name="Percent (0) 2 3 2 3" xfId="13867" xr:uid="{00000000-0005-0000-0000-00002F360000}"/>
    <cellStyle name="Percent (0) 2 3 2 3 2" xfId="13868" xr:uid="{00000000-0005-0000-0000-000030360000}"/>
    <cellStyle name="Percent (0) 2 3 2 3 3" xfId="13869" xr:uid="{00000000-0005-0000-0000-000031360000}"/>
    <cellStyle name="Percent (0) 2 3 2 4" xfId="13870" xr:uid="{00000000-0005-0000-0000-000032360000}"/>
    <cellStyle name="Percent (0) 2 3 2 4 2" xfId="13871" xr:uid="{00000000-0005-0000-0000-000033360000}"/>
    <cellStyle name="Percent (0) 2 3 2 4 3" xfId="13872" xr:uid="{00000000-0005-0000-0000-000034360000}"/>
    <cellStyle name="Percent (0) 2 3 2 5" xfId="13873" xr:uid="{00000000-0005-0000-0000-000035360000}"/>
    <cellStyle name="Percent (0) 2 3 2 5 2" xfId="13874" xr:uid="{00000000-0005-0000-0000-000036360000}"/>
    <cellStyle name="Percent (0) 2 3 2 5 3" xfId="13875" xr:uid="{00000000-0005-0000-0000-000037360000}"/>
    <cellStyle name="Percent (0) 2 3 2 6" xfId="13876" xr:uid="{00000000-0005-0000-0000-000038360000}"/>
    <cellStyle name="Percent (0) 2 3 2 7" xfId="13877" xr:uid="{00000000-0005-0000-0000-000039360000}"/>
    <cellStyle name="Percent (0) 2 3 3" xfId="13878" xr:uid="{00000000-0005-0000-0000-00003A360000}"/>
    <cellStyle name="Percent (0) 2 3 3 2" xfId="13879" xr:uid="{00000000-0005-0000-0000-00003B360000}"/>
    <cellStyle name="Percent (0) 2 3 3 3" xfId="13880" xr:uid="{00000000-0005-0000-0000-00003C360000}"/>
    <cellStyle name="Percent (0) 2 3 4" xfId="13881" xr:uid="{00000000-0005-0000-0000-00003D360000}"/>
    <cellStyle name="Percent (0) 2 3 4 2" xfId="13882" xr:uid="{00000000-0005-0000-0000-00003E360000}"/>
    <cellStyle name="Percent (0) 2 3 4 3" xfId="13883" xr:uid="{00000000-0005-0000-0000-00003F360000}"/>
    <cellStyle name="Percent (0) 2 3 5" xfId="13884" xr:uid="{00000000-0005-0000-0000-000040360000}"/>
    <cellStyle name="Percent (0) 2 3 5 2" xfId="13885" xr:uid="{00000000-0005-0000-0000-000041360000}"/>
    <cellStyle name="Percent (0) 2 3 5 3" xfId="13886" xr:uid="{00000000-0005-0000-0000-000042360000}"/>
    <cellStyle name="Percent (0) 2 3 6" xfId="13887" xr:uid="{00000000-0005-0000-0000-000043360000}"/>
    <cellStyle name="Percent (0) 2 3 6 2" xfId="13888" xr:uid="{00000000-0005-0000-0000-000044360000}"/>
    <cellStyle name="Percent (0) 2 3 6 3" xfId="13889" xr:uid="{00000000-0005-0000-0000-000045360000}"/>
    <cellStyle name="Percent (0) 2 3 7" xfId="13890" xr:uid="{00000000-0005-0000-0000-000046360000}"/>
    <cellStyle name="Percent (0) 2 3 8" xfId="13891" xr:uid="{00000000-0005-0000-0000-000047360000}"/>
    <cellStyle name="Percent (0) 2 4" xfId="13892" xr:uid="{00000000-0005-0000-0000-000048360000}"/>
    <cellStyle name="Percent (0) 2 4 2" xfId="13893" xr:uid="{00000000-0005-0000-0000-000049360000}"/>
    <cellStyle name="Percent (0) 2 4 2 2" xfId="13894" xr:uid="{00000000-0005-0000-0000-00004A360000}"/>
    <cellStyle name="Percent (0) 2 4 2 2 2" xfId="13895" xr:uid="{00000000-0005-0000-0000-00004B360000}"/>
    <cellStyle name="Percent (0) 2 4 2 2 3" xfId="13896" xr:uid="{00000000-0005-0000-0000-00004C360000}"/>
    <cellStyle name="Percent (0) 2 4 2 3" xfId="13897" xr:uid="{00000000-0005-0000-0000-00004D360000}"/>
    <cellStyle name="Percent (0) 2 4 2 3 2" xfId="13898" xr:uid="{00000000-0005-0000-0000-00004E360000}"/>
    <cellStyle name="Percent (0) 2 4 2 3 3" xfId="13899" xr:uid="{00000000-0005-0000-0000-00004F360000}"/>
    <cellStyle name="Percent (0) 2 4 2 4" xfId="13900" xr:uid="{00000000-0005-0000-0000-000050360000}"/>
    <cellStyle name="Percent (0) 2 4 2 4 2" xfId="13901" xr:uid="{00000000-0005-0000-0000-000051360000}"/>
    <cellStyle name="Percent (0) 2 4 2 4 3" xfId="13902" xr:uid="{00000000-0005-0000-0000-000052360000}"/>
    <cellStyle name="Percent (0) 2 4 2 5" xfId="13903" xr:uid="{00000000-0005-0000-0000-000053360000}"/>
    <cellStyle name="Percent (0) 2 4 2 5 2" xfId="13904" xr:uid="{00000000-0005-0000-0000-000054360000}"/>
    <cellStyle name="Percent (0) 2 4 2 5 3" xfId="13905" xr:uid="{00000000-0005-0000-0000-000055360000}"/>
    <cellStyle name="Percent (0) 2 4 2 6" xfId="13906" xr:uid="{00000000-0005-0000-0000-000056360000}"/>
    <cellStyle name="Percent (0) 2 4 2 7" xfId="13907" xr:uid="{00000000-0005-0000-0000-000057360000}"/>
    <cellStyle name="Percent (0) 2 4 3" xfId="13908" xr:uid="{00000000-0005-0000-0000-000058360000}"/>
    <cellStyle name="Percent (0) 2 4 3 2" xfId="13909" xr:uid="{00000000-0005-0000-0000-000059360000}"/>
    <cellStyle name="Percent (0) 2 4 3 3" xfId="13910" xr:uid="{00000000-0005-0000-0000-00005A360000}"/>
    <cellStyle name="Percent (0) 2 4 4" xfId="13911" xr:uid="{00000000-0005-0000-0000-00005B360000}"/>
    <cellStyle name="Percent (0) 2 4 4 2" xfId="13912" xr:uid="{00000000-0005-0000-0000-00005C360000}"/>
    <cellStyle name="Percent (0) 2 4 4 3" xfId="13913" xr:uid="{00000000-0005-0000-0000-00005D360000}"/>
    <cellStyle name="Percent (0) 2 4 5" xfId="13914" xr:uid="{00000000-0005-0000-0000-00005E360000}"/>
    <cellStyle name="Percent (0) 2 4 5 2" xfId="13915" xr:uid="{00000000-0005-0000-0000-00005F360000}"/>
    <cellStyle name="Percent (0) 2 4 5 3" xfId="13916" xr:uid="{00000000-0005-0000-0000-000060360000}"/>
    <cellStyle name="Percent (0) 2 4 6" xfId="13917" xr:uid="{00000000-0005-0000-0000-000061360000}"/>
    <cellStyle name="Percent (0) 2 4 6 2" xfId="13918" xr:uid="{00000000-0005-0000-0000-000062360000}"/>
    <cellStyle name="Percent (0) 2 4 6 3" xfId="13919" xr:uid="{00000000-0005-0000-0000-000063360000}"/>
    <cellStyle name="Percent (0) 2 4 7" xfId="13920" xr:uid="{00000000-0005-0000-0000-000064360000}"/>
    <cellStyle name="Percent (0) 2 4 8" xfId="13921" xr:uid="{00000000-0005-0000-0000-000065360000}"/>
    <cellStyle name="Percent (0) 2 5" xfId="13922" xr:uid="{00000000-0005-0000-0000-000066360000}"/>
    <cellStyle name="Percent (0) 2 5 2" xfId="13923" xr:uid="{00000000-0005-0000-0000-000067360000}"/>
    <cellStyle name="Percent (0) 2 5 2 2" xfId="13924" xr:uid="{00000000-0005-0000-0000-000068360000}"/>
    <cellStyle name="Percent (0) 2 5 2 3" xfId="13925" xr:uid="{00000000-0005-0000-0000-000069360000}"/>
    <cellStyle name="Percent (0) 2 5 3" xfId="13926" xr:uid="{00000000-0005-0000-0000-00006A360000}"/>
    <cellStyle name="Percent (0) 2 5 3 2" xfId="13927" xr:uid="{00000000-0005-0000-0000-00006B360000}"/>
    <cellStyle name="Percent (0) 2 5 3 3" xfId="13928" xr:uid="{00000000-0005-0000-0000-00006C360000}"/>
    <cellStyle name="Percent (0) 2 5 4" xfId="13929" xr:uid="{00000000-0005-0000-0000-00006D360000}"/>
    <cellStyle name="Percent (0) 2 5 4 2" xfId="13930" xr:uid="{00000000-0005-0000-0000-00006E360000}"/>
    <cellStyle name="Percent (0) 2 5 4 3" xfId="13931" xr:uid="{00000000-0005-0000-0000-00006F360000}"/>
    <cellStyle name="Percent (0) 2 5 5" xfId="13932" xr:uid="{00000000-0005-0000-0000-000070360000}"/>
    <cellStyle name="Percent (0) 2 5 5 2" xfId="13933" xr:uid="{00000000-0005-0000-0000-000071360000}"/>
    <cellStyle name="Percent (0) 2 5 5 3" xfId="13934" xr:uid="{00000000-0005-0000-0000-000072360000}"/>
    <cellStyle name="Percent (0) 2 5 6" xfId="13935" xr:uid="{00000000-0005-0000-0000-000073360000}"/>
    <cellStyle name="Percent (0) 2 5 7" xfId="13936" xr:uid="{00000000-0005-0000-0000-000074360000}"/>
    <cellStyle name="Percent (0) 2 6" xfId="13937" xr:uid="{00000000-0005-0000-0000-000075360000}"/>
    <cellStyle name="Percent (0) 2 6 2" xfId="13938" xr:uid="{00000000-0005-0000-0000-000076360000}"/>
    <cellStyle name="Percent (0) 2 6 2 2" xfId="13939" xr:uid="{00000000-0005-0000-0000-000077360000}"/>
    <cellStyle name="Percent (0) 2 6 2 3" xfId="13940" xr:uid="{00000000-0005-0000-0000-000078360000}"/>
    <cellStyle name="Percent (0) 2 6 3" xfId="13941" xr:uid="{00000000-0005-0000-0000-000079360000}"/>
    <cellStyle name="Percent (0) 2 6 3 2" xfId="13942" xr:uid="{00000000-0005-0000-0000-00007A360000}"/>
    <cellStyle name="Percent (0) 2 6 3 3" xfId="13943" xr:uid="{00000000-0005-0000-0000-00007B360000}"/>
    <cellStyle name="Percent (0) 2 6 4" xfId="13944" xr:uid="{00000000-0005-0000-0000-00007C360000}"/>
    <cellStyle name="Percent (0) 2 6 4 2" xfId="13945" xr:uid="{00000000-0005-0000-0000-00007D360000}"/>
    <cellStyle name="Percent (0) 2 6 4 3" xfId="13946" xr:uid="{00000000-0005-0000-0000-00007E360000}"/>
    <cellStyle name="Percent (0) 2 6 5" xfId="13947" xr:uid="{00000000-0005-0000-0000-00007F360000}"/>
    <cellStyle name="Percent (0) 2 6 5 2" xfId="13948" xr:uid="{00000000-0005-0000-0000-000080360000}"/>
    <cellStyle name="Percent (0) 2 6 5 3" xfId="13949" xr:uid="{00000000-0005-0000-0000-000081360000}"/>
    <cellStyle name="Percent (0) 2 6 6" xfId="13950" xr:uid="{00000000-0005-0000-0000-000082360000}"/>
    <cellStyle name="Percent (0) 2 6 7" xfId="13951" xr:uid="{00000000-0005-0000-0000-000083360000}"/>
    <cellStyle name="Percent (0) 2 7" xfId="13952" xr:uid="{00000000-0005-0000-0000-000084360000}"/>
    <cellStyle name="Percent (0) 2 7 2" xfId="13953" xr:uid="{00000000-0005-0000-0000-000085360000}"/>
    <cellStyle name="Percent (0) 2 7 3" xfId="13954" xr:uid="{00000000-0005-0000-0000-000086360000}"/>
    <cellStyle name="Percent (0) 2 8" xfId="13955" xr:uid="{00000000-0005-0000-0000-000087360000}"/>
    <cellStyle name="Percent (0) 2 8 2" xfId="13956" xr:uid="{00000000-0005-0000-0000-000088360000}"/>
    <cellStyle name="Percent (0) 2 8 3" xfId="13957" xr:uid="{00000000-0005-0000-0000-000089360000}"/>
    <cellStyle name="Percent (0) 2 9" xfId="13958" xr:uid="{00000000-0005-0000-0000-00008A360000}"/>
    <cellStyle name="Percent (0) 2 9 2" xfId="13959" xr:uid="{00000000-0005-0000-0000-00008B360000}"/>
    <cellStyle name="Percent (0) 2 9 3" xfId="13960" xr:uid="{00000000-0005-0000-0000-00008C360000}"/>
    <cellStyle name="Percent (0) 2_ActiFijos" xfId="13961" xr:uid="{00000000-0005-0000-0000-00008D360000}"/>
    <cellStyle name="Percent (0) 20" xfId="13962" xr:uid="{00000000-0005-0000-0000-00008E360000}"/>
    <cellStyle name="Percent (0) 20 2" xfId="13963" xr:uid="{00000000-0005-0000-0000-00008F360000}"/>
    <cellStyle name="Percent (0) 20 3" xfId="13964" xr:uid="{00000000-0005-0000-0000-000090360000}"/>
    <cellStyle name="Percent (0) 21" xfId="13965" xr:uid="{00000000-0005-0000-0000-000091360000}"/>
    <cellStyle name="Percent (0) 21 2" xfId="13966" xr:uid="{00000000-0005-0000-0000-000092360000}"/>
    <cellStyle name="Percent (0) 21 3" xfId="13967" xr:uid="{00000000-0005-0000-0000-000093360000}"/>
    <cellStyle name="Percent (0) 22" xfId="13968" xr:uid="{00000000-0005-0000-0000-000094360000}"/>
    <cellStyle name="Percent (0) 22 2" xfId="13969" xr:uid="{00000000-0005-0000-0000-000095360000}"/>
    <cellStyle name="Percent (0) 22 3" xfId="13970" xr:uid="{00000000-0005-0000-0000-000096360000}"/>
    <cellStyle name="Percent (0) 23" xfId="13971" xr:uid="{00000000-0005-0000-0000-000097360000}"/>
    <cellStyle name="Percent (0) 23 2" xfId="13972" xr:uid="{00000000-0005-0000-0000-000098360000}"/>
    <cellStyle name="Percent (0) 23 3" xfId="13973" xr:uid="{00000000-0005-0000-0000-000099360000}"/>
    <cellStyle name="Percent (0) 24" xfId="13974" xr:uid="{00000000-0005-0000-0000-00009A360000}"/>
    <cellStyle name="Percent (0) 24 2" xfId="13975" xr:uid="{00000000-0005-0000-0000-00009B360000}"/>
    <cellStyle name="Percent (0) 24 3" xfId="13976" xr:uid="{00000000-0005-0000-0000-00009C360000}"/>
    <cellStyle name="Percent (0) 25" xfId="13977" xr:uid="{00000000-0005-0000-0000-00009D360000}"/>
    <cellStyle name="Percent (0) 25 2" xfId="13978" xr:uid="{00000000-0005-0000-0000-00009E360000}"/>
    <cellStyle name="Percent (0) 25 3" xfId="13979" xr:uid="{00000000-0005-0000-0000-00009F360000}"/>
    <cellStyle name="Percent (0) 26" xfId="13980" xr:uid="{00000000-0005-0000-0000-0000A0360000}"/>
    <cellStyle name="Percent (0) 26 2" xfId="13981" xr:uid="{00000000-0005-0000-0000-0000A1360000}"/>
    <cellStyle name="Percent (0) 26 3" xfId="13982" xr:uid="{00000000-0005-0000-0000-0000A2360000}"/>
    <cellStyle name="Percent (0) 27" xfId="13983" xr:uid="{00000000-0005-0000-0000-0000A3360000}"/>
    <cellStyle name="Percent (0) 27 2" xfId="13984" xr:uid="{00000000-0005-0000-0000-0000A4360000}"/>
    <cellStyle name="Percent (0) 27 3" xfId="13985" xr:uid="{00000000-0005-0000-0000-0000A5360000}"/>
    <cellStyle name="Percent (0) 28" xfId="13986" xr:uid="{00000000-0005-0000-0000-0000A6360000}"/>
    <cellStyle name="Percent (0) 28 2" xfId="13987" xr:uid="{00000000-0005-0000-0000-0000A7360000}"/>
    <cellStyle name="Percent (0) 28 3" xfId="13988" xr:uid="{00000000-0005-0000-0000-0000A8360000}"/>
    <cellStyle name="Percent (0) 29" xfId="13989" xr:uid="{00000000-0005-0000-0000-0000A9360000}"/>
    <cellStyle name="Percent (0) 29 2" xfId="13990" xr:uid="{00000000-0005-0000-0000-0000AA360000}"/>
    <cellStyle name="Percent (0) 29 3" xfId="13991" xr:uid="{00000000-0005-0000-0000-0000AB360000}"/>
    <cellStyle name="Percent (0) 3" xfId="13992" xr:uid="{00000000-0005-0000-0000-0000AC360000}"/>
    <cellStyle name="Percent (0) 3 10" xfId="13993" xr:uid="{00000000-0005-0000-0000-0000AD360000}"/>
    <cellStyle name="Percent (0) 3 10 2" xfId="13994" xr:uid="{00000000-0005-0000-0000-0000AE360000}"/>
    <cellStyle name="Percent (0) 3 10 3" xfId="13995" xr:uid="{00000000-0005-0000-0000-0000AF360000}"/>
    <cellStyle name="Percent (0) 3 11" xfId="13996" xr:uid="{00000000-0005-0000-0000-0000B0360000}"/>
    <cellStyle name="Percent (0) 3 12" xfId="13997" xr:uid="{00000000-0005-0000-0000-0000B1360000}"/>
    <cellStyle name="Percent (0) 3 2" xfId="13998" xr:uid="{00000000-0005-0000-0000-0000B2360000}"/>
    <cellStyle name="Percent (0) 3 2 2" xfId="13999" xr:uid="{00000000-0005-0000-0000-0000B3360000}"/>
    <cellStyle name="Percent (0) 3 2 2 2" xfId="14000" xr:uid="{00000000-0005-0000-0000-0000B4360000}"/>
    <cellStyle name="Percent (0) 3 2 2 2 2" xfId="14001" xr:uid="{00000000-0005-0000-0000-0000B5360000}"/>
    <cellStyle name="Percent (0) 3 2 2 2 3" xfId="14002" xr:uid="{00000000-0005-0000-0000-0000B6360000}"/>
    <cellStyle name="Percent (0) 3 2 2 3" xfId="14003" xr:uid="{00000000-0005-0000-0000-0000B7360000}"/>
    <cellStyle name="Percent (0) 3 2 2 3 2" xfId="14004" xr:uid="{00000000-0005-0000-0000-0000B8360000}"/>
    <cellStyle name="Percent (0) 3 2 2 3 3" xfId="14005" xr:uid="{00000000-0005-0000-0000-0000B9360000}"/>
    <cellStyle name="Percent (0) 3 2 2 4" xfId="14006" xr:uid="{00000000-0005-0000-0000-0000BA360000}"/>
    <cellStyle name="Percent (0) 3 2 2 4 2" xfId="14007" xr:uid="{00000000-0005-0000-0000-0000BB360000}"/>
    <cellStyle name="Percent (0) 3 2 2 4 3" xfId="14008" xr:uid="{00000000-0005-0000-0000-0000BC360000}"/>
    <cellStyle name="Percent (0) 3 2 2 5" xfId="14009" xr:uid="{00000000-0005-0000-0000-0000BD360000}"/>
    <cellStyle name="Percent (0) 3 2 2 5 2" xfId="14010" xr:uid="{00000000-0005-0000-0000-0000BE360000}"/>
    <cellStyle name="Percent (0) 3 2 2 5 3" xfId="14011" xr:uid="{00000000-0005-0000-0000-0000BF360000}"/>
    <cellStyle name="Percent (0) 3 2 2 6" xfId="14012" xr:uid="{00000000-0005-0000-0000-0000C0360000}"/>
    <cellStyle name="Percent (0) 3 2 2 7" xfId="14013" xr:uid="{00000000-0005-0000-0000-0000C1360000}"/>
    <cellStyle name="Percent (0) 3 2 3" xfId="14014" xr:uid="{00000000-0005-0000-0000-0000C2360000}"/>
    <cellStyle name="Percent (0) 3 2 3 2" xfId="14015" xr:uid="{00000000-0005-0000-0000-0000C3360000}"/>
    <cellStyle name="Percent (0) 3 2 3 3" xfId="14016" xr:uid="{00000000-0005-0000-0000-0000C4360000}"/>
    <cellStyle name="Percent (0) 3 2 4" xfId="14017" xr:uid="{00000000-0005-0000-0000-0000C5360000}"/>
    <cellStyle name="Percent (0) 3 2 4 2" xfId="14018" xr:uid="{00000000-0005-0000-0000-0000C6360000}"/>
    <cellStyle name="Percent (0) 3 2 4 3" xfId="14019" xr:uid="{00000000-0005-0000-0000-0000C7360000}"/>
    <cellStyle name="Percent (0) 3 2 5" xfId="14020" xr:uid="{00000000-0005-0000-0000-0000C8360000}"/>
    <cellStyle name="Percent (0) 3 2 5 2" xfId="14021" xr:uid="{00000000-0005-0000-0000-0000C9360000}"/>
    <cellStyle name="Percent (0) 3 2 5 3" xfId="14022" xr:uid="{00000000-0005-0000-0000-0000CA360000}"/>
    <cellStyle name="Percent (0) 3 2 6" xfId="14023" xr:uid="{00000000-0005-0000-0000-0000CB360000}"/>
    <cellStyle name="Percent (0) 3 2 6 2" xfId="14024" xr:uid="{00000000-0005-0000-0000-0000CC360000}"/>
    <cellStyle name="Percent (0) 3 2 6 3" xfId="14025" xr:uid="{00000000-0005-0000-0000-0000CD360000}"/>
    <cellStyle name="Percent (0) 3 2 7" xfId="14026" xr:uid="{00000000-0005-0000-0000-0000CE360000}"/>
    <cellStyle name="Percent (0) 3 2 8" xfId="14027" xr:uid="{00000000-0005-0000-0000-0000CF360000}"/>
    <cellStyle name="Percent (0) 3 3" xfId="14028" xr:uid="{00000000-0005-0000-0000-0000D0360000}"/>
    <cellStyle name="Percent (0) 3 3 2" xfId="14029" xr:uid="{00000000-0005-0000-0000-0000D1360000}"/>
    <cellStyle name="Percent (0) 3 3 2 2" xfId="14030" xr:uid="{00000000-0005-0000-0000-0000D2360000}"/>
    <cellStyle name="Percent (0) 3 3 2 2 2" xfId="14031" xr:uid="{00000000-0005-0000-0000-0000D3360000}"/>
    <cellStyle name="Percent (0) 3 3 2 2 3" xfId="14032" xr:uid="{00000000-0005-0000-0000-0000D4360000}"/>
    <cellStyle name="Percent (0) 3 3 2 3" xfId="14033" xr:uid="{00000000-0005-0000-0000-0000D5360000}"/>
    <cellStyle name="Percent (0) 3 3 2 3 2" xfId="14034" xr:uid="{00000000-0005-0000-0000-0000D6360000}"/>
    <cellStyle name="Percent (0) 3 3 2 3 3" xfId="14035" xr:uid="{00000000-0005-0000-0000-0000D7360000}"/>
    <cellStyle name="Percent (0) 3 3 2 4" xfId="14036" xr:uid="{00000000-0005-0000-0000-0000D8360000}"/>
    <cellStyle name="Percent (0) 3 3 2 4 2" xfId="14037" xr:uid="{00000000-0005-0000-0000-0000D9360000}"/>
    <cellStyle name="Percent (0) 3 3 2 4 3" xfId="14038" xr:uid="{00000000-0005-0000-0000-0000DA360000}"/>
    <cellStyle name="Percent (0) 3 3 2 5" xfId="14039" xr:uid="{00000000-0005-0000-0000-0000DB360000}"/>
    <cellStyle name="Percent (0) 3 3 2 5 2" xfId="14040" xr:uid="{00000000-0005-0000-0000-0000DC360000}"/>
    <cellStyle name="Percent (0) 3 3 2 5 3" xfId="14041" xr:uid="{00000000-0005-0000-0000-0000DD360000}"/>
    <cellStyle name="Percent (0) 3 3 2 6" xfId="14042" xr:uid="{00000000-0005-0000-0000-0000DE360000}"/>
    <cellStyle name="Percent (0) 3 3 2 7" xfId="14043" xr:uid="{00000000-0005-0000-0000-0000DF360000}"/>
    <cellStyle name="Percent (0) 3 3 3" xfId="14044" xr:uid="{00000000-0005-0000-0000-0000E0360000}"/>
    <cellStyle name="Percent (0) 3 3 3 2" xfId="14045" xr:uid="{00000000-0005-0000-0000-0000E1360000}"/>
    <cellStyle name="Percent (0) 3 3 3 3" xfId="14046" xr:uid="{00000000-0005-0000-0000-0000E2360000}"/>
    <cellStyle name="Percent (0) 3 3 4" xfId="14047" xr:uid="{00000000-0005-0000-0000-0000E3360000}"/>
    <cellStyle name="Percent (0) 3 3 4 2" xfId="14048" xr:uid="{00000000-0005-0000-0000-0000E4360000}"/>
    <cellStyle name="Percent (0) 3 3 4 3" xfId="14049" xr:uid="{00000000-0005-0000-0000-0000E5360000}"/>
    <cellStyle name="Percent (0) 3 3 5" xfId="14050" xr:uid="{00000000-0005-0000-0000-0000E6360000}"/>
    <cellStyle name="Percent (0) 3 3 5 2" xfId="14051" xr:uid="{00000000-0005-0000-0000-0000E7360000}"/>
    <cellStyle name="Percent (0) 3 3 5 3" xfId="14052" xr:uid="{00000000-0005-0000-0000-0000E8360000}"/>
    <cellStyle name="Percent (0) 3 3 6" xfId="14053" xr:uid="{00000000-0005-0000-0000-0000E9360000}"/>
    <cellStyle name="Percent (0) 3 3 6 2" xfId="14054" xr:uid="{00000000-0005-0000-0000-0000EA360000}"/>
    <cellStyle name="Percent (0) 3 3 6 3" xfId="14055" xr:uid="{00000000-0005-0000-0000-0000EB360000}"/>
    <cellStyle name="Percent (0) 3 3 7" xfId="14056" xr:uid="{00000000-0005-0000-0000-0000EC360000}"/>
    <cellStyle name="Percent (0) 3 3 8" xfId="14057" xr:uid="{00000000-0005-0000-0000-0000ED360000}"/>
    <cellStyle name="Percent (0) 3 4" xfId="14058" xr:uid="{00000000-0005-0000-0000-0000EE360000}"/>
    <cellStyle name="Percent (0) 3 4 2" xfId="14059" xr:uid="{00000000-0005-0000-0000-0000EF360000}"/>
    <cellStyle name="Percent (0) 3 4 2 2" xfId="14060" xr:uid="{00000000-0005-0000-0000-0000F0360000}"/>
    <cellStyle name="Percent (0) 3 4 2 2 2" xfId="14061" xr:uid="{00000000-0005-0000-0000-0000F1360000}"/>
    <cellStyle name="Percent (0) 3 4 2 2 3" xfId="14062" xr:uid="{00000000-0005-0000-0000-0000F2360000}"/>
    <cellStyle name="Percent (0) 3 4 2 3" xfId="14063" xr:uid="{00000000-0005-0000-0000-0000F3360000}"/>
    <cellStyle name="Percent (0) 3 4 2 3 2" xfId="14064" xr:uid="{00000000-0005-0000-0000-0000F4360000}"/>
    <cellStyle name="Percent (0) 3 4 2 3 3" xfId="14065" xr:uid="{00000000-0005-0000-0000-0000F5360000}"/>
    <cellStyle name="Percent (0) 3 4 2 4" xfId="14066" xr:uid="{00000000-0005-0000-0000-0000F6360000}"/>
    <cellStyle name="Percent (0) 3 4 2 4 2" xfId="14067" xr:uid="{00000000-0005-0000-0000-0000F7360000}"/>
    <cellStyle name="Percent (0) 3 4 2 4 3" xfId="14068" xr:uid="{00000000-0005-0000-0000-0000F8360000}"/>
    <cellStyle name="Percent (0) 3 4 2 5" xfId="14069" xr:uid="{00000000-0005-0000-0000-0000F9360000}"/>
    <cellStyle name="Percent (0) 3 4 2 5 2" xfId="14070" xr:uid="{00000000-0005-0000-0000-0000FA360000}"/>
    <cellStyle name="Percent (0) 3 4 2 5 3" xfId="14071" xr:uid="{00000000-0005-0000-0000-0000FB360000}"/>
    <cellStyle name="Percent (0) 3 4 2 6" xfId="14072" xr:uid="{00000000-0005-0000-0000-0000FC360000}"/>
    <cellStyle name="Percent (0) 3 4 2 7" xfId="14073" xr:uid="{00000000-0005-0000-0000-0000FD360000}"/>
    <cellStyle name="Percent (0) 3 4 3" xfId="14074" xr:uid="{00000000-0005-0000-0000-0000FE360000}"/>
    <cellStyle name="Percent (0) 3 4 3 2" xfId="14075" xr:uid="{00000000-0005-0000-0000-0000FF360000}"/>
    <cellStyle name="Percent (0) 3 4 3 3" xfId="14076" xr:uid="{00000000-0005-0000-0000-000000370000}"/>
    <cellStyle name="Percent (0) 3 4 4" xfId="14077" xr:uid="{00000000-0005-0000-0000-000001370000}"/>
    <cellStyle name="Percent (0) 3 4 4 2" xfId="14078" xr:uid="{00000000-0005-0000-0000-000002370000}"/>
    <cellStyle name="Percent (0) 3 4 4 3" xfId="14079" xr:uid="{00000000-0005-0000-0000-000003370000}"/>
    <cellStyle name="Percent (0) 3 4 5" xfId="14080" xr:uid="{00000000-0005-0000-0000-000004370000}"/>
    <cellStyle name="Percent (0) 3 4 5 2" xfId="14081" xr:uid="{00000000-0005-0000-0000-000005370000}"/>
    <cellStyle name="Percent (0) 3 4 5 3" xfId="14082" xr:uid="{00000000-0005-0000-0000-000006370000}"/>
    <cellStyle name="Percent (0) 3 4 6" xfId="14083" xr:uid="{00000000-0005-0000-0000-000007370000}"/>
    <cellStyle name="Percent (0) 3 4 6 2" xfId="14084" xr:uid="{00000000-0005-0000-0000-000008370000}"/>
    <cellStyle name="Percent (0) 3 4 6 3" xfId="14085" xr:uid="{00000000-0005-0000-0000-000009370000}"/>
    <cellStyle name="Percent (0) 3 4 7" xfId="14086" xr:uid="{00000000-0005-0000-0000-00000A370000}"/>
    <cellStyle name="Percent (0) 3 4 8" xfId="14087" xr:uid="{00000000-0005-0000-0000-00000B370000}"/>
    <cellStyle name="Percent (0) 3 5" xfId="14088" xr:uid="{00000000-0005-0000-0000-00000C370000}"/>
    <cellStyle name="Percent (0) 3 5 2" xfId="14089" xr:uid="{00000000-0005-0000-0000-00000D370000}"/>
    <cellStyle name="Percent (0) 3 5 2 2" xfId="14090" xr:uid="{00000000-0005-0000-0000-00000E370000}"/>
    <cellStyle name="Percent (0) 3 5 2 3" xfId="14091" xr:uid="{00000000-0005-0000-0000-00000F370000}"/>
    <cellStyle name="Percent (0) 3 5 3" xfId="14092" xr:uid="{00000000-0005-0000-0000-000010370000}"/>
    <cellStyle name="Percent (0) 3 5 3 2" xfId="14093" xr:uid="{00000000-0005-0000-0000-000011370000}"/>
    <cellStyle name="Percent (0) 3 5 3 3" xfId="14094" xr:uid="{00000000-0005-0000-0000-000012370000}"/>
    <cellStyle name="Percent (0) 3 5 4" xfId="14095" xr:uid="{00000000-0005-0000-0000-000013370000}"/>
    <cellStyle name="Percent (0) 3 5 4 2" xfId="14096" xr:uid="{00000000-0005-0000-0000-000014370000}"/>
    <cellStyle name="Percent (0) 3 5 4 3" xfId="14097" xr:uid="{00000000-0005-0000-0000-000015370000}"/>
    <cellStyle name="Percent (0) 3 5 5" xfId="14098" xr:uid="{00000000-0005-0000-0000-000016370000}"/>
    <cellStyle name="Percent (0) 3 5 5 2" xfId="14099" xr:uid="{00000000-0005-0000-0000-000017370000}"/>
    <cellStyle name="Percent (0) 3 5 5 3" xfId="14100" xr:uid="{00000000-0005-0000-0000-000018370000}"/>
    <cellStyle name="Percent (0) 3 5 6" xfId="14101" xr:uid="{00000000-0005-0000-0000-000019370000}"/>
    <cellStyle name="Percent (0) 3 5 7" xfId="14102" xr:uid="{00000000-0005-0000-0000-00001A370000}"/>
    <cellStyle name="Percent (0) 3 6" xfId="14103" xr:uid="{00000000-0005-0000-0000-00001B370000}"/>
    <cellStyle name="Percent (0) 3 6 2" xfId="14104" xr:uid="{00000000-0005-0000-0000-00001C370000}"/>
    <cellStyle name="Percent (0) 3 6 2 2" xfId="14105" xr:uid="{00000000-0005-0000-0000-00001D370000}"/>
    <cellStyle name="Percent (0) 3 6 2 3" xfId="14106" xr:uid="{00000000-0005-0000-0000-00001E370000}"/>
    <cellStyle name="Percent (0) 3 6 3" xfId="14107" xr:uid="{00000000-0005-0000-0000-00001F370000}"/>
    <cellStyle name="Percent (0) 3 6 3 2" xfId="14108" xr:uid="{00000000-0005-0000-0000-000020370000}"/>
    <cellStyle name="Percent (0) 3 6 3 3" xfId="14109" xr:uid="{00000000-0005-0000-0000-000021370000}"/>
    <cellStyle name="Percent (0) 3 6 4" xfId="14110" xr:uid="{00000000-0005-0000-0000-000022370000}"/>
    <cellStyle name="Percent (0) 3 6 4 2" xfId="14111" xr:uid="{00000000-0005-0000-0000-000023370000}"/>
    <cellStyle name="Percent (0) 3 6 4 3" xfId="14112" xr:uid="{00000000-0005-0000-0000-000024370000}"/>
    <cellStyle name="Percent (0) 3 6 5" xfId="14113" xr:uid="{00000000-0005-0000-0000-000025370000}"/>
    <cellStyle name="Percent (0) 3 6 5 2" xfId="14114" xr:uid="{00000000-0005-0000-0000-000026370000}"/>
    <cellStyle name="Percent (0) 3 6 5 3" xfId="14115" xr:uid="{00000000-0005-0000-0000-000027370000}"/>
    <cellStyle name="Percent (0) 3 6 6" xfId="14116" xr:uid="{00000000-0005-0000-0000-000028370000}"/>
    <cellStyle name="Percent (0) 3 6 7" xfId="14117" xr:uid="{00000000-0005-0000-0000-000029370000}"/>
    <cellStyle name="Percent (0) 3 7" xfId="14118" xr:uid="{00000000-0005-0000-0000-00002A370000}"/>
    <cellStyle name="Percent (0) 3 7 2" xfId="14119" xr:uid="{00000000-0005-0000-0000-00002B370000}"/>
    <cellStyle name="Percent (0) 3 7 3" xfId="14120" xr:uid="{00000000-0005-0000-0000-00002C370000}"/>
    <cellStyle name="Percent (0) 3 8" xfId="14121" xr:uid="{00000000-0005-0000-0000-00002D370000}"/>
    <cellStyle name="Percent (0) 3 8 2" xfId="14122" xr:uid="{00000000-0005-0000-0000-00002E370000}"/>
    <cellStyle name="Percent (0) 3 8 3" xfId="14123" xr:uid="{00000000-0005-0000-0000-00002F370000}"/>
    <cellStyle name="Percent (0) 3 9" xfId="14124" xr:uid="{00000000-0005-0000-0000-000030370000}"/>
    <cellStyle name="Percent (0) 3 9 2" xfId="14125" xr:uid="{00000000-0005-0000-0000-000031370000}"/>
    <cellStyle name="Percent (0) 3 9 3" xfId="14126" xr:uid="{00000000-0005-0000-0000-000032370000}"/>
    <cellStyle name="Percent (0) 3_ActiFijos" xfId="14127" xr:uid="{00000000-0005-0000-0000-000033370000}"/>
    <cellStyle name="Percent (0) 30" xfId="14128" xr:uid="{00000000-0005-0000-0000-000034370000}"/>
    <cellStyle name="Percent (0) 30 2" xfId="14129" xr:uid="{00000000-0005-0000-0000-000035370000}"/>
    <cellStyle name="Percent (0) 30 3" xfId="14130" xr:uid="{00000000-0005-0000-0000-000036370000}"/>
    <cellStyle name="Percent (0) 31" xfId="14131" xr:uid="{00000000-0005-0000-0000-000037370000}"/>
    <cellStyle name="Percent (0) 31 2" xfId="14132" xr:uid="{00000000-0005-0000-0000-000038370000}"/>
    <cellStyle name="Percent (0) 31 3" xfId="14133" xr:uid="{00000000-0005-0000-0000-000039370000}"/>
    <cellStyle name="Percent (0) 32" xfId="14134" xr:uid="{00000000-0005-0000-0000-00003A370000}"/>
    <cellStyle name="Percent (0) 32 2" xfId="14135" xr:uid="{00000000-0005-0000-0000-00003B370000}"/>
    <cellStyle name="Percent (0) 32 3" xfId="14136" xr:uid="{00000000-0005-0000-0000-00003C370000}"/>
    <cellStyle name="Percent (0) 33" xfId="14137" xr:uid="{00000000-0005-0000-0000-00003D370000}"/>
    <cellStyle name="Percent (0) 33 2" xfId="14138" xr:uid="{00000000-0005-0000-0000-00003E370000}"/>
    <cellStyle name="Percent (0) 33 3" xfId="14139" xr:uid="{00000000-0005-0000-0000-00003F370000}"/>
    <cellStyle name="Percent (0) 34" xfId="14140" xr:uid="{00000000-0005-0000-0000-000040370000}"/>
    <cellStyle name="Percent (0) 34 2" xfId="14141" xr:uid="{00000000-0005-0000-0000-000041370000}"/>
    <cellStyle name="Percent (0) 34 3" xfId="14142" xr:uid="{00000000-0005-0000-0000-000042370000}"/>
    <cellStyle name="Percent (0) 35" xfId="14143" xr:uid="{00000000-0005-0000-0000-000043370000}"/>
    <cellStyle name="Percent (0) 35 2" xfId="14144" xr:uid="{00000000-0005-0000-0000-000044370000}"/>
    <cellStyle name="Percent (0) 35 3" xfId="14145" xr:uid="{00000000-0005-0000-0000-000045370000}"/>
    <cellStyle name="Percent (0) 36" xfId="14146" xr:uid="{00000000-0005-0000-0000-000046370000}"/>
    <cellStyle name="Percent (0) 36 2" xfId="14147" xr:uid="{00000000-0005-0000-0000-000047370000}"/>
    <cellStyle name="Percent (0) 36 3" xfId="14148" xr:uid="{00000000-0005-0000-0000-000048370000}"/>
    <cellStyle name="Percent (0) 37" xfId="14149" xr:uid="{00000000-0005-0000-0000-000049370000}"/>
    <cellStyle name="Percent (0) 37 2" xfId="14150" xr:uid="{00000000-0005-0000-0000-00004A370000}"/>
    <cellStyle name="Percent (0) 37 3" xfId="14151" xr:uid="{00000000-0005-0000-0000-00004B370000}"/>
    <cellStyle name="Percent (0) 38" xfId="14152" xr:uid="{00000000-0005-0000-0000-00004C370000}"/>
    <cellStyle name="Percent (0) 38 2" xfId="14153" xr:uid="{00000000-0005-0000-0000-00004D370000}"/>
    <cellStyle name="Percent (0) 38 3" xfId="14154" xr:uid="{00000000-0005-0000-0000-00004E370000}"/>
    <cellStyle name="Percent (0) 39" xfId="14155" xr:uid="{00000000-0005-0000-0000-00004F370000}"/>
    <cellStyle name="Percent (0) 39 2" xfId="14156" xr:uid="{00000000-0005-0000-0000-000050370000}"/>
    <cellStyle name="Percent (0) 39 3" xfId="14157" xr:uid="{00000000-0005-0000-0000-000051370000}"/>
    <cellStyle name="Percent (0) 4" xfId="14158" xr:uid="{00000000-0005-0000-0000-000052370000}"/>
    <cellStyle name="Percent (0) 4 10" xfId="14159" xr:uid="{00000000-0005-0000-0000-000053370000}"/>
    <cellStyle name="Percent (0) 4 10 2" xfId="14160" xr:uid="{00000000-0005-0000-0000-000054370000}"/>
    <cellStyle name="Percent (0) 4 10 3" xfId="14161" xr:uid="{00000000-0005-0000-0000-000055370000}"/>
    <cellStyle name="Percent (0) 4 11" xfId="14162" xr:uid="{00000000-0005-0000-0000-000056370000}"/>
    <cellStyle name="Percent (0) 4 12" xfId="14163" xr:uid="{00000000-0005-0000-0000-000057370000}"/>
    <cellStyle name="Percent (0) 4 2" xfId="14164" xr:uid="{00000000-0005-0000-0000-000058370000}"/>
    <cellStyle name="Percent (0) 4 2 2" xfId="14165" xr:uid="{00000000-0005-0000-0000-000059370000}"/>
    <cellStyle name="Percent (0) 4 2 2 2" xfId="14166" xr:uid="{00000000-0005-0000-0000-00005A370000}"/>
    <cellStyle name="Percent (0) 4 2 2 2 2" xfId="14167" xr:uid="{00000000-0005-0000-0000-00005B370000}"/>
    <cellStyle name="Percent (0) 4 2 2 2 3" xfId="14168" xr:uid="{00000000-0005-0000-0000-00005C370000}"/>
    <cellStyle name="Percent (0) 4 2 2 3" xfId="14169" xr:uid="{00000000-0005-0000-0000-00005D370000}"/>
    <cellStyle name="Percent (0) 4 2 2 3 2" xfId="14170" xr:uid="{00000000-0005-0000-0000-00005E370000}"/>
    <cellStyle name="Percent (0) 4 2 2 3 3" xfId="14171" xr:uid="{00000000-0005-0000-0000-00005F370000}"/>
    <cellStyle name="Percent (0) 4 2 2 4" xfId="14172" xr:uid="{00000000-0005-0000-0000-000060370000}"/>
    <cellStyle name="Percent (0) 4 2 2 4 2" xfId="14173" xr:uid="{00000000-0005-0000-0000-000061370000}"/>
    <cellStyle name="Percent (0) 4 2 2 4 3" xfId="14174" xr:uid="{00000000-0005-0000-0000-000062370000}"/>
    <cellStyle name="Percent (0) 4 2 2 5" xfId="14175" xr:uid="{00000000-0005-0000-0000-000063370000}"/>
    <cellStyle name="Percent (0) 4 2 2 5 2" xfId="14176" xr:uid="{00000000-0005-0000-0000-000064370000}"/>
    <cellStyle name="Percent (0) 4 2 2 5 3" xfId="14177" xr:uid="{00000000-0005-0000-0000-000065370000}"/>
    <cellStyle name="Percent (0) 4 2 2 6" xfId="14178" xr:uid="{00000000-0005-0000-0000-000066370000}"/>
    <cellStyle name="Percent (0) 4 2 2 7" xfId="14179" xr:uid="{00000000-0005-0000-0000-000067370000}"/>
    <cellStyle name="Percent (0) 4 2 3" xfId="14180" xr:uid="{00000000-0005-0000-0000-000068370000}"/>
    <cellStyle name="Percent (0) 4 2 3 2" xfId="14181" xr:uid="{00000000-0005-0000-0000-000069370000}"/>
    <cellStyle name="Percent (0) 4 2 3 3" xfId="14182" xr:uid="{00000000-0005-0000-0000-00006A370000}"/>
    <cellStyle name="Percent (0) 4 2 4" xfId="14183" xr:uid="{00000000-0005-0000-0000-00006B370000}"/>
    <cellStyle name="Percent (0) 4 2 4 2" xfId="14184" xr:uid="{00000000-0005-0000-0000-00006C370000}"/>
    <cellStyle name="Percent (0) 4 2 4 3" xfId="14185" xr:uid="{00000000-0005-0000-0000-00006D370000}"/>
    <cellStyle name="Percent (0) 4 2 5" xfId="14186" xr:uid="{00000000-0005-0000-0000-00006E370000}"/>
    <cellStyle name="Percent (0) 4 2 5 2" xfId="14187" xr:uid="{00000000-0005-0000-0000-00006F370000}"/>
    <cellStyle name="Percent (0) 4 2 5 3" xfId="14188" xr:uid="{00000000-0005-0000-0000-000070370000}"/>
    <cellStyle name="Percent (0) 4 2 6" xfId="14189" xr:uid="{00000000-0005-0000-0000-000071370000}"/>
    <cellStyle name="Percent (0) 4 2 6 2" xfId="14190" xr:uid="{00000000-0005-0000-0000-000072370000}"/>
    <cellStyle name="Percent (0) 4 2 6 3" xfId="14191" xr:uid="{00000000-0005-0000-0000-000073370000}"/>
    <cellStyle name="Percent (0) 4 2 7" xfId="14192" xr:uid="{00000000-0005-0000-0000-000074370000}"/>
    <cellStyle name="Percent (0) 4 2 8" xfId="14193" xr:uid="{00000000-0005-0000-0000-000075370000}"/>
    <cellStyle name="Percent (0) 4 3" xfId="14194" xr:uid="{00000000-0005-0000-0000-000076370000}"/>
    <cellStyle name="Percent (0) 4 3 2" xfId="14195" xr:uid="{00000000-0005-0000-0000-000077370000}"/>
    <cellStyle name="Percent (0) 4 3 2 2" xfId="14196" xr:uid="{00000000-0005-0000-0000-000078370000}"/>
    <cellStyle name="Percent (0) 4 3 2 2 2" xfId="14197" xr:uid="{00000000-0005-0000-0000-000079370000}"/>
    <cellStyle name="Percent (0) 4 3 2 2 3" xfId="14198" xr:uid="{00000000-0005-0000-0000-00007A370000}"/>
    <cellStyle name="Percent (0) 4 3 2 3" xfId="14199" xr:uid="{00000000-0005-0000-0000-00007B370000}"/>
    <cellStyle name="Percent (0) 4 3 2 3 2" xfId="14200" xr:uid="{00000000-0005-0000-0000-00007C370000}"/>
    <cellStyle name="Percent (0) 4 3 2 3 3" xfId="14201" xr:uid="{00000000-0005-0000-0000-00007D370000}"/>
    <cellStyle name="Percent (0) 4 3 2 4" xfId="14202" xr:uid="{00000000-0005-0000-0000-00007E370000}"/>
    <cellStyle name="Percent (0) 4 3 2 4 2" xfId="14203" xr:uid="{00000000-0005-0000-0000-00007F370000}"/>
    <cellStyle name="Percent (0) 4 3 2 4 3" xfId="14204" xr:uid="{00000000-0005-0000-0000-000080370000}"/>
    <cellStyle name="Percent (0) 4 3 2 5" xfId="14205" xr:uid="{00000000-0005-0000-0000-000081370000}"/>
    <cellStyle name="Percent (0) 4 3 2 5 2" xfId="14206" xr:uid="{00000000-0005-0000-0000-000082370000}"/>
    <cellStyle name="Percent (0) 4 3 2 5 3" xfId="14207" xr:uid="{00000000-0005-0000-0000-000083370000}"/>
    <cellStyle name="Percent (0) 4 3 2 6" xfId="14208" xr:uid="{00000000-0005-0000-0000-000084370000}"/>
    <cellStyle name="Percent (0) 4 3 2 7" xfId="14209" xr:uid="{00000000-0005-0000-0000-000085370000}"/>
    <cellStyle name="Percent (0) 4 3 3" xfId="14210" xr:uid="{00000000-0005-0000-0000-000086370000}"/>
    <cellStyle name="Percent (0) 4 3 3 2" xfId="14211" xr:uid="{00000000-0005-0000-0000-000087370000}"/>
    <cellStyle name="Percent (0) 4 3 3 3" xfId="14212" xr:uid="{00000000-0005-0000-0000-000088370000}"/>
    <cellStyle name="Percent (0) 4 3 4" xfId="14213" xr:uid="{00000000-0005-0000-0000-000089370000}"/>
    <cellStyle name="Percent (0) 4 3 4 2" xfId="14214" xr:uid="{00000000-0005-0000-0000-00008A370000}"/>
    <cellStyle name="Percent (0) 4 3 4 3" xfId="14215" xr:uid="{00000000-0005-0000-0000-00008B370000}"/>
    <cellStyle name="Percent (0) 4 3 5" xfId="14216" xr:uid="{00000000-0005-0000-0000-00008C370000}"/>
    <cellStyle name="Percent (0) 4 3 5 2" xfId="14217" xr:uid="{00000000-0005-0000-0000-00008D370000}"/>
    <cellStyle name="Percent (0) 4 3 5 3" xfId="14218" xr:uid="{00000000-0005-0000-0000-00008E370000}"/>
    <cellStyle name="Percent (0) 4 3 6" xfId="14219" xr:uid="{00000000-0005-0000-0000-00008F370000}"/>
    <cellStyle name="Percent (0) 4 3 6 2" xfId="14220" xr:uid="{00000000-0005-0000-0000-000090370000}"/>
    <cellStyle name="Percent (0) 4 3 6 3" xfId="14221" xr:uid="{00000000-0005-0000-0000-000091370000}"/>
    <cellStyle name="Percent (0) 4 3 7" xfId="14222" xr:uid="{00000000-0005-0000-0000-000092370000}"/>
    <cellStyle name="Percent (0) 4 3 8" xfId="14223" xr:uid="{00000000-0005-0000-0000-000093370000}"/>
    <cellStyle name="Percent (0) 4 4" xfId="14224" xr:uid="{00000000-0005-0000-0000-000094370000}"/>
    <cellStyle name="Percent (0) 4 4 2" xfId="14225" xr:uid="{00000000-0005-0000-0000-000095370000}"/>
    <cellStyle name="Percent (0) 4 4 2 2" xfId="14226" xr:uid="{00000000-0005-0000-0000-000096370000}"/>
    <cellStyle name="Percent (0) 4 4 2 2 2" xfId="14227" xr:uid="{00000000-0005-0000-0000-000097370000}"/>
    <cellStyle name="Percent (0) 4 4 2 2 3" xfId="14228" xr:uid="{00000000-0005-0000-0000-000098370000}"/>
    <cellStyle name="Percent (0) 4 4 2 3" xfId="14229" xr:uid="{00000000-0005-0000-0000-000099370000}"/>
    <cellStyle name="Percent (0) 4 4 2 3 2" xfId="14230" xr:uid="{00000000-0005-0000-0000-00009A370000}"/>
    <cellStyle name="Percent (0) 4 4 2 3 3" xfId="14231" xr:uid="{00000000-0005-0000-0000-00009B370000}"/>
    <cellStyle name="Percent (0) 4 4 2 4" xfId="14232" xr:uid="{00000000-0005-0000-0000-00009C370000}"/>
    <cellStyle name="Percent (0) 4 4 2 4 2" xfId="14233" xr:uid="{00000000-0005-0000-0000-00009D370000}"/>
    <cellStyle name="Percent (0) 4 4 2 4 3" xfId="14234" xr:uid="{00000000-0005-0000-0000-00009E370000}"/>
    <cellStyle name="Percent (0) 4 4 2 5" xfId="14235" xr:uid="{00000000-0005-0000-0000-00009F370000}"/>
    <cellStyle name="Percent (0) 4 4 2 5 2" xfId="14236" xr:uid="{00000000-0005-0000-0000-0000A0370000}"/>
    <cellStyle name="Percent (0) 4 4 2 5 3" xfId="14237" xr:uid="{00000000-0005-0000-0000-0000A1370000}"/>
    <cellStyle name="Percent (0) 4 4 2 6" xfId="14238" xr:uid="{00000000-0005-0000-0000-0000A2370000}"/>
    <cellStyle name="Percent (0) 4 4 2 7" xfId="14239" xr:uid="{00000000-0005-0000-0000-0000A3370000}"/>
    <cellStyle name="Percent (0) 4 4 3" xfId="14240" xr:uid="{00000000-0005-0000-0000-0000A4370000}"/>
    <cellStyle name="Percent (0) 4 4 3 2" xfId="14241" xr:uid="{00000000-0005-0000-0000-0000A5370000}"/>
    <cellStyle name="Percent (0) 4 4 3 3" xfId="14242" xr:uid="{00000000-0005-0000-0000-0000A6370000}"/>
    <cellStyle name="Percent (0) 4 4 4" xfId="14243" xr:uid="{00000000-0005-0000-0000-0000A7370000}"/>
    <cellStyle name="Percent (0) 4 4 4 2" xfId="14244" xr:uid="{00000000-0005-0000-0000-0000A8370000}"/>
    <cellStyle name="Percent (0) 4 4 4 3" xfId="14245" xr:uid="{00000000-0005-0000-0000-0000A9370000}"/>
    <cellStyle name="Percent (0) 4 4 5" xfId="14246" xr:uid="{00000000-0005-0000-0000-0000AA370000}"/>
    <cellStyle name="Percent (0) 4 4 5 2" xfId="14247" xr:uid="{00000000-0005-0000-0000-0000AB370000}"/>
    <cellStyle name="Percent (0) 4 4 5 3" xfId="14248" xr:uid="{00000000-0005-0000-0000-0000AC370000}"/>
    <cellStyle name="Percent (0) 4 4 6" xfId="14249" xr:uid="{00000000-0005-0000-0000-0000AD370000}"/>
    <cellStyle name="Percent (0) 4 4 6 2" xfId="14250" xr:uid="{00000000-0005-0000-0000-0000AE370000}"/>
    <cellStyle name="Percent (0) 4 4 6 3" xfId="14251" xr:uid="{00000000-0005-0000-0000-0000AF370000}"/>
    <cellStyle name="Percent (0) 4 4 7" xfId="14252" xr:uid="{00000000-0005-0000-0000-0000B0370000}"/>
    <cellStyle name="Percent (0) 4 4 8" xfId="14253" xr:uid="{00000000-0005-0000-0000-0000B1370000}"/>
    <cellStyle name="Percent (0) 4 5" xfId="14254" xr:uid="{00000000-0005-0000-0000-0000B2370000}"/>
    <cellStyle name="Percent (0) 4 5 2" xfId="14255" xr:uid="{00000000-0005-0000-0000-0000B3370000}"/>
    <cellStyle name="Percent (0) 4 5 2 2" xfId="14256" xr:uid="{00000000-0005-0000-0000-0000B4370000}"/>
    <cellStyle name="Percent (0) 4 5 2 3" xfId="14257" xr:uid="{00000000-0005-0000-0000-0000B5370000}"/>
    <cellStyle name="Percent (0) 4 5 3" xfId="14258" xr:uid="{00000000-0005-0000-0000-0000B6370000}"/>
    <cellStyle name="Percent (0) 4 5 3 2" xfId="14259" xr:uid="{00000000-0005-0000-0000-0000B7370000}"/>
    <cellStyle name="Percent (0) 4 5 3 3" xfId="14260" xr:uid="{00000000-0005-0000-0000-0000B8370000}"/>
    <cellStyle name="Percent (0) 4 5 4" xfId="14261" xr:uid="{00000000-0005-0000-0000-0000B9370000}"/>
    <cellStyle name="Percent (0) 4 5 4 2" xfId="14262" xr:uid="{00000000-0005-0000-0000-0000BA370000}"/>
    <cellStyle name="Percent (0) 4 5 4 3" xfId="14263" xr:uid="{00000000-0005-0000-0000-0000BB370000}"/>
    <cellStyle name="Percent (0) 4 5 5" xfId="14264" xr:uid="{00000000-0005-0000-0000-0000BC370000}"/>
    <cellStyle name="Percent (0) 4 5 5 2" xfId="14265" xr:uid="{00000000-0005-0000-0000-0000BD370000}"/>
    <cellStyle name="Percent (0) 4 5 5 3" xfId="14266" xr:uid="{00000000-0005-0000-0000-0000BE370000}"/>
    <cellStyle name="Percent (0) 4 5 6" xfId="14267" xr:uid="{00000000-0005-0000-0000-0000BF370000}"/>
    <cellStyle name="Percent (0) 4 5 7" xfId="14268" xr:uid="{00000000-0005-0000-0000-0000C0370000}"/>
    <cellStyle name="Percent (0) 4 6" xfId="14269" xr:uid="{00000000-0005-0000-0000-0000C1370000}"/>
    <cellStyle name="Percent (0) 4 6 2" xfId="14270" xr:uid="{00000000-0005-0000-0000-0000C2370000}"/>
    <cellStyle name="Percent (0) 4 6 2 2" xfId="14271" xr:uid="{00000000-0005-0000-0000-0000C3370000}"/>
    <cellStyle name="Percent (0) 4 6 2 3" xfId="14272" xr:uid="{00000000-0005-0000-0000-0000C4370000}"/>
    <cellStyle name="Percent (0) 4 6 3" xfId="14273" xr:uid="{00000000-0005-0000-0000-0000C5370000}"/>
    <cellStyle name="Percent (0) 4 6 3 2" xfId="14274" xr:uid="{00000000-0005-0000-0000-0000C6370000}"/>
    <cellStyle name="Percent (0) 4 6 3 3" xfId="14275" xr:uid="{00000000-0005-0000-0000-0000C7370000}"/>
    <cellStyle name="Percent (0) 4 6 4" xfId="14276" xr:uid="{00000000-0005-0000-0000-0000C8370000}"/>
    <cellStyle name="Percent (0) 4 6 4 2" xfId="14277" xr:uid="{00000000-0005-0000-0000-0000C9370000}"/>
    <cellStyle name="Percent (0) 4 6 4 3" xfId="14278" xr:uid="{00000000-0005-0000-0000-0000CA370000}"/>
    <cellStyle name="Percent (0) 4 6 5" xfId="14279" xr:uid="{00000000-0005-0000-0000-0000CB370000}"/>
    <cellStyle name="Percent (0) 4 6 5 2" xfId="14280" xr:uid="{00000000-0005-0000-0000-0000CC370000}"/>
    <cellStyle name="Percent (0) 4 6 5 3" xfId="14281" xr:uid="{00000000-0005-0000-0000-0000CD370000}"/>
    <cellStyle name="Percent (0) 4 6 6" xfId="14282" xr:uid="{00000000-0005-0000-0000-0000CE370000}"/>
    <cellStyle name="Percent (0) 4 6 7" xfId="14283" xr:uid="{00000000-0005-0000-0000-0000CF370000}"/>
    <cellStyle name="Percent (0) 4 7" xfId="14284" xr:uid="{00000000-0005-0000-0000-0000D0370000}"/>
    <cellStyle name="Percent (0) 4 7 2" xfId="14285" xr:uid="{00000000-0005-0000-0000-0000D1370000}"/>
    <cellStyle name="Percent (0) 4 7 3" xfId="14286" xr:uid="{00000000-0005-0000-0000-0000D2370000}"/>
    <cellStyle name="Percent (0) 4 8" xfId="14287" xr:uid="{00000000-0005-0000-0000-0000D3370000}"/>
    <cellStyle name="Percent (0) 4 8 2" xfId="14288" xr:uid="{00000000-0005-0000-0000-0000D4370000}"/>
    <cellStyle name="Percent (0) 4 8 3" xfId="14289" xr:uid="{00000000-0005-0000-0000-0000D5370000}"/>
    <cellStyle name="Percent (0) 4 9" xfId="14290" xr:uid="{00000000-0005-0000-0000-0000D6370000}"/>
    <cellStyle name="Percent (0) 4 9 2" xfId="14291" xr:uid="{00000000-0005-0000-0000-0000D7370000}"/>
    <cellStyle name="Percent (0) 4 9 3" xfId="14292" xr:uid="{00000000-0005-0000-0000-0000D8370000}"/>
    <cellStyle name="Percent (0) 4_ActiFijos" xfId="14293" xr:uid="{00000000-0005-0000-0000-0000D9370000}"/>
    <cellStyle name="Percent (0) 40" xfId="14294" xr:uid="{00000000-0005-0000-0000-0000DA370000}"/>
    <cellStyle name="Percent (0) 40 2" xfId="14295" xr:uid="{00000000-0005-0000-0000-0000DB370000}"/>
    <cellStyle name="Percent (0) 40 3" xfId="14296" xr:uid="{00000000-0005-0000-0000-0000DC370000}"/>
    <cellStyle name="Percent (0) 41" xfId="14297" xr:uid="{00000000-0005-0000-0000-0000DD370000}"/>
    <cellStyle name="Percent (0) 41 2" xfId="14298" xr:uid="{00000000-0005-0000-0000-0000DE370000}"/>
    <cellStyle name="Percent (0) 41 3" xfId="14299" xr:uid="{00000000-0005-0000-0000-0000DF370000}"/>
    <cellStyle name="Percent (0) 42" xfId="14300" xr:uid="{00000000-0005-0000-0000-0000E0370000}"/>
    <cellStyle name="Percent (0) 42 2" xfId="14301" xr:uid="{00000000-0005-0000-0000-0000E1370000}"/>
    <cellStyle name="Percent (0) 42 3" xfId="14302" xr:uid="{00000000-0005-0000-0000-0000E2370000}"/>
    <cellStyle name="Percent (0) 43" xfId="14303" xr:uid="{00000000-0005-0000-0000-0000E3370000}"/>
    <cellStyle name="Percent (0) 43 2" xfId="14304" xr:uid="{00000000-0005-0000-0000-0000E4370000}"/>
    <cellStyle name="Percent (0) 43 3" xfId="14305" xr:uid="{00000000-0005-0000-0000-0000E5370000}"/>
    <cellStyle name="Percent (0) 44" xfId="14306" xr:uid="{00000000-0005-0000-0000-0000E6370000}"/>
    <cellStyle name="Percent (0) 44 2" xfId="14307" xr:uid="{00000000-0005-0000-0000-0000E7370000}"/>
    <cellStyle name="Percent (0) 44 3" xfId="14308" xr:uid="{00000000-0005-0000-0000-0000E8370000}"/>
    <cellStyle name="Percent (0) 45" xfId="14309" xr:uid="{00000000-0005-0000-0000-0000E9370000}"/>
    <cellStyle name="Percent (0) 45 2" xfId="14310" xr:uid="{00000000-0005-0000-0000-0000EA370000}"/>
    <cellStyle name="Percent (0) 45 3" xfId="14311" xr:uid="{00000000-0005-0000-0000-0000EB370000}"/>
    <cellStyle name="Percent (0) 46" xfId="14312" xr:uid="{00000000-0005-0000-0000-0000EC370000}"/>
    <cellStyle name="Percent (0) 46 2" xfId="14313" xr:uid="{00000000-0005-0000-0000-0000ED370000}"/>
    <cellStyle name="Percent (0) 46 3" xfId="14314" xr:uid="{00000000-0005-0000-0000-0000EE370000}"/>
    <cellStyle name="Percent (0) 47" xfId="14315" xr:uid="{00000000-0005-0000-0000-0000EF370000}"/>
    <cellStyle name="Percent (0) 47 2" xfId="14316" xr:uid="{00000000-0005-0000-0000-0000F0370000}"/>
    <cellStyle name="Percent (0) 47 3" xfId="14317" xr:uid="{00000000-0005-0000-0000-0000F1370000}"/>
    <cellStyle name="Percent (0) 48" xfId="14318" xr:uid="{00000000-0005-0000-0000-0000F2370000}"/>
    <cellStyle name="Percent (0) 48 2" xfId="14319" xr:uid="{00000000-0005-0000-0000-0000F3370000}"/>
    <cellStyle name="Percent (0) 48 3" xfId="14320" xr:uid="{00000000-0005-0000-0000-0000F4370000}"/>
    <cellStyle name="Percent (0) 49" xfId="14321" xr:uid="{00000000-0005-0000-0000-0000F5370000}"/>
    <cellStyle name="Percent (0) 49 2" xfId="14322" xr:uid="{00000000-0005-0000-0000-0000F6370000}"/>
    <cellStyle name="Percent (0) 49 3" xfId="14323" xr:uid="{00000000-0005-0000-0000-0000F7370000}"/>
    <cellStyle name="Percent (0) 5" xfId="14324" xr:uid="{00000000-0005-0000-0000-0000F8370000}"/>
    <cellStyle name="Percent (0) 5 2" xfId="14325" xr:uid="{00000000-0005-0000-0000-0000F9370000}"/>
    <cellStyle name="Percent (0) 5 2 2" xfId="14326" xr:uid="{00000000-0005-0000-0000-0000FA370000}"/>
    <cellStyle name="Percent (0) 5 2 3" xfId="14327" xr:uid="{00000000-0005-0000-0000-0000FB370000}"/>
    <cellStyle name="Percent (0) 5 3" xfId="14328" xr:uid="{00000000-0005-0000-0000-0000FC370000}"/>
    <cellStyle name="Percent (0) 5 3 2" xfId="14329" xr:uid="{00000000-0005-0000-0000-0000FD370000}"/>
    <cellStyle name="Percent (0) 5 3 3" xfId="14330" xr:uid="{00000000-0005-0000-0000-0000FE370000}"/>
    <cellStyle name="Percent (0) 5 4" xfId="14331" xr:uid="{00000000-0005-0000-0000-0000FF370000}"/>
    <cellStyle name="Percent (0) 5 4 2" xfId="14332" xr:uid="{00000000-0005-0000-0000-000000380000}"/>
    <cellStyle name="Percent (0) 5 4 3" xfId="14333" xr:uid="{00000000-0005-0000-0000-000001380000}"/>
    <cellStyle name="Percent (0) 5 5" xfId="14334" xr:uid="{00000000-0005-0000-0000-000002380000}"/>
    <cellStyle name="Percent (0) 5 5 2" xfId="14335" xr:uid="{00000000-0005-0000-0000-000003380000}"/>
    <cellStyle name="Percent (0) 5 5 3" xfId="14336" xr:uid="{00000000-0005-0000-0000-000004380000}"/>
    <cellStyle name="Percent (0) 5 6" xfId="14337" xr:uid="{00000000-0005-0000-0000-000005380000}"/>
    <cellStyle name="Percent (0) 5 7" xfId="14338" xr:uid="{00000000-0005-0000-0000-000006380000}"/>
    <cellStyle name="Percent (0) 50" xfId="14339" xr:uid="{00000000-0005-0000-0000-000007380000}"/>
    <cellStyle name="Percent (0) 50 2" xfId="14340" xr:uid="{00000000-0005-0000-0000-000008380000}"/>
    <cellStyle name="Percent (0) 50 3" xfId="14341" xr:uid="{00000000-0005-0000-0000-000009380000}"/>
    <cellStyle name="Percent (0) 51" xfId="14342" xr:uid="{00000000-0005-0000-0000-00000A380000}"/>
    <cellStyle name="Percent (0) 51 2" xfId="14343" xr:uid="{00000000-0005-0000-0000-00000B380000}"/>
    <cellStyle name="Percent (0) 51 3" xfId="14344" xr:uid="{00000000-0005-0000-0000-00000C380000}"/>
    <cellStyle name="Percent (0) 52" xfId="14345" xr:uid="{00000000-0005-0000-0000-00000D380000}"/>
    <cellStyle name="Percent (0) 52 2" xfId="14346" xr:uid="{00000000-0005-0000-0000-00000E380000}"/>
    <cellStyle name="Percent (0) 52 3" xfId="14347" xr:uid="{00000000-0005-0000-0000-00000F380000}"/>
    <cellStyle name="Percent (0) 53" xfId="14348" xr:uid="{00000000-0005-0000-0000-000010380000}"/>
    <cellStyle name="Percent (0) 53 2" xfId="14349" xr:uid="{00000000-0005-0000-0000-000011380000}"/>
    <cellStyle name="Percent (0) 53 3" xfId="14350" xr:uid="{00000000-0005-0000-0000-000012380000}"/>
    <cellStyle name="Percent (0) 54" xfId="14351" xr:uid="{00000000-0005-0000-0000-000013380000}"/>
    <cellStyle name="Percent (0) 54 2" xfId="14352" xr:uid="{00000000-0005-0000-0000-000014380000}"/>
    <cellStyle name="Percent (0) 54 3" xfId="14353" xr:uid="{00000000-0005-0000-0000-000015380000}"/>
    <cellStyle name="Percent (0) 55" xfId="14354" xr:uid="{00000000-0005-0000-0000-000016380000}"/>
    <cellStyle name="Percent (0) 55 2" xfId="14355" xr:uid="{00000000-0005-0000-0000-000017380000}"/>
    <cellStyle name="Percent (0) 55 3" xfId="14356" xr:uid="{00000000-0005-0000-0000-000018380000}"/>
    <cellStyle name="Percent (0) 56" xfId="14357" xr:uid="{00000000-0005-0000-0000-000019380000}"/>
    <cellStyle name="Percent (0) 56 2" xfId="14358" xr:uid="{00000000-0005-0000-0000-00001A380000}"/>
    <cellStyle name="Percent (0) 56 3" xfId="14359" xr:uid="{00000000-0005-0000-0000-00001B380000}"/>
    <cellStyle name="Percent (0) 57" xfId="14360" xr:uid="{00000000-0005-0000-0000-00001C380000}"/>
    <cellStyle name="Percent (0) 57 2" xfId="14361" xr:uid="{00000000-0005-0000-0000-00001D380000}"/>
    <cellStyle name="Percent (0) 57 3" xfId="14362" xr:uid="{00000000-0005-0000-0000-00001E380000}"/>
    <cellStyle name="Percent (0) 58" xfId="14363" xr:uid="{00000000-0005-0000-0000-00001F380000}"/>
    <cellStyle name="Percent (0) 58 2" xfId="14364" xr:uid="{00000000-0005-0000-0000-000020380000}"/>
    <cellStyle name="Percent (0) 58 3" xfId="14365" xr:uid="{00000000-0005-0000-0000-000021380000}"/>
    <cellStyle name="Percent (0) 59" xfId="14366" xr:uid="{00000000-0005-0000-0000-000022380000}"/>
    <cellStyle name="Percent (0) 59 2" xfId="14367" xr:uid="{00000000-0005-0000-0000-000023380000}"/>
    <cellStyle name="Percent (0) 59 3" xfId="14368" xr:uid="{00000000-0005-0000-0000-000024380000}"/>
    <cellStyle name="Percent (0) 6" xfId="14369" xr:uid="{00000000-0005-0000-0000-000025380000}"/>
    <cellStyle name="Percent (0) 6 2" xfId="14370" xr:uid="{00000000-0005-0000-0000-000026380000}"/>
    <cellStyle name="Percent (0) 6 2 2" xfId="14371" xr:uid="{00000000-0005-0000-0000-000027380000}"/>
    <cellStyle name="Percent (0) 6 2 3" xfId="14372" xr:uid="{00000000-0005-0000-0000-000028380000}"/>
    <cellStyle name="Percent (0) 6 3" xfId="14373" xr:uid="{00000000-0005-0000-0000-000029380000}"/>
    <cellStyle name="Percent (0) 6 3 2" xfId="14374" xr:uid="{00000000-0005-0000-0000-00002A380000}"/>
    <cellStyle name="Percent (0) 6 3 3" xfId="14375" xr:uid="{00000000-0005-0000-0000-00002B380000}"/>
    <cellStyle name="Percent (0) 6 4" xfId="14376" xr:uid="{00000000-0005-0000-0000-00002C380000}"/>
    <cellStyle name="Percent (0) 6 4 2" xfId="14377" xr:uid="{00000000-0005-0000-0000-00002D380000}"/>
    <cellStyle name="Percent (0) 6 4 3" xfId="14378" xr:uid="{00000000-0005-0000-0000-00002E380000}"/>
    <cellStyle name="Percent (0) 6 5" xfId="14379" xr:uid="{00000000-0005-0000-0000-00002F380000}"/>
    <cellStyle name="Percent (0) 6 5 2" xfId="14380" xr:uid="{00000000-0005-0000-0000-000030380000}"/>
    <cellStyle name="Percent (0) 6 5 3" xfId="14381" xr:uid="{00000000-0005-0000-0000-000031380000}"/>
    <cellStyle name="Percent (0) 6 6" xfId="14382" xr:uid="{00000000-0005-0000-0000-000032380000}"/>
    <cellStyle name="Percent (0) 6 7" xfId="14383" xr:uid="{00000000-0005-0000-0000-000033380000}"/>
    <cellStyle name="Percent (0) 60" xfId="14384" xr:uid="{00000000-0005-0000-0000-000034380000}"/>
    <cellStyle name="Percent (0) 60 2" xfId="14385" xr:uid="{00000000-0005-0000-0000-000035380000}"/>
    <cellStyle name="Percent (0) 60 3" xfId="14386" xr:uid="{00000000-0005-0000-0000-000036380000}"/>
    <cellStyle name="Percent (0) 61" xfId="14387" xr:uid="{00000000-0005-0000-0000-000037380000}"/>
    <cellStyle name="Percent (0) 61 2" xfId="14388" xr:uid="{00000000-0005-0000-0000-000038380000}"/>
    <cellStyle name="Percent (0) 61 3" xfId="14389" xr:uid="{00000000-0005-0000-0000-000039380000}"/>
    <cellStyle name="Percent (0) 62" xfId="14390" xr:uid="{00000000-0005-0000-0000-00003A380000}"/>
    <cellStyle name="Percent (0) 62 2" xfId="14391" xr:uid="{00000000-0005-0000-0000-00003B380000}"/>
    <cellStyle name="Percent (0) 62 3" xfId="14392" xr:uid="{00000000-0005-0000-0000-00003C380000}"/>
    <cellStyle name="Percent (0) 63" xfId="14393" xr:uid="{00000000-0005-0000-0000-00003D380000}"/>
    <cellStyle name="Percent (0) 63 2" xfId="14394" xr:uid="{00000000-0005-0000-0000-00003E380000}"/>
    <cellStyle name="Percent (0) 63 3" xfId="14395" xr:uid="{00000000-0005-0000-0000-00003F380000}"/>
    <cellStyle name="Percent (0) 64" xfId="14396" xr:uid="{00000000-0005-0000-0000-000040380000}"/>
    <cellStyle name="Percent (0) 64 2" xfId="14397" xr:uid="{00000000-0005-0000-0000-000041380000}"/>
    <cellStyle name="Percent (0) 64 3" xfId="14398" xr:uid="{00000000-0005-0000-0000-000042380000}"/>
    <cellStyle name="Percent (0) 65" xfId="14399" xr:uid="{00000000-0005-0000-0000-000043380000}"/>
    <cellStyle name="Percent (0) 65 2" xfId="14400" xr:uid="{00000000-0005-0000-0000-000044380000}"/>
    <cellStyle name="Percent (0) 65 3" xfId="14401" xr:uid="{00000000-0005-0000-0000-000045380000}"/>
    <cellStyle name="Percent (0) 66" xfId="14402" xr:uid="{00000000-0005-0000-0000-000046380000}"/>
    <cellStyle name="Percent (0) 66 2" xfId="14403" xr:uid="{00000000-0005-0000-0000-000047380000}"/>
    <cellStyle name="Percent (0) 66 3" xfId="14404" xr:uid="{00000000-0005-0000-0000-000048380000}"/>
    <cellStyle name="Percent (0) 67" xfId="14405" xr:uid="{00000000-0005-0000-0000-000049380000}"/>
    <cellStyle name="Percent (0) 67 2" xfId="14406" xr:uid="{00000000-0005-0000-0000-00004A380000}"/>
    <cellStyle name="Percent (0) 67 3" xfId="14407" xr:uid="{00000000-0005-0000-0000-00004B380000}"/>
    <cellStyle name="Percent (0) 68" xfId="14408" xr:uid="{00000000-0005-0000-0000-00004C380000}"/>
    <cellStyle name="Percent (0) 68 2" xfId="14409" xr:uid="{00000000-0005-0000-0000-00004D380000}"/>
    <cellStyle name="Percent (0) 68 3" xfId="14410" xr:uid="{00000000-0005-0000-0000-00004E380000}"/>
    <cellStyle name="Percent (0) 69" xfId="14411" xr:uid="{00000000-0005-0000-0000-00004F380000}"/>
    <cellStyle name="Percent (0) 69 2" xfId="14412" xr:uid="{00000000-0005-0000-0000-000050380000}"/>
    <cellStyle name="Percent (0) 69 3" xfId="14413" xr:uid="{00000000-0005-0000-0000-000051380000}"/>
    <cellStyle name="Percent (0) 7" xfId="14414" xr:uid="{00000000-0005-0000-0000-000052380000}"/>
    <cellStyle name="Percent (0) 7 2" xfId="14415" xr:uid="{00000000-0005-0000-0000-000053380000}"/>
    <cellStyle name="Percent (0) 7 2 2" xfId="14416" xr:uid="{00000000-0005-0000-0000-000054380000}"/>
    <cellStyle name="Percent (0) 7 2 3" xfId="14417" xr:uid="{00000000-0005-0000-0000-000055380000}"/>
    <cellStyle name="Percent (0) 7 3" xfId="14418" xr:uid="{00000000-0005-0000-0000-000056380000}"/>
    <cellStyle name="Percent (0) 7 3 2" xfId="14419" xr:uid="{00000000-0005-0000-0000-000057380000}"/>
    <cellStyle name="Percent (0) 7 3 3" xfId="14420" xr:uid="{00000000-0005-0000-0000-000058380000}"/>
    <cellStyle name="Percent (0) 7 4" xfId="14421" xr:uid="{00000000-0005-0000-0000-000059380000}"/>
    <cellStyle name="Percent (0) 7 4 2" xfId="14422" xr:uid="{00000000-0005-0000-0000-00005A380000}"/>
    <cellStyle name="Percent (0) 7 4 3" xfId="14423" xr:uid="{00000000-0005-0000-0000-00005B380000}"/>
    <cellStyle name="Percent (0) 7 5" xfId="14424" xr:uid="{00000000-0005-0000-0000-00005C380000}"/>
    <cellStyle name="Percent (0) 7 5 2" xfId="14425" xr:uid="{00000000-0005-0000-0000-00005D380000}"/>
    <cellStyle name="Percent (0) 7 5 3" xfId="14426" xr:uid="{00000000-0005-0000-0000-00005E380000}"/>
    <cellStyle name="Percent (0) 7 6" xfId="14427" xr:uid="{00000000-0005-0000-0000-00005F380000}"/>
    <cellStyle name="Percent (0) 7 7" xfId="14428" xr:uid="{00000000-0005-0000-0000-000060380000}"/>
    <cellStyle name="Percent (0) 70" xfId="14429" xr:uid="{00000000-0005-0000-0000-000061380000}"/>
    <cellStyle name="Percent (0) 70 2" xfId="14430" xr:uid="{00000000-0005-0000-0000-000062380000}"/>
    <cellStyle name="Percent (0) 70 3" xfId="14431" xr:uid="{00000000-0005-0000-0000-000063380000}"/>
    <cellStyle name="Percent (0) 71" xfId="14432" xr:uid="{00000000-0005-0000-0000-000064380000}"/>
    <cellStyle name="Percent (0) 71 2" xfId="14433" xr:uid="{00000000-0005-0000-0000-000065380000}"/>
    <cellStyle name="Percent (0) 71 3" xfId="14434" xr:uid="{00000000-0005-0000-0000-000066380000}"/>
    <cellStyle name="Percent (0) 72" xfId="14435" xr:uid="{00000000-0005-0000-0000-000067380000}"/>
    <cellStyle name="Percent (0) 72 2" xfId="14436" xr:uid="{00000000-0005-0000-0000-000068380000}"/>
    <cellStyle name="Percent (0) 72 3" xfId="14437" xr:uid="{00000000-0005-0000-0000-000069380000}"/>
    <cellStyle name="Percent (0) 73" xfId="14438" xr:uid="{00000000-0005-0000-0000-00006A380000}"/>
    <cellStyle name="Percent (0) 73 2" xfId="14439" xr:uid="{00000000-0005-0000-0000-00006B380000}"/>
    <cellStyle name="Percent (0) 73 3" xfId="14440" xr:uid="{00000000-0005-0000-0000-00006C380000}"/>
    <cellStyle name="Percent (0) 74" xfId="14441" xr:uid="{00000000-0005-0000-0000-00006D380000}"/>
    <cellStyle name="Percent (0) 74 2" xfId="14442" xr:uid="{00000000-0005-0000-0000-00006E380000}"/>
    <cellStyle name="Percent (0) 74 3" xfId="14443" xr:uid="{00000000-0005-0000-0000-00006F380000}"/>
    <cellStyle name="Percent (0) 75" xfId="14444" xr:uid="{00000000-0005-0000-0000-000070380000}"/>
    <cellStyle name="Percent (0) 75 2" xfId="14445" xr:uid="{00000000-0005-0000-0000-000071380000}"/>
    <cellStyle name="Percent (0) 75 3" xfId="14446" xr:uid="{00000000-0005-0000-0000-000072380000}"/>
    <cellStyle name="Percent (0) 76" xfId="14447" xr:uid="{00000000-0005-0000-0000-000073380000}"/>
    <cellStyle name="Percent (0) 76 2" xfId="14448" xr:uid="{00000000-0005-0000-0000-000074380000}"/>
    <cellStyle name="Percent (0) 76 3" xfId="14449" xr:uid="{00000000-0005-0000-0000-000075380000}"/>
    <cellStyle name="Percent (0) 77" xfId="14450" xr:uid="{00000000-0005-0000-0000-000076380000}"/>
    <cellStyle name="Percent (0) 77 2" xfId="14451" xr:uid="{00000000-0005-0000-0000-000077380000}"/>
    <cellStyle name="Percent (0) 77 3" xfId="14452" xr:uid="{00000000-0005-0000-0000-000078380000}"/>
    <cellStyle name="Percent (0) 78" xfId="14453" xr:uid="{00000000-0005-0000-0000-000079380000}"/>
    <cellStyle name="Percent (0) 78 2" xfId="14454" xr:uid="{00000000-0005-0000-0000-00007A380000}"/>
    <cellStyle name="Percent (0) 78 3" xfId="14455" xr:uid="{00000000-0005-0000-0000-00007B380000}"/>
    <cellStyle name="Percent (0) 79" xfId="14456" xr:uid="{00000000-0005-0000-0000-00007C380000}"/>
    <cellStyle name="Percent (0) 79 2" xfId="14457" xr:uid="{00000000-0005-0000-0000-00007D380000}"/>
    <cellStyle name="Percent (0) 79 3" xfId="14458" xr:uid="{00000000-0005-0000-0000-00007E380000}"/>
    <cellStyle name="Percent (0) 8" xfId="14459" xr:uid="{00000000-0005-0000-0000-00007F380000}"/>
    <cellStyle name="Percent (0) 8 2" xfId="14460" xr:uid="{00000000-0005-0000-0000-000080380000}"/>
    <cellStyle name="Percent (0) 8 3" xfId="14461" xr:uid="{00000000-0005-0000-0000-000081380000}"/>
    <cellStyle name="Percent (0) 80" xfId="14462" xr:uid="{00000000-0005-0000-0000-000082380000}"/>
    <cellStyle name="Percent (0) 80 2" xfId="14463" xr:uid="{00000000-0005-0000-0000-000083380000}"/>
    <cellStyle name="Percent (0) 80 3" xfId="14464" xr:uid="{00000000-0005-0000-0000-000084380000}"/>
    <cellStyle name="Percent (0) 81" xfId="14465" xr:uid="{00000000-0005-0000-0000-000085380000}"/>
    <cellStyle name="Percent (0) 81 2" xfId="14466" xr:uid="{00000000-0005-0000-0000-000086380000}"/>
    <cellStyle name="Percent (0) 81 3" xfId="14467" xr:uid="{00000000-0005-0000-0000-000087380000}"/>
    <cellStyle name="Percent (0) 82" xfId="14468" xr:uid="{00000000-0005-0000-0000-000088380000}"/>
    <cellStyle name="Percent (0) 82 2" xfId="14469" xr:uid="{00000000-0005-0000-0000-000089380000}"/>
    <cellStyle name="Percent (0) 82 3" xfId="14470" xr:uid="{00000000-0005-0000-0000-00008A380000}"/>
    <cellStyle name="Percent (0) 83" xfId="14471" xr:uid="{00000000-0005-0000-0000-00008B380000}"/>
    <cellStyle name="Percent (0) 83 2" xfId="14472" xr:uid="{00000000-0005-0000-0000-00008C380000}"/>
    <cellStyle name="Percent (0) 83 3" xfId="14473" xr:uid="{00000000-0005-0000-0000-00008D380000}"/>
    <cellStyle name="Percent (0) 84" xfId="14474" xr:uid="{00000000-0005-0000-0000-00008E380000}"/>
    <cellStyle name="Percent (0) 84 2" xfId="14475" xr:uid="{00000000-0005-0000-0000-00008F380000}"/>
    <cellStyle name="Percent (0) 84 3" xfId="14476" xr:uid="{00000000-0005-0000-0000-000090380000}"/>
    <cellStyle name="Percent (0) 85" xfId="14477" xr:uid="{00000000-0005-0000-0000-000091380000}"/>
    <cellStyle name="Percent (0) 85 2" xfId="14478" xr:uid="{00000000-0005-0000-0000-000092380000}"/>
    <cellStyle name="Percent (0) 85 3" xfId="14479" xr:uid="{00000000-0005-0000-0000-000093380000}"/>
    <cellStyle name="Percent (0) 86" xfId="14480" xr:uid="{00000000-0005-0000-0000-000094380000}"/>
    <cellStyle name="Percent (0) 86 2" xfId="14481" xr:uid="{00000000-0005-0000-0000-000095380000}"/>
    <cellStyle name="Percent (0) 86 3" xfId="14482" xr:uid="{00000000-0005-0000-0000-000096380000}"/>
    <cellStyle name="Percent (0) 87" xfId="14483" xr:uid="{00000000-0005-0000-0000-000097380000}"/>
    <cellStyle name="Percent (0) 87 2" xfId="14484" xr:uid="{00000000-0005-0000-0000-000098380000}"/>
    <cellStyle name="Percent (0) 87 3" xfId="14485" xr:uid="{00000000-0005-0000-0000-000099380000}"/>
    <cellStyle name="Percent (0) 88" xfId="14486" xr:uid="{00000000-0005-0000-0000-00009A380000}"/>
    <cellStyle name="Percent (0) 88 2" xfId="14487" xr:uid="{00000000-0005-0000-0000-00009B380000}"/>
    <cellStyle name="Percent (0) 88 3" xfId="14488" xr:uid="{00000000-0005-0000-0000-00009C380000}"/>
    <cellStyle name="Percent (0) 89" xfId="14489" xr:uid="{00000000-0005-0000-0000-00009D380000}"/>
    <cellStyle name="Percent (0) 89 2" xfId="14490" xr:uid="{00000000-0005-0000-0000-00009E380000}"/>
    <cellStyle name="Percent (0) 89 3" xfId="14491" xr:uid="{00000000-0005-0000-0000-00009F380000}"/>
    <cellStyle name="Percent (0) 9" xfId="14492" xr:uid="{00000000-0005-0000-0000-0000A0380000}"/>
    <cellStyle name="Percent (0) 9 2" xfId="14493" xr:uid="{00000000-0005-0000-0000-0000A1380000}"/>
    <cellStyle name="Percent (0) 9 3" xfId="14494" xr:uid="{00000000-0005-0000-0000-0000A2380000}"/>
    <cellStyle name="Percent (0) 90" xfId="14495" xr:uid="{00000000-0005-0000-0000-0000A3380000}"/>
    <cellStyle name="Percent (0) 90 2" xfId="14496" xr:uid="{00000000-0005-0000-0000-0000A4380000}"/>
    <cellStyle name="Percent (0) 90 3" xfId="14497" xr:uid="{00000000-0005-0000-0000-0000A5380000}"/>
    <cellStyle name="Percent (0) 91" xfId="14498" xr:uid="{00000000-0005-0000-0000-0000A6380000}"/>
    <cellStyle name="Percent (0) 91 2" xfId="14499" xr:uid="{00000000-0005-0000-0000-0000A7380000}"/>
    <cellStyle name="Percent (0) 91 3" xfId="14500" xr:uid="{00000000-0005-0000-0000-0000A8380000}"/>
    <cellStyle name="Percent (0) 92" xfId="14501" xr:uid="{00000000-0005-0000-0000-0000A9380000}"/>
    <cellStyle name="Percent (0) 92 2" xfId="14502" xr:uid="{00000000-0005-0000-0000-0000AA380000}"/>
    <cellStyle name="Percent (0) 92 3" xfId="14503" xr:uid="{00000000-0005-0000-0000-0000AB380000}"/>
    <cellStyle name="Percent (0) 93" xfId="14504" xr:uid="{00000000-0005-0000-0000-0000AC380000}"/>
    <cellStyle name="Percent (0) 93 2" xfId="14505" xr:uid="{00000000-0005-0000-0000-0000AD380000}"/>
    <cellStyle name="Percent (0) 93 3" xfId="14506" xr:uid="{00000000-0005-0000-0000-0000AE380000}"/>
    <cellStyle name="Percent (0) 94" xfId="14507" xr:uid="{00000000-0005-0000-0000-0000AF380000}"/>
    <cellStyle name="Percent (0) 94 2" xfId="14508" xr:uid="{00000000-0005-0000-0000-0000B0380000}"/>
    <cellStyle name="Percent (0) 94 3" xfId="14509" xr:uid="{00000000-0005-0000-0000-0000B1380000}"/>
    <cellStyle name="Percent (0) 95" xfId="14510" xr:uid="{00000000-0005-0000-0000-0000B2380000}"/>
    <cellStyle name="Percent (0) 95 2" xfId="14511" xr:uid="{00000000-0005-0000-0000-0000B3380000}"/>
    <cellStyle name="Percent (0) 95 3" xfId="14512" xr:uid="{00000000-0005-0000-0000-0000B4380000}"/>
    <cellStyle name="Percent (0) 96" xfId="14513" xr:uid="{00000000-0005-0000-0000-0000B5380000}"/>
    <cellStyle name="Percent (0) 96 2" xfId="14514" xr:uid="{00000000-0005-0000-0000-0000B6380000}"/>
    <cellStyle name="Percent (0) 96 3" xfId="14515" xr:uid="{00000000-0005-0000-0000-0000B7380000}"/>
    <cellStyle name="Percent (0) 97" xfId="14516" xr:uid="{00000000-0005-0000-0000-0000B8380000}"/>
    <cellStyle name="Percent (0) 97 2" xfId="14517" xr:uid="{00000000-0005-0000-0000-0000B9380000}"/>
    <cellStyle name="Percent (0) 97 3" xfId="14518" xr:uid="{00000000-0005-0000-0000-0000BA380000}"/>
    <cellStyle name="Percent (0) 98" xfId="14519" xr:uid="{00000000-0005-0000-0000-0000BB380000}"/>
    <cellStyle name="Percent (0) 98 2" xfId="14520" xr:uid="{00000000-0005-0000-0000-0000BC380000}"/>
    <cellStyle name="Percent (0) 98 3" xfId="14521" xr:uid="{00000000-0005-0000-0000-0000BD380000}"/>
    <cellStyle name="Percent (0) 99" xfId="14522" xr:uid="{00000000-0005-0000-0000-0000BE380000}"/>
    <cellStyle name="Percent (0) 99 2" xfId="14523" xr:uid="{00000000-0005-0000-0000-0000BF380000}"/>
    <cellStyle name="Percent (0) 99 3" xfId="14524" xr:uid="{00000000-0005-0000-0000-0000C0380000}"/>
    <cellStyle name="Percent (0)_Bases_Generales" xfId="14525" xr:uid="{00000000-0005-0000-0000-0000C1380000}"/>
    <cellStyle name="Percent [0]" xfId="14526" xr:uid="{00000000-0005-0000-0000-0000C2380000}"/>
    <cellStyle name="Percent [0] 2" xfId="14527" xr:uid="{00000000-0005-0000-0000-0000C3380000}"/>
    <cellStyle name="Percent [0] 2 2" xfId="14528" xr:uid="{00000000-0005-0000-0000-0000C4380000}"/>
    <cellStyle name="Percent [0] 3" xfId="14529" xr:uid="{00000000-0005-0000-0000-0000C5380000}"/>
    <cellStyle name="Percent [0] 3 2" xfId="14530" xr:uid="{00000000-0005-0000-0000-0000C6380000}"/>
    <cellStyle name="Percent [0] 4" xfId="14531" xr:uid="{00000000-0005-0000-0000-0000C7380000}"/>
    <cellStyle name="Percent [0] 4 2" xfId="14532" xr:uid="{00000000-0005-0000-0000-0000C8380000}"/>
    <cellStyle name="Percent [0] 5" xfId="14533" xr:uid="{00000000-0005-0000-0000-0000C9380000}"/>
    <cellStyle name="Percent [0] 5 2" xfId="14534" xr:uid="{00000000-0005-0000-0000-0000CA380000}"/>
    <cellStyle name="Percent [0] 6" xfId="14535" xr:uid="{00000000-0005-0000-0000-0000CB380000}"/>
    <cellStyle name="Percent [0] 6 2" xfId="14536" xr:uid="{00000000-0005-0000-0000-0000CC380000}"/>
    <cellStyle name="Percent [0] 7" xfId="14537" xr:uid="{00000000-0005-0000-0000-0000CD380000}"/>
    <cellStyle name="Percent [0] 7 2" xfId="14538" xr:uid="{00000000-0005-0000-0000-0000CE380000}"/>
    <cellStyle name="Percent [0] 8" xfId="14539" xr:uid="{00000000-0005-0000-0000-0000CF380000}"/>
    <cellStyle name="Percent [0] 8 2" xfId="14540" xr:uid="{00000000-0005-0000-0000-0000D0380000}"/>
    <cellStyle name="Percent [0] 9" xfId="14541" xr:uid="{00000000-0005-0000-0000-0000D1380000}"/>
    <cellStyle name="Percent [1]" xfId="14542" xr:uid="{00000000-0005-0000-0000-0000D2380000}"/>
    <cellStyle name="Percent [1] 2" xfId="14543" xr:uid="{00000000-0005-0000-0000-0000D3380000}"/>
    <cellStyle name="Percent [1] 2 2" xfId="14544" xr:uid="{00000000-0005-0000-0000-0000D4380000}"/>
    <cellStyle name="Percent [1] 3" xfId="14545" xr:uid="{00000000-0005-0000-0000-0000D5380000}"/>
    <cellStyle name="Percent [1] 3 2" xfId="14546" xr:uid="{00000000-0005-0000-0000-0000D6380000}"/>
    <cellStyle name="Percent [1] 4" xfId="14547" xr:uid="{00000000-0005-0000-0000-0000D7380000}"/>
    <cellStyle name="Percent [1] 4 2" xfId="14548" xr:uid="{00000000-0005-0000-0000-0000D8380000}"/>
    <cellStyle name="Percent [1] 5" xfId="14549" xr:uid="{00000000-0005-0000-0000-0000D9380000}"/>
    <cellStyle name="Percent [1] 5 2" xfId="14550" xr:uid="{00000000-0005-0000-0000-0000DA380000}"/>
    <cellStyle name="Percent [1] 6" xfId="14551" xr:uid="{00000000-0005-0000-0000-0000DB380000}"/>
    <cellStyle name="Percent [1] 6 2" xfId="14552" xr:uid="{00000000-0005-0000-0000-0000DC380000}"/>
    <cellStyle name="Percent [1] 7" xfId="14553" xr:uid="{00000000-0005-0000-0000-0000DD380000}"/>
    <cellStyle name="Percent [1] 7 2" xfId="14554" xr:uid="{00000000-0005-0000-0000-0000DE380000}"/>
    <cellStyle name="Percent [1] 8" xfId="14555" xr:uid="{00000000-0005-0000-0000-0000DF380000}"/>
    <cellStyle name="Percent [1] 8 2" xfId="14556" xr:uid="{00000000-0005-0000-0000-0000E0380000}"/>
    <cellStyle name="Percent [1] 9" xfId="14557" xr:uid="{00000000-0005-0000-0000-0000E1380000}"/>
    <cellStyle name="Percent [2]" xfId="14558" xr:uid="{00000000-0005-0000-0000-0000E2380000}"/>
    <cellStyle name="Percent [2] 10" xfId="14559" xr:uid="{00000000-0005-0000-0000-0000E3380000}"/>
    <cellStyle name="Percent [2] 10 2" xfId="14560" xr:uid="{00000000-0005-0000-0000-0000E4380000}"/>
    <cellStyle name="Percent [2] 11" xfId="14561" xr:uid="{00000000-0005-0000-0000-0000E5380000}"/>
    <cellStyle name="Percent [2] 11 2" xfId="14562" xr:uid="{00000000-0005-0000-0000-0000E6380000}"/>
    <cellStyle name="Percent [2] 12" xfId="14563" xr:uid="{00000000-0005-0000-0000-0000E7380000}"/>
    <cellStyle name="Percent [2] 12 2" xfId="14564" xr:uid="{00000000-0005-0000-0000-0000E8380000}"/>
    <cellStyle name="Percent [2] 13" xfId="14565" xr:uid="{00000000-0005-0000-0000-0000E9380000}"/>
    <cellStyle name="Percent [2] 13 2" xfId="14566" xr:uid="{00000000-0005-0000-0000-0000EA380000}"/>
    <cellStyle name="Percent [2] 13 2 2" xfId="14567" xr:uid="{00000000-0005-0000-0000-0000EB380000}"/>
    <cellStyle name="Percent [2] 13 3" xfId="14568" xr:uid="{00000000-0005-0000-0000-0000EC380000}"/>
    <cellStyle name="Percent [2] 13 3 2" xfId="14569" xr:uid="{00000000-0005-0000-0000-0000ED380000}"/>
    <cellStyle name="Percent [2] 13 4" xfId="14570" xr:uid="{00000000-0005-0000-0000-0000EE380000}"/>
    <cellStyle name="Percent [2] 14" xfId="14571" xr:uid="{00000000-0005-0000-0000-0000EF380000}"/>
    <cellStyle name="Percent [2] 14 2" xfId="14572" xr:uid="{00000000-0005-0000-0000-0000F0380000}"/>
    <cellStyle name="Percent [2] 14 2 2" xfId="14573" xr:uid="{00000000-0005-0000-0000-0000F1380000}"/>
    <cellStyle name="Percent [2] 14 3" xfId="14574" xr:uid="{00000000-0005-0000-0000-0000F2380000}"/>
    <cellStyle name="Percent [2] 14 3 2" xfId="14575" xr:uid="{00000000-0005-0000-0000-0000F3380000}"/>
    <cellStyle name="Percent [2] 14 4" xfId="14576" xr:uid="{00000000-0005-0000-0000-0000F4380000}"/>
    <cellStyle name="Percent [2] 15" xfId="14577" xr:uid="{00000000-0005-0000-0000-0000F5380000}"/>
    <cellStyle name="Percent [2] 15 2" xfId="14578" xr:uid="{00000000-0005-0000-0000-0000F6380000}"/>
    <cellStyle name="Percent [2] 15 2 2" xfId="14579" xr:uid="{00000000-0005-0000-0000-0000F7380000}"/>
    <cellStyle name="Percent [2] 15 3" xfId="14580" xr:uid="{00000000-0005-0000-0000-0000F8380000}"/>
    <cellStyle name="Percent [2] 15 3 2" xfId="14581" xr:uid="{00000000-0005-0000-0000-0000F9380000}"/>
    <cellStyle name="Percent [2] 15 4" xfId="14582" xr:uid="{00000000-0005-0000-0000-0000FA380000}"/>
    <cellStyle name="Percent [2] 16" xfId="14583" xr:uid="{00000000-0005-0000-0000-0000FB380000}"/>
    <cellStyle name="Percent [2] 16 2" xfId="14584" xr:uid="{00000000-0005-0000-0000-0000FC380000}"/>
    <cellStyle name="Percent [2] 16 2 2" xfId="14585" xr:uid="{00000000-0005-0000-0000-0000FD380000}"/>
    <cellStyle name="Percent [2] 16 3" xfId="14586" xr:uid="{00000000-0005-0000-0000-0000FE380000}"/>
    <cellStyle name="Percent [2] 16 3 2" xfId="14587" xr:uid="{00000000-0005-0000-0000-0000FF380000}"/>
    <cellStyle name="Percent [2] 16 4" xfId="14588" xr:uid="{00000000-0005-0000-0000-000000390000}"/>
    <cellStyle name="Percent [2] 17" xfId="14589" xr:uid="{00000000-0005-0000-0000-000001390000}"/>
    <cellStyle name="Percent [2] 17 2" xfId="14590" xr:uid="{00000000-0005-0000-0000-000002390000}"/>
    <cellStyle name="Percent [2] 17 2 2" xfId="14591" xr:uid="{00000000-0005-0000-0000-000003390000}"/>
    <cellStyle name="Percent [2] 17 3" xfId="14592" xr:uid="{00000000-0005-0000-0000-000004390000}"/>
    <cellStyle name="Percent [2] 17 3 2" xfId="14593" xr:uid="{00000000-0005-0000-0000-000005390000}"/>
    <cellStyle name="Percent [2] 17 4" xfId="14594" xr:uid="{00000000-0005-0000-0000-000006390000}"/>
    <cellStyle name="Percent [2] 18" xfId="14595" xr:uid="{00000000-0005-0000-0000-000007390000}"/>
    <cellStyle name="Percent [2] 18 2" xfId="14596" xr:uid="{00000000-0005-0000-0000-000008390000}"/>
    <cellStyle name="Percent [2] 18 2 2" xfId="14597" xr:uid="{00000000-0005-0000-0000-000009390000}"/>
    <cellStyle name="Percent [2] 18 3" xfId="14598" xr:uid="{00000000-0005-0000-0000-00000A390000}"/>
    <cellStyle name="Percent [2] 18 3 2" xfId="14599" xr:uid="{00000000-0005-0000-0000-00000B390000}"/>
    <cellStyle name="Percent [2] 18 4" xfId="14600" xr:uid="{00000000-0005-0000-0000-00000C390000}"/>
    <cellStyle name="Percent [2] 19" xfId="14601" xr:uid="{00000000-0005-0000-0000-00000D390000}"/>
    <cellStyle name="Percent [2] 19 2" xfId="14602" xr:uid="{00000000-0005-0000-0000-00000E390000}"/>
    <cellStyle name="Percent [2] 19 2 2" xfId="14603" xr:uid="{00000000-0005-0000-0000-00000F390000}"/>
    <cellStyle name="Percent [2] 19 3" xfId="14604" xr:uid="{00000000-0005-0000-0000-000010390000}"/>
    <cellStyle name="Percent [2] 19 3 2" xfId="14605" xr:uid="{00000000-0005-0000-0000-000011390000}"/>
    <cellStyle name="Percent [2] 19 4" xfId="14606" xr:uid="{00000000-0005-0000-0000-000012390000}"/>
    <cellStyle name="Percent [2] 2" xfId="14607" xr:uid="{00000000-0005-0000-0000-000013390000}"/>
    <cellStyle name="Percent [2] 2 10" xfId="14608" xr:uid="{00000000-0005-0000-0000-000014390000}"/>
    <cellStyle name="Percent [2] 2 10 2" xfId="14609" xr:uid="{00000000-0005-0000-0000-000015390000}"/>
    <cellStyle name="Percent [2] 2 11" xfId="14610" xr:uid="{00000000-0005-0000-0000-000016390000}"/>
    <cellStyle name="Percent [2] 2 11 2" xfId="14611" xr:uid="{00000000-0005-0000-0000-000017390000}"/>
    <cellStyle name="Percent [2] 2 12" xfId="14612" xr:uid="{00000000-0005-0000-0000-000018390000}"/>
    <cellStyle name="Percent [2] 2 12 2" xfId="14613" xr:uid="{00000000-0005-0000-0000-000019390000}"/>
    <cellStyle name="Percent [2] 2 13" xfId="14614" xr:uid="{00000000-0005-0000-0000-00001A390000}"/>
    <cellStyle name="Percent [2] 2 2" xfId="14615" xr:uid="{00000000-0005-0000-0000-00001B390000}"/>
    <cellStyle name="Percent [2] 2 2 2" xfId="14616" xr:uid="{00000000-0005-0000-0000-00001C390000}"/>
    <cellStyle name="Percent [2] 2 3" xfId="14617" xr:uid="{00000000-0005-0000-0000-00001D390000}"/>
    <cellStyle name="Percent [2] 2 3 2" xfId="14618" xr:uid="{00000000-0005-0000-0000-00001E390000}"/>
    <cellStyle name="Percent [2] 2 4" xfId="14619" xr:uid="{00000000-0005-0000-0000-00001F390000}"/>
    <cellStyle name="Percent [2] 2 4 2" xfId="14620" xr:uid="{00000000-0005-0000-0000-000020390000}"/>
    <cellStyle name="Percent [2] 2 5" xfId="14621" xr:uid="{00000000-0005-0000-0000-000021390000}"/>
    <cellStyle name="Percent [2] 2 5 2" xfId="14622" xr:uid="{00000000-0005-0000-0000-000022390000}"/>
    <cellStyle name="Percent [2] 2 6" xfId="14623" xr:uid="{00000000-0005-0000-0000-000023390000}"/>
    <cellStyle name="Percent [2] 2 6 2" xfId="14624" xr:uid="{00000000-0005-0000-0000-000024390000}"/>
    <cellStyle name="Percent [2] 2 7" xfId="14625" xr:uid="{00000000-0005-0000-0000-000025390000}"/>
    <cellStyle name="Percent [2] 2 7 2" xfId="14626" xr:uid="{00000000-0005-0000-0000-000026390000}"/>
    <cellStyle name="Percent [2] 2 8" xfId="14627" xr:uid="{00000000-0005-0000-0000-000027390000}"/>
    <cellStyle name="Percent [2] 2 8 2" xfId="14628" xr:uid="{00000000-0005-0000-0000-000028390000}"/>
    <cellStyle name="Percent [2] 2 9" xfId="14629" xr:uid="{00000000-0005-0000-0000-000029390000}"/>
    <cellStyle name="Percent [2] 2 9 2" xfId="14630" xr:uid="{00000000-0005-0000-0000-00002A390000}"/>
    <cellStyle name="Percent [2] 20" xfId="14631" xr:uid="{00000000-0005-0000-0000-00002B390000}"/>
    <cellStyle name="Percent [2] 20 2" xfId="14632" xr:uid="{00000000-0005-0000-0000-00002C390000}"/>
    <cellStyle name="Percent [2] 20 2 2" xfId="14633" xr:uid="{00000000-0005-0000-0000-00002D390000}"/>
    <cellStyle name="Percent [2] 20 3" xfId="14634" xr:uid="{00000000-0005-0000-0000-00002E390000}"/>
    <cellStyle name="Percent [2] 20 3 2" xfId="14635" xr:uid="{00000000-0005-0000-0000-00002F390000}"/>
    <cellStyle name="Percent [2] 20 4" xfId="14636" xr:uid="{00000000-0005-0000-0000-000030390000}"/>
    <cellStyle name="Percent [2] 21" xfId="14637" xr:uid="{00000000-0005-0000-0000-000031390000}"/>
    <cellStyle name="Percent [2] 21 2" xfId="14638" xr:uid="{00000000-0005-0000-0000-000032390000}"/>
    <cellStyle name="Percent [2] 21 2 2" xfId="14639" xr:uid="{00000000-0005-0000-0000-000033390000}"/>
    <cellStyle name="Percent [2] 21 3" xfId="14640" xr:uid="{00000000-0005-0000-0000-000034390000}"/>
    <cellStyle name="Percent [2] 21 3 2" xfId="14641" xr:uid="{00000000-0005-0000-0000-000035390000}"/>
    <cellStyle name="Percent [2] 21 4" xfId="14642" xr:uid="{00000000-0005-0000-0000-000036390000}"/>
    <cellStyle name="Percent [2] 22" xfId="14643" xr:uid="{00000000-0005-0000-0000-000037390000}"/>
    <cellStyle name="Percent [2] 3" xfId="14644" xr:uid="{00000000-0005-0000-0000-000038390000}"/>
    <cellStyle name="Percent [2] 3 10" xfId="14645" xr:uid="{00000000-0005-0000-0000-000039390000}"/>
    <cellStyle name="Percent [2] 3 10 2" xfId="14646" xr:uid="{00000000-0005-0000-0000-00003A390000}"/>
    <cellStyle name="Percent [2] 3 11" xfId="14647" xr:uid="{00000000-0005-0000-0000-00003B390000}"/>
    <cellStyle name="Percent [2] 3 11 2" xfId="14648" xr:uid="{00000000-0005-0000-0000-00003C390000}"/>
    <cellStyle name="Percent [2] 3 12" xfId="14649" xr:uid="{00000000-0005-0000-0000-00003D390000}"/>
    <cellStyle name="Percent [2] 3 12 2" xfId="14650" xr:uid="{00000000-0005-0000-0000-00003E390000}"/>
    <cellStyle name="Percent [2] 3 13" xfId="14651" xr:uid="{00000000-0005-0000-0000-00003F390000}"/>
    <cellStyle name="Percent [2] 3 2" xfId="14652" xr:uid="{00000000-0005-0000-0000-000040390000}"/>
    <cellStyle name="Percent [2] 3 2 2" xfId="14653" xr:uid="{00000000-0005-0000-0000-000041390000}"/>
    <cellStyle name="Percent [2] 3 3" xfId="14654" xr:uid="{00000000-0005-0000-0000-000042390000}"/>
    <cellStyle name="Percent [2] 3 3 2" xfId="14655" xr:uid="{00000000-0005-0000-0000-000043390000}"/>
    <cellStyle name="Percent [2] 3 4" xfId="14656" xr:uid="{00000000-0005-0000-0000-000044390000}"/>
    <cellStyle name="Percent [2] 3 4 2" xfId="14657" xr:uid="{00000000-0005-0000-0000-000045390000}"/>
    <cellStyle name="Percent [2] 3 5" xfId="14658" xr:uid="{00000000-0005-0000-0000-000046390000}"/>
    <cellStyle name="Percent [2] 3 5 2" xfId="14659" xr:uid="{00000000-0005-0000-0000-000047390000}"/>
    <cellStyle name="Percent [2] 3 6" xfId="14660" xr:uid="{00000000-0005-0000-0000-000048390000}"/>
    <cellStyle name="Percent [2] 3 6 2" xfId="14661" xr:uid="{00000000-0005-0000-0000-000049390000}"/>
    <cellStyle name="Percent [2] 3 7" xfId="14662" xr:uid="{00000000-0005-0000-0000-00004A390000}"/>
    <cellStyle name="Percent [2] 3 7 2" xfId="14663" xr:uid="{00000000-0005-0000-0000-00004B390000}"/>
    <cellStyle name="Percent [2] 3 8" xfId="14664" xr:uid="{00000000-0005-0000-0000-00004C390000}"/>
    <cellStyle name="Percent [2] 3 8 2" xfId="14665" xr:uid="{00000000-0005-0000-0000-00004D390000}"/>
    <cellStyle name="Percent [2] 3 9" xfId="14666" xr:uid="{00000000-0005-0000-0000-00004E390000}"/>
    <cellStyle name="Percent [2] 3 9 2" xfId="14667" xr:uid="{00000000-0005-0000-0000-00004F390000}"/>
    <cellStyle name="Percent [2] 4" xfId="14668" xr:uid="{00000000-0005-0000-0000-000050390000}"/>
    <cellStyle name="Percent [2] 4 10" xfId="14669" xr:uid="{00000000-0005-0000-0000-000051390000}"/>
    <cellStyle name="Percent [2] 4 10 2" xfId="14670" xr:uid="{00000000-0005-0000-0000-000052390000}"/>
    <cellStyle name="Percent [2] 4 11" xfId="14671" xr:uid="{00000000-0005-0000-0000-000053390000}"/>
    <cellStyle name="Percent [2] 4 11 2" xfId="14672" xr:uid="{00000000-0005-0000-0000-000054390000}"/>
    <cellStyle name="Percent [2] 4 12" xfId="14673" xr:uid="{00000000-0005-0000-0000-000055390000}"/>
    <cellStyle name="Percent [2] 4 12 2" xfId="14674" xr:uid="{00000000-0005-0000-0000-000056390000}"/>
    <cellStyle name="Percent [2] 4 13" xfId="14675" xr:uid="{00000000-0005-0000-0000-000057390000}"/>
    <cellStyle name="Percent [2] 4 2" xfId="14676" xr:uid="{00000000-0005-0000-0000-000058390000}"/>
    <cellStyle name="Percent [2] 4 2 2" xfId="14677" xr:uid="{00000000-0005-0000-0000-000059390000}"/>
    <cellStyle name="Percent [2] 4 3" xfId="14678" xr:uid="{00000000-0005-0000-0000-00005A390000}"/>
    <cellStyle name="Percent [2] 4 3 2" xfId="14679" xr:uid="{00000000-0005-0000-0000-00005B390000}"/>
    <cellStyle name="Percent [2] 4 4" xfId="14680" xr:uid="{00000000-0005-0000-0000-00005C390000}"/>
    <cellStyle name="Percent [2] 4 4 2" xfId="14681" xr:uid="{00000000-0005-0000-0000-00005D390000}"/>
    <cellStyle name="Percent [2] 4 5" xfId="14682" xr:uid="{00000000-0005-0000-0000-00005E390000}"/>
    <cellStyle name="Percent [2] 4 5 2" xfId="14683" xr:uid="{00000000-0005-0000-0000-00005F390000}"/>
    <cellStyle name="Percent [2] 4 6" xfId="14684" xr:uid="{00000000-0005-0000-0000-000060390000}"/>
    <cellStyle name="Percent [2] 4 6 2" xfId="14685" xr:uid="{00000000-0005-0000-0000-000061390000}"/>
    <cellStyle name="Percent [2] 4 7" xfId="14686" xr:uid="{00000000-0005-0000-0000-000062390000}"/>
    <cellStyle name="Percent [2] 4 7 2" xfId="14687" xr:uid="{00000000-0005-0000-0000-000063390000}"/>
    <cellStyle name="Percent [2] 4 8" xfId="14688" xr:uid="{00000000-0005-0000-0000-000064390000}"/>
    <cellStyle name="Percent [2] 4 8 2" xfId="14689" xr:uid="{00000000-0005-0000-0000-000065390000}"/>
    <cellStyle name="Percent [2] 4 9" xfId="14690" xr:uid="{00000000-0005-0000-0000-000066390000}"/>
    <cellStyle name="Percent [2] 4 9 2" xfId="14691" xr:uid="{00000000-0005-0000-0000-000067390000}"/>
    <cellStyle name="Percent [2] 5" xfId="14692" xr:uid="{00000000-0005-0000-0000-000068390000}"/>
    <cellStyle name="Percent [2] 5 2" xfId="14693" xr:uid="{00000000-0005-0000-0000-000069390000}"/>
    <cellStyle name="Percent [2] 5 2 2" xfId="14694" xr:uid="{00000000-0005-0000-0000-00006A390000}"/>
    <cellStyle name="Percent [2] 5 3" xfId="14695" xr:uid="{00000000-0005-0000-0000-00006B390000}"/>
    <cellStyle name="Percent [2] 5 3 2" xfId="14696" xr:uid="{00000000-0005-0000-0000-00006C390000}"/>
    <cellStyle name="Percent [2] 5 4" xfId="14697" xr:uid="{00000000-0005-0000-0000-00006D390000}"/>
    <cellStyle name="Percent [2] 6" xfId="14698" xr:uid="{00000000-0005-0000-0000-00006E390000}"/>
    <cellStyle name="Percent [2] 6 2" xfId="14699" xr:uid="{00000000-0005-0000-0000-00006F390000}"/>
    <cellStyle name="Percent [2] 6 2 2" xfId="14700" xr:uid="{00000000-0005-0000-0000-000070390000}"/>
    <cellStyle name="Percent [2] 6 3" xfId="14701" xr:uid="{00000000-0005-0000-0000-000071390000}"/>
    <cellStyle name="Percent [2] 6 3 2" xfId="14702" xr:uid="{00000000-0005-0000-0000-000072390000}"/>
    <cellStyle name="Percent [2] 6 4" xfId="14703" xr:uid="{00000000-0005-0000-0000-000073390000}"/>
    <cellStyle name="Percent [2] 7" xfId="14704" xr:uid="{00000000-0005-0000-0000-000074390000}"/>
    <cellStyle name="Percent [2] 7 2" xfId="14705" xr:uid="{00000000-0005-0000-0000-000075390000}"/>
    <cellStyle name="Percent [2] 7 2 2" xfId="14706" xr:uid="{00000000-0005-0000-0000-000076390000}"/>
    <cellStyle name="Percent [2] 7 3" xfId="14707" xr:uid="{00000000-0005-0000-0000-000077390000}"/>
    <cellStyle name="Percent [2] 7 3 2" xfId="14708" xr:uid="{00000000-0005-0000-0000-000078390000}"/>
    <cellStyle name="Percent [2] 7 4" xfId="14709" xr:uid="{00000000-0005-0000-0000-000079390000}"/>
    <cellStyle name="Percent [2] 8" xfId="14710" xr:uid="{00000000-0005-0000-0000-00007A390000}"/>
    <cellStyle name="Percent [2] 8 2" xfId="14711" xr:uid="{00000000-0005-0000-0000-00007B390000}"/>
    <cellStyle name="Percent [2] 9" xfId="14712" xr:uid="{00000000-0005-0000-0000-00007C390000}"/>
    <cellStyle name="Percent [2] 9 2" xfId="14713" xr:uid="{00000000-0005-0000-0000-00007D390000}"/>
    <cellStyle name="Percent 2" xfId="14714" xr:uid="{00000000-0005-0000-0000-00007E390000}"/>
    <cellStyle name="Percent 2 10" xfId="14715" xr:uid="{00000000-0005-0000-0000-00007F390000}"/>
    <cellStyle name="Percent 2 11" xfId="14716" xr:uid="{00000000-0005-0000-0000-000080390000}"/>
    <cellStyle name="Percent 2 12" xfId="14717" xr:uid="{00000000-0005-0000-0000-000081390000}"/>
    <cellStyle name="Percent 2 2" xfId="14718" xr:uid="{00000000-0005-0000-0000-000082390000}"/>
    <cellStyle name="Percent 2 3" xfId="14719" xr:uid="{00000000-0005-0000-0000-000083390000}"/>
    <cellStyle name="Percent 2 4" xfId="14720" xr:uid="{00000000-0005-0000-0000-000084390000}"/>
    <cellStyle name="Percent 2 5" xfId="14721" xr:uid="{00000000-0005-0000-0000-000085390000}"/>
    <cellStyle name="Percent 2 6" xfId="14722" xr:uid="{00000000-0005-0000-0000-000086390000}"/>
    <cellStyle name="Percent 2 7" xfId="14723" xr:uid="{00000000-0005-0000-0000-000087390000}"/>
    <cellStyle name="Percent 2 8" xfId="14724" xr:uid="{00000000-0005-0000-0000-000088390000}"/>
    <cellStyle name="Percent 2 9" xfId="14725" xr:uid="{00000000-0005-0000-0000-000089390000}"/>
    <cellStyle name="Percent 2_ActiFijos" xfId="14726" xr:uid="{00000000-0005-0000-0000-00008A390000}"/>
    <cellStyle name="Percent 3" xfId="14727" xr:uid="{00000000-0005-0000-0000-00008B390000}"/>
    <cellStyle name="Percent 3 10" xfId="14728" xr:uid="{00000000-0005-0000-0000-00008C390000}"/>
    <cellStyle name="Percent 3 11" xfId="14729" xr:uid="{00000000-0005-0000-0000-00008D390000}"/>
    <cellStyle name="Percent 3 12" xfId="14730" xr:uid="{00000000-0005-0000-0000-00008E390000}"/>
    <cellStyle name="Percent 3 2" xfId="14731" xr:uid="{00000000-0005-0000-0000-00008F390000}"/>
    <cellStyle name="Percent 3 3" xfId="14732" xr:uid="{00000000-0005-0000-0000-000090390000}"/>
    <cellStyle name="Percent 3 4" xfId="14733" xr:uid="{00000000-0005-0000-0000-000091390000}"/>
    <cellStyle name="Percent 3 5" xfId="14734" xr:uid="{00000000-0005-0000-0000-000092390000}"/>
    <cellStyle name="Percent 3 6" xfId="14735" xr:uid="{00000000-0005-0000-0000-000093390000}"/>
    <cellStyle name="Percent 3 7" xfId="14736" xr:uid="{00000000-0005-0000-0000-000094390000}"/>
    <cellStyle name="Percent 3 8" xfId="14737" xr:uid="{00000000-0005-0000-0000-000095390000}"/>
    <cellStyle name="Percent 3 9" xfId="14738" xr:uid="{00000000-0005-0000-0000-000096390000}"/>
    <cellStyle name="Percent 3_ActiFijos" xfId="14739" xr:uid="{00000000-0005-0000-0000-000097390000}"/>
    <cellStyle name="Percent 4" xfId="14740" xr:uid="{00000000-0005-0000-0000-000098390000}"/>
    <cellStyle name="Percent 4 10" xfId="14741" xr:uid="{00000000-0005-0000-0000-000099390000}"/>
    <cellStyle name="Percent 4 11" xfId="14742" xr:uid="{00000000-0005-0000-0000-00009A390000}"/>
    <cellStyle name="Percent 4 12" xfId="14743" xr:uid="{00000000-0005-0000-0000-00009B390000}"/>
    <cellStyle name="Percent 4 2" xfId="14744" xr:uid="{00000000-0005-0000-0000-00009C390000}"/>
    <cellStyle name="Percent 4 3" xfId="14745" xr:uid="{00000000-0005-0000-0000-00009D390000}"/>
    <cellStyle name="Percent 4 4" xfId="14746" xr:uid="{00000000-0005-0000-0000-00009E390000}"/>
    <cellStyle name="Percent 4 5" xfId="14747" xr:uid="{00000000-0005-0000-0000-00009F390000}"/>
    <cellStyle name="Percent 4 6" xfId="14748" xr:uid="{00000000-0005-0000-0000-0000A0390000}"/>
    <cellStyle name="Percent 4 7" xfId="14749" xr:uid="{00000000-0005-0000-0000-0000A1390000}"/>
    <cellStyle name="Percent 4 8" xfId="14750" xr:uid="{00000000-0005-0000-0000-0000A2390000}"/>
    <cellStyle name="Percent 4 9" xfId="14751" xr:uid="{00000000-0005-0000-0000-0000A3390000}"/>
    <cellStyle name="Percent 4_ActiFijos" xfId="14752" xr:uid="{00000000-0005-0000-0000-0000A4390000}"/>
    <cellStyle name="Percent(0)" xfId="14753" xr:uid="{00000000-0005-0000-0000-0000A5390000}"/>
    <cellStyle name="Percent(0) 10" xfId="14754" xr:uid="{00000000-0005-0000-0000-0000A6390000}"/>
    <cellStyle name="Percent(0) 10 2" xfId="14755" xr:uid="{00000000-0005-0000-0000-0000A7390000}"/>
    <cellStyle name="Percent(0) 10 3" xfId="14756" xr:uid="{00000000-0005-0000-0000-0000A8390000}"/>
    <cellStyle name="Percent(0) 100" xfId="14757" xr:uid="{00000000-0005-0000-0000-0000A9390000}"/>
    <cellStyle name="Percent(0) 100 2" xfId="14758" xr:uid="{00000000-0005-0000-0000-0000AA390000}"/>
    <cellStyle name="Percent(0) 100 3" xfId="14759" xr:uid="{00000000-0005-0000-0000-0000AB390000}"/>
    <cellStyle name="Percent(0) 101" xfId="14760" xr:uid="{00000000-0005-0000-0000-0000AC390000}"/>
    <cellStyle name="Percent(0) 101 2" xfId="14761" xr:uid="{00000000-0005-0000-0000-0000AD390000}"/>
    <cellStyle name="Percent(0) 101 3" xfId="14762" xr:uid="{00000000-0005-0000-0000-0000AE390000}"/>
    <cellStyle name="Percent(0) 102" xfId="14763" xr:uid="{00000000-0005-0000-0000-0000AF390000}"/>
    <cellStyle name="Percent(0) 102 2" xfId="14764" xr:uid="{00000000-0005-0000-0000-0000B0390000}"/>
    <cellStyle name="Percent(0) 102 3" xfId="14765" xr:uid="{00000000-0005-0000-0000-0000B1390000}"/>
    <cellStyle name="Percent(0) 103" xfId="14766" xr:uid="{00000000-0005-0000-0000-0000B2390000}"/>
    <cellStyle name="Percent(0) 103 2" xfId="14767" xr:uid="{00000000-0005-0000-0000-0000B3390000}"/>
    <cellStyle name="Percent(0) 103 3" xfId="14768" xr:uid="{00000000-0005-0000-0000-0000B4390000}"/>
    <cellStyle name="Percent(0) 104" xfId="14769" xr:uid="{00000000-0005-0000-0000-0000B5390000}"/>
    <cellStyle name="Percent(0) 104 2" xfId="14770" xr:uid="{00000000-0005-0000-0000-0000B6390000}"/>
    <cellStyle name="Percent(0) 104 3" xfId="14771" xr:uid="{00000000-0005-0000-0000-0000B7390000}"/>
    <cellStyle name="Percent(0) 105" xfId="14772" xr:uid="{00000000-0005-0000-0000-0000B8390000}"/>
    <cellStyle name="Percent(0) 105 2" xfId="14773" xr:uid="{00000000-0005-0000-0000-0000B9390000}"/>
    <cellStyle name="Percent(0) 105 3" xfId="14774" xr:uid="{00000000-0005-0000-0000-0000BA390000}"/>
    <cellStyle name="Percent(0) 106" xfId="14775" xr:uid="{00000000-0005-0000-0000-0000BB390000}"/>
    <cellStyle name="Percent(0) 106 2" xfId="14776" xr:uid="{00000000-0005-0000-0000-0000BC390000}"/>
    <cellStyle name="Percent(0) 106 3" xfId="14777" xr:uid="{00000000-0005-0000-0000-0000BD390000}"/>
    <cellStyle name="Percent(0) 107" xfId="14778" xr:uid="{00000000-0005-0000-0000-0000BE390000}"/>
    <cellStyle name="Percent(0) 107 2" xfId="14779" xr:uid="{00000000-0005-0000-0000-0000BF390000}"/>
    <cellStyle name="Percent(0) 107 3" xfId="14780" xr:uid="{00000000-0005-0000-0000-0000C0390000}"/>
    <cellStyle name="Percent(0) 108" xfId="14781" xr:uid="{00000000-0005-0000-0000-0000C1390000}"/>
    <cellStyle name="Percent(0) 108 2" xfId="14782" xr:uid="{00000000-0005-0000-0000-0000C2390000}"/>
    <cellStyle name="Percent(0) 108 3" xfId="14783" xr:uid="{00000000-0005-0000-0000-0000C3390000}"/>
    <cellStyle name="Percent(0) 109" xfId="14784" xr:uid="{00000000-0005-0000-0000-0000C4390000}"/>
    <cellStyle name="Percent(0) 109 2" xfId="14785" xr:uid="{00000000-0005-0000-0000-0000C5390000}"/>
    <cellStyle name="Percent(0) 109 3" xfId="14786" xr:uid="{00000000-0005-0000-0000-0000C6390000}"/>
    <cellStyle name="Percent(0) 11" xfId="14787" xr:uid="{00000000-0005-0000-0000-0000C7390000}"/>
    <cellStyle name="Percent(0) 11 2" xfId="14788" xr:uid="{00000000-0005-0000-0000-0000C8390000}"/>
    <cellStyle name="Percent(0) 11 3" xfId="14789" xr:uid="{00000000-0005-0000-0000-0000C9390000}"/>
    <cellStyle name="Percent(0) 110" xfId="14790" xr:uid="{00000000-0005-0000-0000-0000CA390000}"/>
    <cellStyle name="Percent(0) 110 2" xfId="14791" xr:uid="{00000000-0005-0000-0000-0000CB390000}"/>
    <cellStyle name="Percent(0) 110 3" xfId="14792" xr:uid="{00000000-0005-0000-0000-0000CC390000}"/>
    <cellStyle name="Percent(0) 111" xfId="14793" xr:uid="{00000000-0005-0000-0000-0000CD390000}"/>
    <cellStyle name="Percent(0) 111 2" xfId="14794" xr:uid="{00000000-0005-0000-0000-0000CE390000}"/>
    <cellStyle name="Percent(0) 111 3" xfId="14795" xr:uid="{00000000-0005-0000-0000-0000CF390000}"/>
    <cellStyle name="Percent(0) 112" xfId="14796" xr:uid="{00000000-0005-0000-0000-0000D0390000}"/>
    <cellStyle name="Percent(0) 113" xfId="14797" xr:uid="{00000000-0005-0000-0000-0000D1390000}"/>
    <cellStyle name="Percent(0) 12" xfId="14798" xr:uid="{00000000-0005-0000-0000-0000D2390000}"/>
    <cellStyle name="Percent(0) 12 2" xfId="14799" xr:uid="{00000000-0005-0000-0000-0000D3390000}"/>
    <cellStyle name="Percent(0) 12 3" xfId="14800" xr:uid="{00000000-0005-0000-0000-0000D4390000}"/>
    <cellStyle name="Percent(0) 13" xfId="14801" xr:uid="{00000000-0005-0000-0000-0000D5390000}"/>
    <cellStyle name="Percent(0) 13 2" xfId="14802" xr:uid="{00000000-0005-0000-0000-0000D6390000}"/>
    <cellStyle name="Percent(0) 13 3" xfId="14803" xr:uid="{00000000-0005-0000-0000-0000D7390000}"/>
    <cellStyle name="Percent(0) 14" xfId="14804" xr:uid="{00000000-0005-0000-0000-0000D8390000}"/>
    <cellStyle name="Percent(0) 14 2" xfId="14805" xr:uid="{00000000-0005-0000-0000-0000D9390000}"/>
    <cellStyle name="Percent(0) 14 3" xfId="14806" xr:uid="{00000000-0005-0000-0000-0000DA390000}"/>
    <cellStyle name="Percent(0) 15" xfId="14807" xr:uid="{00000000-0005-0000-0000-0000DB390000}"/>
    <cellStyle name="Percent(0) 15 2" xfId="14808" xr:uid="{00000000-0005-0000-0000-0000DC390000}"/>
    <cellStyle name="Percent(0) 15 3" xfId="14809" xr:uid="{00000000-0005-0000-0000-0000DD390000}"/>
    <cellStyle name="Percent(0) 16" xfId="14810" xr:uid="{00000000-0005-0000-0000-0000DE390000}"/>
    <cellStyle name="Percent(0) 16 2" xfId="14811" xr:uid="{00000000-0005-0000-0000-0000DF390000}"/>
    <cellStyle name="Percent(0) 16 3" xfId="14812" xr:uid="{00000000-0005-0000-0000-0000E0390000}"/>
    <cellStyle name="Percent(0) 17" xfId="14813" xr:uid="{00000000-0005-0000-0000-0000E1390000}"/>
    <cellStyle name="Percent(0) 17 2" xfId="14814" xr:uid="{00000000-0005-0000-0000-0000E2390000}"/>
    <cellStyle name="Percent(0) 17 3" xfId="14815" xr:uid="{00000000-0005-0000-0000-0000E3390000}"/>
    <cellStyle name="Percent(0) 18" xfId="14816" xr:uid="{00000000-0005-0000-0000-0000E4390000}"/>
    <cellStyle name="Percent(0) 18 2" xfId="14817" xr:uid="{00000000-0005-0000-0000-0000E5390000}"/>
    <cellStyle name="Percent(0) 18 3" xfId="14818" xr:uid="{00000000-0005-0000-0000-0000E6390000}"/>
    <cellStyle name="Percent(0) 19" xfId="14819" xr:uid="{00000000-0005-0000-0000-0000E7390000}"/>
    <cellStyle name="Percent(0) 19 2" xfId="14820" xr:uid="{00000000-0005-0000-0000-0000E8390000}"/>
    <cellStyle name="Percent(0) 19 3" xfId="14821" xr:uid="{00000000-0005-0000-0000-0000E9390000}"/>
    <cellStyle name="Percent(0) 2" xfId="14822" xr:uid="{00000000-0005-0000-0000-0000EA390000}"/>
    <cellStyle name="Percent(0) 2 10" xfId="14823" xr:uid="{00000000-0005-0000-0000-0000EB390000}"/>
    <cellStyle name="Percent(0) 2 10 2" xfId="14824" xr:uid="{00000000-0005-0000-0000-0000EC390000}"/>
    <cellStyle name="Percent(0) 2 10 3" xfId="14825" xr:uid="{00000000-0005-0000-0000-0000ED390000}"/>
    <cellStyle name="Percent(0) 2 11" xfId="14826" xr:uid="{00000000-0005-0000-0000-0000EE390000}"/>
    <cellStyle name="Percent(0) 2 12" xfId="14827" xr:uid="{00000000-0005-0000-0000-0000EF390000}"/>
    <cellStyle name="Percent(0) 2 2" xfId="14828" xr:uid="{00000000-0005-0000-0000-0000F0390000}"/>
    <cellStyle name="Percent(0) 2 2 2" xfId="14829" xr:uid="{00000000-0005-0000-0000-0000F1390000}"/>
    <cellStyle name="Percent(0) 2 2 2 2" xfId="14830" xr:uid="{00000000-0005-0000-0000-0000F2390000}"/>
    <cellStyle name="Percent(0) 2 2 2 2 2" xfId="14831" xr:uid="{00000000-0005-0000-0000-0000F3390000}"/>
    <cellStyle name="Percent(0) 2 2 2 2 3" xfId="14832" xr:uid="{00000000-0005-0000-0000-0000F4390000}"/>
    <cellStyle name="Percent(0) 2 2 2 3" xfId="14833" xr:uid="{00000000-0005-0000-0000-0000F5390000}"/>
    <cellStyle name="Percent(0) 2 2 2 3 2" xfId="14834" xr:uid="{00000000-0005-0000-0000-0000F6390000}"/>
    <cellStyle name="Percent(0) 2 2 2 3 3" xfId="14835" xr:uid="{00000000-0005-0000-0000-0000F7390000}"/>
    <cellStyle name="Percent(0) 2 2 2 4" xfId="14836" xr:uid="{00000000-0005-0000-0000-0000F8390000}"/>
    <cellStyle name="Percent(0) 2 2 2 4 2" xfId="14837" xr:uid="{00000000-0005-0000-0000-0000F9390000}"/>
    <cellStyle name="Percent(0) 2 2 2 4 3" xfId="14838" xr:uid="{00000000-0005-0000-0000-0000FA390000}"/>
    <cellStyle name="Percent(0) 2 2 2 5" xfId="14839" xr:uid="{00000000-0005-0000-0000-0000FB390000}"/>
    <cellStyle name="Percent(0) 2 2 2 5 2" xfId="14840" xr:uid="{00000000-0005-0000-0000-0000FC390000}"/>
    <cellStyle name="Percent(0) 2 2 2 5 3" xfId="14841" xr:uid="{00000000-0005-0000-0000-0000FD390000}"/>
    <cellStyle name="Percent(0) 2 2 2 6" xfId="14842" xr:uid="{00000000-0005-0000-0000-0000FE390000}"/>
    <cellStyle name="Percent(0) 2 2 2 7" xfId="14843" xr:uid="{00000000-0005-0000-0000-0000FF390000}"/>
    <cellStyle name="Percent(0) 2 2 3" xfId="14844" xr:uid="{00000000-0005-0000-0000-0000003A0000}"/>
    <cellStyle name="Percent(0) 2 2 3 2" xfId="14845" xr:uid="{00000000-0005-0000-0000-0000013A0000}"/>
    <cellStyle name="Percent(0) 2 2 3 3" xfId="14846" xr:uid="{00000000-0005-0000-0000-0000023A0000}"/>
    <cellStyle name="Percent(0) 2 2 4" xfId="14847" xr:uid="{00000000-0005-0000-0000-0000033A0000}"/>
    <cellStyle name="Percent(0) 2 2 4 2" xfId="14848" xr:uid="{00000000-0005-0000-0000-0000043A0000}"/>
    <cellStyle name="Percent(0) 2 2 4 3" xfId="14849" xr:uid="{00000000-0005-0000-0000-0000053A0000}"/>
    <cellStyle name="Percent(0) 2 2 5" xfId="14850" xr:uid="{00000000-0005-0000-0000-0000063A0000}"/>
    <cellStyle name="Percent(0) 2 2 5 2" xfId="14851" xr:uid="{00000000-0005-0000-0000-0000073A0000}"/>
    <cellStyle name="Percent(0) 2 2 5 3" xfId="14852" xr:uid="{00000000-0005-0000-0000-0000083A0000}"/>
    <cellStyle name="Percent(0) 2 2 6" xfId="14853" xr:uid="{00000000-0005-0000-0000-0000093A0000}"/>
    <cellStyle name="Percent(0) 2 2 6 2" xfId="14854" xr:uid="{00000000-0005-0000-0000-00000A3A0000}"/>
    <cellStyle name="Percent(0) 2 2 6 3" xfId="14855" xr:uid="{00000000-0005-0000-0000-00000B3A0000}"/>
    <cellStyle name="Percent(0) 2 2 7" xfId="14856" xr:uid="{00000000-0005-0000-0000-00000C3A0000}"/>
    <cellStyle name="Percent(0) 2 2 8" xfId="14857" xr:uid="{00000000-0005-0000-0000-00000D3A0000}"/>
    <cellStyle name="Percent(0) 2 3" xfId="14858" xr:uid="{00000000-0005-0000-0000-00000E3A0000}"/>
    <cellStyle name="Percent(0) 2 3 2" xfId="14859" xr:uid="{00000000-0005-0000-0000-00000F3A0000}"/>
    <cellStyle name="Percent(0) 2 3 2 2" xfId="14860" xr:uid="{00000000-0005-0000-0000-0000103A0000}"/>
    <cellStyle name="Percent(0) 2 3 2 2 2" xfId="14861" xr:uid="{00000000-0005-0000-0000-0000113A0000}"/>
    <cellStyle name="Percent(0) 2 3 2 2 3" xfId="14862" xr:uid="{00000000-0005-0000-0000-0000123A0000}"/>
    <cellStyle name="Percent(0) 2 3 2 3" xfId="14863" xr:uid="{00000000-0005-0000-0000-0000133A0000}"/>
    <cellStyle name="Percent(0) 2 3 2 3 2" xfId="14864" xr:uid="{00000000-0005-0000-0000-0000143A0000}"/>
    <cellStyle name="Percent(0) 2 3 2 3 3" xfId="14865" xr:uid="{00000000-0005-0000-0000-0000153A0000}"/>
    <cellStyle name="Percent(0) 2 3 2 4" xfId="14866" xr:uid="{00000000-0005-0000-0000-0000163A0000}"/>
    <cellStyle name="Percent(0) 2 3 2 4 2" xfId="14867" xr:uid="{00000000-0005-0000-0000-0000173A0000}"/>
    <cellStyle name="Percent(0) 2 3 2 4 3" xfId="14868" xr:uid="{00000000-0005-0000-0000-0000183A0000}"/>
    <cellStyle name="Percent(0) 2 3 2 5" xfId="14869" xr:uid="{00000000-0005-0000-0000-0000193A0000}"/>
    <cellStyle name="Percent(0) 2 3 2 5 2" xfId="14870" xr:uid="{00000000-0005-0000-0000-00001A3A0000}"/>
    <cellStyle name="Percent(0) 2 3 2 5 3" xfId="14871" xr:uid="{00000000-0005-0000-0000-00001B3A0000}"/>
    <cellStyle name="Percent(0) 2 3 2 6" xfId="14872" xr:uid="{00000000-0005-0000-0000-00001C3A0000}"/>
    <cellStyle name="Percent(0) 2 3 2 7" xfId="14873" xr:uid="{00000000-0005-0000-0000-00001D3A0000}"/>
    <cellStyle name="Percent(0) 2 3 3" xfId="14874" xr:uid="{00000000-0005-0000-0000-00001E3A0000}"/>
    <cellStyle name="Percent(0) 2 3 3 2" xfId="14875" xr:uid="{00000000-0005-0000-0000-00001F3A0000}"/>
    <cellStyle name="Percent(0) 2 3 3 3" xfId="14876" xr:uid="{00000000-0005-0000-0000-0000203A0000}"/>
    <cellStyle name="Percent(0) 2 3 4" xfId="14877" xr:uid="{00000000-0005-0000-0000-0000213A0000}"/>
    <cellStyle name="Percent(0) 2 3 4 2" xfId="14878" xr:uid="{00000000-0005-0000-0000-0000223A0000}"/>
    <cellStyle name="Percent(0) 2 3 4 3" xfId="14879" xr:uid="{00000000-0005-0000-0000-0000233A0000}"/>
    <cellStyle name="Percent(0) 2 3 5" xfId="14880" xr:uid="{00000000-0005-0000-0000-0000243A0000}"/>
    <cellStyle name="Percent(0) 2 3 5 2" xfId="14881" xr:uid="{00000000-0005-0000-0000-0000253A0000}"/>
    <cellStyle name="Percent(0) 2 3 5 3" xfId="14882" xr:uid="{00000000-0005-0000-0000-0000263A0000}"/>
    <cellStyle name="Percent(0) 2 3 6" xfId="14883" xr:uid="{00000000-0005-0000-0000-0000273A0000}"/>
    <cellStyle name="Percent(0) 2 3 6 2" xfId="14884" xr:uid="{00000000-0005-0000-0000-0000283A0000}"/>
    <cellStyle name="Percent(0) 2 3 6 3" xfId="14885" xr:uid="{00000000-0005-0000-0000-0000293A0000}"/>
    <cellStyle name="Percent(0) 2 3 7" xfId="14886" xr:uid="{00000000-0005-0000-0000-00002A3A0000}"/>
    <cellStyle name="Percent(0) 2 3 8" xfId="14887" xr:uid="{00000000-0005-0000-0000-00002B3A0000}"/>
    <cellStyle name="Percent(0) 2 4" xfId="14888" xr:uid="{00000000-0005-0000-0000-00002C3A0000}"/>
    <cellStyle name="Percent(0) 2 4 2" xfId="14889" xr:uid="{00000000-0005-0000-0000-00002D3A0000}"/>
    <cellStyle name="Percent(0) 2 4 2 2" xfId="14890" xr:uid="{00000000-0005-0000-0000-00002E3A0000}"/>
    <cellStyle name="Percent(0) 2 4 2 2 2" xfId="14891" xr:uid="{00000000-0005-0000-0000-00002F3A0000}"/>
    <cellStyle name="Percent(0) 2 4 2 2 3" xfId="14892" xr:uid="{00000000-0005-0000-0000-0000303A0000}"/>
    <cellStyle name="Percent(0) 2 4 2 3" xfId="14893" xr:uid="{00000000-0005-0000-0000-0000313A0000}"/>
    <cellStyle name="Percent(0) 2 4 2 3 2" xfId="14894" xr:uid="{00000000-0005-0000-0000-0000323A0000}"/>
    <cellStyle name="Percent(0) 2 4 2 3 3" xfId="14895" xr:uid="{00000000-0005-0000-0000-0000333A0000}"/>
    <cellStyle name="Percent(0) 2 4 2 4" xfId="14896" xr:uid="{00000000-0005-0000-0000-0000343A0000}"/>
    <cellStyle name="Percent(0) 2 4 2 4 2" xfId="14897" xr:uid="{00000000-0005-0000-0000-0000353A0000}"/>
    <cellStyle name="Percent(0) 2 4 2 4 3" xfId="14898" xr:uid="{00000000-0005-0000-0000-0000363A0000}"/>
    <cellStyle name="Percent(0) 2 4 2 5" xfId="14899" xr:uid="{00000000-0005-0000-0000-0000373A0000}"/>
    <cellStyle name="Percent(0) 2 4 2 5 2" xfId="14900" xr:uid="{00000000-0005-0000-0000-0000383A0000}"/>
    <cellStyle name="Percent(0) 2 4 2 5 3" xfId="14901" xr:uid="{00000000-0005-0000-0000-0000393A0000}"/>
    <cellStyle name="Percent(0) 2 4 2 6" xfId="14902" xr:uid="{00000000-0005-0000-0000-00003A3A0000}"/>
    <cellStyle name="Percent(0) 2 4 2 7" xfId="14903" xr:uid="{00000000-0005-0000-0000-00003B3A0000}"/>
    <cellStyle name="Percent(0) 2 4 3" xfId="14904" xr:uid="{00000000-0005-0000-0000-00003C3A0000}"/>
    <cellStyle name="Percent(0) 2 4 3 2" xfId="14905" xr:uid="{00000000-0005-0000-0000-00003D3A0000}"/>
    <cellStyle name="Percent(0) 2 4 3 3" xfId="14906" xr:uid="{00000000-0005-0000-0000-00003E3A0000}"/>
    <cellStyle name="Percent(0) 2 4 4" xfId="14907" xr:uid="{00000000-0005-0000-0000-00003F3A0000}"/>
    <cellStyle name="Percent(0) 2 4 4 2" xfId="14908" xr:uid="{00000000-0005-0000-0000-0000403A0000}"/>
    <cellStyle name="Percent(0) 2 4 4 3" xfId="14909" xr:uid="{00000000-0005-0000-0000-0000413A0000}"/>
    <cellStyle name="Percent(0) 2 4 5" xfId="14910" xr:uid="{00000000-0005-0000-0000-0000423A0000}"/>
    <cellStyle name="Percent(0) 2 4 5 2" xfId="14911" xr:uid="{00000000-0005-0000-0000-0000433A0000}"/>
    <cellStyle name="Percent(0) 2 4 5 3" xfId="14912" xr:uid="{00000000-0005-0000-0000-0000443A0000}"/>
    <cellStyle name="Percent(0) 2 4 6" xfId="14913" xr:uid="{00000000-0005-0000-0000-0000453A0000}"/>
    <cellStyle name="Percent(0) 2 4 6 2" xfId="14914" xr:uid="{00000000-0005-0000-0000-0000463A0000}"/>
    <cellStyle name="Percent(0) 2 4 6 3" xfId="14915" xr:uid="{00000000-0005-0000-0000-0000473A0000}"/>
    <cellStyle name="Percent(0) 2 4 7" xfId="14916" xr:uid="{00000000-0005-0000-0000-0000483A0000}"/>
    <cellStyle name="Percent(0) 2 4 8" xfId="14917" xr:uid="{00000000-0005-0000-0000-0000493A0000}"/>
    <cellStyle name="Percent(0) 2 5" xfId="14918" xr:uid="{00000000-0005-0000-0000-00004A3A0000}"/>
    <cellStyle name="Percent(0) 2 5 2" xfId="14919" xr:uid="{00000000-0005-0000-0000-00004B3A0000}"/>
    <cellStyle name="Percent(0) 2 5 2 2" xfId="14920" xr:uid="{00000000-0005-0000-0000-00004C3A0000}"/>
    <cellStyle name="Percent(0) 2 5 2 3" xfId="14921" xr:uid="{00000000-0005-0000-0000-00004D3A0000}"/>
    <cellStyle name="Percent(0) 2 5 3" xfId="14922" xr:uid="{00000000-0005-0000-0000-00004E3A0000}"/>
    <cellStyle name="Percent(0) 2 5 3 2" xfId="14923" xr:uid="{00000000-0005-0000-0000-00004F3A0000}"/>
    <cellStyle name="Percent(0) 2 5 3 3" xfId="14924" xr:uid="{00000000-0005-0000-0000-0000503A0000}"/>
    <cellStyle name="Percent(0) 2 5 4" xfId="14925" xr:uid="{00000000-0005-0000-0000-0000513A0000}"/>
    <cellStyle name="Percent(0) 2 5 4 2" xfId="14926" xr:uid="{00000000-0005-0000-0000-0000523A0000}"/>
    <cellStyle name="Percent(0) 2 5 4 3" xfId="14927" xr:uid="{00000000-0005-0000-0000-0000533A0000}"/>
    <cellStyle name="Percent(0) 2 5 5" xfId="14928" xr:uid="{00000000-0005-0000-0000-0000543A0000}"/>
    <cellStyle name="Percent(0) 2 5 5 2" xfId="14929" xr:uid="{00000000-0005-0000-0000-0000553A0000}"/>
    <cellStyle name="Percent(0) 2 5 5 3" xfId="14930" xr:uid="{00000000-0005-0000-0000-0000563A0000}"/>
    <cellStyle name="Percent(0) 2 5 6" xfId="14931" xr:uid="{00000000-0005-0000-0000-0000573A0000}"/>
    <cellStyle name="Percent(0) 2 5 7" xfId="14932" xr:uid="{00000000-0005-0000-0000-0000583A0000}"/>
    <cellStyle name="Percent(0) 2 6" xfId="14933" xr:uid="{00000000-0005-0000-0000-0000593A0000}"/>
    <cellStyle name="Percent(0) 2 6 2" xfId="14934" xr:uid="{00000000-0005-0000-0000-00005A3A0000}"/>
    <cellStyle name="Percent(0) 2 6 2 2" xfId="14935" xr:uid="{00000000-0005-0000-0000-00005B3A0000}"/>
    <cellStyle name="Percent(0) 2 6 2 3" xfId="14936" xr:uid="{00000000-0005-0000-0000-00005C3A0000}"/>
    <cellStyle name="Percent(0) 2 6 3" xfId="14937" xr:uid="{00000000-0005-0000-0000-00005D3A0000}"/>
    <cellStyle name="Percent(0) 2 6 3 2" xfId="14938" xr:uid="{00000000-0005-0000-0000-00005E3A0000}"/>
    <cellStyle name="Percent(0) 2 6 3 3" xfId="14939" xr:uid="{00000000-0005-0000-0000-00005F3A0000}"/>
    <cellStyle name="Percent(0) 2 6 4" xfId="14940" xr:uid="{00000000-0005-0000-0000-0000603A0000}"/>
    <cellStyle name="Percent(0) 2 6 4 2" xfId="14941" xr:uid="{00000000-0005-0000-0000-0000613A0000}"/>
    <cellStyle name="Percent(0) 2 6 4 3" xfId="14942" xr:uid="{00000000-0005-0000-0000-0000623A0000}"/>
    <cellStyle name="Percent(0) 2 6 5" xfId="14943" xr:uid="{00000000-0005-0000-0000-0000633A0000}"/>
    <cellStyle name="Percent(0) 2 6 5 2" xfId="14944" xr:uid="{00000000-0005-0000-0000-0000643A0000}"/>
    <cellStyle name="Percent(0) 2 6 5 3" xfId="14945" xr:uid="{00000000-0005-0000-0000-0000653A0000}"/>
    <cellStyle name="Percent(0) 2 6 6" xfId="14946" xr:uid="{00000000-0005-0000-0000-0000663A0000}"/>
    <cellStyle name="Percent(0) 2 6 7" xfId="14947" xr:uid="{00000000-0005-0000-0000-0000673A0000}"/>
    <cellStyle name="Percent(0) 2 7" xfId="14948" xr:uid="{00000000-0005-0000-0000-0000683A0000}"/>
    <cellStyle name="Percent(0) 2 7 2" xfId="14949" xr:uid="{00000000-0005-0000-0000-0000693A0000}"/>
    <cellStyle name="Percent(0) 2 7 3" xfId="14950" xr:uid="{00000000-0005-0000-0000-00006A3A0000}"/>
    <cellStyle name="Percent(0) 2 8" xfId="14951" xr:uid="{00000000-0005-0000-0000-00006B3A0000}"/>
    <cellStyle name="Percent(0) 2 8 2" xfId="14952" xr:uid="{00000000-0005-0000-0000-00006C3A0000}"/>
    <cellStyle name="Percent(0) 2 8 3" xfId="14953" xr:uid="{00000000-0005-0000-0000-00006D3A0000}"/>
    <cellStyle name="Percent(0) 2 9" xfId="14954" xr:uid="{00000000-0005-0000-0000-00006E3A0000}"/>
    <cellStyle name="Percent(0) 2 9 2" xfId="14955" xr:uid="{00000000-0005-0000-0000-00006F3A0000}"/>
    <cellStyle name="Percent(0) 2 9 3" xfId="14956" xr:uid="{00000000-0005-0000-0000-0000703A0000}"/>
    <cellStyle name="Percent(0) 2_ActiFijos" xfId="14957" xr:uid="{00000000-0005-0000-0000-0000713A0000}"/>
    <cellStyle name="Percent(0) 20" xfId="14958" xr:uid="{00000000-0005-0000-0000-0000723A0000}"/>
    <cellStyle name="Percent(0) 20 2" xfId="14959" xr:uid="{00000000-0005-0000-0000-0000733A0000}"/>
    <cellStyle name="Percent(0) 20 3" xfId="14960" xr:uid="{00000000-0005-0000-0000-0000743A0000}"/>
    <cellStyle name="Percent(0) 21" xfId="14961" xr:uid="{00000000-0005-0000-0000-0000753A0000}"/>
    <cellStyle name="Percent(0) 21 2" xfId="14962" xr:uid="{00000000-0005-0000-0000-0000763A0000}"/>
    <cellStyle name="Percent(0) 21 3" xfId="14963" xr:uid="{00000000-0005-0000-0000-0000773A0000}"/>
    <cellStyle name="Percent(0) 22" xfId="14964" xr:uid="{00000000-0005-0000-0000-0000783A0000}"/>
    <cellStyle name="Percent(0) 22 2" xfId="14965" xr:uid="{00000000-0005-0000-0000-0000793A0000}"/>
    <cellStyle name="Percent(0) 22 3" xfId="14966" xr:uid="{00000000-0005-0000-0000-00007A3A0000}"/>
    <cellStyle name="Percent(0) 23" xfId="14967" xr:uid="{00000000-0005-0000-0000-00007B3A0000}"/>
    <cellStyle name="Percent(0) 23 2" xfId="14968" xr:uid="{00000000-0005-0000-0000-00007C3A0000}"/>
    <cellStyle name="Percent(0) 23 3" xfId="14969" xr:uid="{00000000-0005-0000-0000-00007D3A0000}"/>
    <cellStyle name="Percent(0) 24" xfId="14970" xr:uid="{00000000-0005-0000-0000-00007E3A0000}"/>
    <cellStyle name="Percent(0) 24 2" xfId="14971" xr:uid="{00000000-0005-0000-0000-00007F3A0000}"/>
    <cellStyle name="Percent(0) 24 3" xfId="14972" xr:uid="{00000000-0005-0000-0000-0000803A0000}"/>
    <cellStyle name="Percent(0) 25" xfId="14973" xr:uid="{00000000-0005-0000-0000-0000813A0000}"/>
    <cellStyle name="Percent(0) 25 2" xfId="14974" xr:uid="{00000000-0005-0000-0000-0000823A0000}"/>
    <cellStyle name="Percent(0) 25 3" xfId="14975" xr:uid="{00000000-0005-0000-0000-0000833A0000}"/>
    <cellStyle name="Percent(0) 26" xfId="14976" xr:uid="{00000000-0005-0000-0000-0000843A0000}"/>
    <cellStyle name="Percent(0) 26 2" xfId="14977" xr:uid="{00000000-0005-0000-0000-0000853A0000}"/>
    <cellStyle name="Percent(0) 26 3" xfId="14978" xr:uid="{00000000-0005-0000-0000-0000863A0000}"/>
    <cellStyle name="Percent(0) 27" xfId="14979" xr:uid="{00000000-0005-0000-0000-0000873A0000}"/>
    <cellStyle name="Percent(0) 27 2" xfId="14980" xr:uid="{00000000-0005-0000-0000-0000883A0000}"/>
    <cellStyle name="Percent(0) 27 3" xfId="14981" xr:uid="{00000000-0005-0000-0000-0000893A0000}"/>
    <cellStyle name="Percent(0) 28" xfId="14982" xr:uid="{00000000-0005-0000-0000-00008A3A0000}"/>
    <cellStyle name="Percent(0) 28 2" xfId="14983" xr:uid="{00000000-0005-0000-0000-00008B3A0000}"/>
    <cellStyle name="Percent(0) 28 3" xfId="14984" xr:uid="{00000000-0005-0000-0000-00008C3A0000}"/>
    <cellStyle name="Percent(0) 29" xfId="14985" xr:uid="{00000000-0005-0000-0000-00008D3A0000}"/>
    <cellStyle name="Percent(0) 29 2" xfId="14986" xr:uid="{00000000-0005-0000-0000-00008E3A0000}"/>
    <cellStyle name="Percent(0) 29 3" xfId="14987" xr:uid="{00000000-0005-0000-0000-00008F3A0000}"/>
    <cellStyle name="Percent(0) 3" xfId="14988" xr:uid="{00000000-0005-0000-0000-0000903A0000}"/>
    <cellStyle name="Percent(0) 3 10" xfId="14989" xr:uid="{00000000-0005-0000-0000-0000913A0000}"/>
    <cellStyle name="Percent(0) 3 10 2" xfId="14990" xr:uid="{00000000-0005-0000-0000-0000923A0000}"/>
    <cellStyle name="Percent(0) 3 10 3" xfId="14991" xr:uid="{00000000-0005-0000-0000-0000933A0000}"/>
    <cellStyle name="Percent(0) 3 11" xfId="14992" xr:uid="{00000000-0005-0000-0000-0000943A0000}"/>
    <cellStyle name="Percent(0) 3 12" xfId="14993" xr:uid="{00000000-0005-0000-0000-0000953A0000}"/>
    <cellStyle name="Percent(0) 3 2" xfId="14994" xr:uid="{00000000-0005-0000-0000-0000963A0000}"/>
    <cellStyle name="Percent(0) 3 2 2" xfId="14995" xr:uid="{00000000-0005-0000-0000-0000973A0000}"/>
    <cellStyle name="Percent(0) 3 2 2 2" xfId="14996" xr:uid="{00000000-0005-0000-0000-0000983A0000}"/>
    <cellStyle name="Percent(0) 3 2 2 2 2" xfId="14997" xr:uid="{00000000-0005-0000-0000-0000993A0000}"/>
    <cellStyle name="Percent(0) 3 2 2 2 3" xfId="14998" xr:uid="{00000000-0005-0000-0000-00009A3A0000}"/>
    <cellStyle name="Percent(0) 3 2 2 3" xfId="14999" xr:uid="{00000000-0005-0000-0000-00009B3A0000}"/>
    <cellStyle name="Percent(0) 3 2 2 3 2" xfId="15000" xr:uid="{00000000-0005-0000-0000-00009C3A0000}"/>
    <cellStyle name="Percent(0) 3 2 2 3 3" xfId="15001" xr:uid="{00000000-0005-0000-0000-00009D3A0000}"/>
    <cellStyle name="Percent(0) 3 2 2 4" xfId="15002" xr:uid="{00000000-0005-0000-0000-00009E3A0000}"/>
    <cellStyle name="Percent(0) 3 2 2 4 2" xfId="15003" xr:uid="{00000000-0005-0000-0000-00009F3A0000}"/>
    <cellStyle name="Percent(0) 3 2 2 4 3" xfId="15004" xr:uid="{00000000-0005-0000-0000-0000A03A0000}"/>
    <cellStyle name="Percent(0) 3 2 2 5" xfId="15005" xr:uid="{00000000-0005-0000-0000-0000A13A0000}"/>
    <cellStyle name="Percent(0) 3 2 2 5 2" xfId="15006" xr:uid="{00000000-0005-0000-0000-0000A23A0000}"/>
    <cellStyle name="Percent(0) 3 2 2 5 3" xfId="15007" xr:uid="{00000000-0005-0000-0000-0000A33A0000}"/>
    <cellStyle name="Percent(0) 3 2 2 6" xfId="15008" xr:uid="{00000000-0005-0000-0000-0000A43A0000}"/>
    <cellStyle name="Percent(0) 3 2 2 7" xfId="15009" xr:uid="{00000000-0005-0000-0000-0000A53A0000}"/>
    <cellStyle name="Percent(0) 3 2 3" xfId="15010" xr:uid="{00000000-0005-0000-0000-0000A63A0000}"/>
    <cellStyle name="Percent(0) 3 2 3 2" xfId="15011" xr:uid="{00000000-0005-0000-0000-0000A73A0000}"/>
    <cellStyle name="Percent(0) 3 2 3 3" xfId="15012" xr:uid="{00000000-0005-0000-0000-0000A83A0000}"/>
    <cellStyle name="Percent(0) 3 2 4" xfId="15013" xr:uid="{00000000-0005-0000-0000-0000A93A0000}"/>
    <cellStyle name="Percent(0) 3 2 4 2" xfId="15014" xr:uid="{00000000-0005-0000-0000-0000AA3A0000}"/>
    <cellStyle name="Percent(0) 3 2 4 3" xfId="15015" xr:uid="{00000000-0005-0000-0000-0000AB3A0000}"/>
    <cellStyle name="Percent(0) 3 2 5" xfId="15016" xr:uid="{00000000-0005-0000-0000-0000AC3A0000}"/>
    <cellStyle name="Percent(0) 3 2 5 2" xfId="15017" xr:uid="{00000000-0005-0000-0000-0000AD3A0000}"/>
    <cellStyle name="Percent(0) 3 2 5 3" xfId="15018" xr:uid="{00000000-0005-0000-0000-0000AE3A0000}"/>
    <cellStyle name="Percent(0) 3 2 6" xfId="15019" xr:uid="{00000000-0005-0000-0000-0000AF3A0000}"/>
    <cellStyle name="Percent(0) 3 2 6 2" xfId="15020" xr:uid="{00000000-0005-0000-0000-0000B03A0000}"/>
    <cellStyle name="Percent(0) 3 2 6 3" xfId="15021" xr:uid="{00000000-0005-0000-0000-0000B13A0000}"/>
    <cellStyle name="Percent(0) 3 2 7" xfId="15022" xr:uid="{00000000-0005-0000-0000-0000B23A0000}"/>
    <cellStyle name="Percent(0) 3 2 8" xfId="15023" xr:uid="{00000000-0005-0000-0000-0000B33A0000}"/>
    <cellStyle name="Percent(0) 3 3" xfId="15024" xr:uid="{00000000-0005-0000-0000-0000B43A0000}"/>
    <cellStyle name="Percent(0) 3 3 2" xfId="15025" xr:uid="{00000000-0005-0000-0000-0000B53A0000}"/>
    <cellStyle name="Percent(0) 3 3 2 2" xfId="15026" xr:uid="{00000000-0005-0000-0000-0000B63A0000}"/>
    <cellStyle name="Percent(0) 3 3 2 2 2" xfId="15027" xr:uid="{00000000-0005-0000-0000-0000B73A0000}"/>
    <cellStyle name="Percent(0) 3 3 2 2 3" xfId="15028" xr:uid="{00000000-0005-0000-0000-0000B83A0000}"/>
    <cellStyle name="Percent(0) 3 3 2 3" xfId="15029" xr:uid="{00000000-0005-0000-0000-0000B93A0000}"/>
    <cellStyle name="Percent(0) 3 3 2 3 2" xfId="15030" xr:uid="{00000000-0005-0000-0000-0000BA3A0000}"/>
    <cellStyle name="Percent(0) 3 3 2 3 3" xfId="15031" xr:uid="{00000000-0005-0000-0000-0000BB3A0000}"/>
    <cellStyle name="Percent(0) 3 3 2 4" xfId="15032" xr:uid="{00000000-0005-0000-0000-0000BC3A0000}"/>
    <cellStyle name="Percent(0) 3 3 2 4 2" xfId="15033" xr:uid="{00000000-0005-0000-0000-0000BD3A0000}"/>
    <cellStyle name="Percent(0) 3 3 2 4 3" xfId="15034" xr:uid="{00000000-0005-0000-0000-0000BE3A0000}"/>
    <cellStyle name="Percent(0) 3 3 2 5" xfId="15035" xr:uid="{00000000-0005-0000-0000-0000BF3A0000}"/>
    <cellStyle name="Percent(0) 3 3 2 5 2" xfId="15036" xr:uid="{00000000-0005-0000-0000-0000C03A0000}"/>
    <cellStyle name="Percent(0) 3 3 2 5 3" xfId="15037" xr:uid="{00000000-0005-0000-0000-0000C13A0000}"/>
    <cellStyle name="Percent(0) 3 3 2 6" xfId="15038" xr:uid="{00000000-0005-0000-0000-0000C23A0000}"/>
    <cellStyle name="Percent(0) 3 3 2 7" xfId="15039" xr:uid="{00000000-0005-0000-0000-0000C33A0000}"/>
    <cellStyle name="Percent(0) 3 3 3" xfId="15040" xr:uid="{00000000-0005-0000-0000-0000C43A0000}"/>
    <cellStyle name="Percent(0) 3 3 3 2" xfId="15041" xr:uid="{00000000-0005-0000-0000-0000C53A0000}"/>
    <cellStyle name="Percent(0) 3 3 3 3" xfId="15042" xr:uid="{00000000-0005-0000-0000-0000C63A0000}"/>
    <cellStyle name="Percent(0) 3 3 4" xfId="15043" xr:uid="{00000000-0005-0000-0000-0000C73A0000}"/>
    <cellStyle name="Percent(0) 3 3 4 2" xfId="15044" xr:uid="{00000000-0005-0000-0000-0000C83A0000}"/>
    <cellStyle name="Percent(0) 3 3 4 3" xfId="15045" xr:uid="{00000000-0005-0000-0000-0000C93A0000}"/>
    <cellStyle name="Percent(0) 3 3 5" xfId="15046" xr:uid="{00000000-0005-0000-0000-0000CA3A0000}"/>
    <cellStyle name="Percent(0) 3 3 5 2" xfId="15047" xr:uid="{00000000-0005-0000-0000-0000CB3A0000}"/>
    <cellStyle name="Percent(0) 3 3 5 3" xfId="15048" xr:uid="{00000000-0005-0000-0000-0000CC3A0000}"/>
    <cellStyle name="Percent(0) 3 3 6" xfId="15049" xr:uid="{00000000-0005-0000-0000-0000CD3A0000}"/>
    <cellStyle name="Percent(0) 3 3 6 2" xfId="15050" xr:uid="{00000000-0005-0000-0000-0000CE3A0000}"/>
    <cellStyle name="Percent(0) 3 3 6 3" xfId="15051" xr:uid="{00000000-0005-0000-0000-0000CF3A0000}"/>
    <cellStyle name="Percent(0) 3 3 7" xfId="15052" xr:uid="{00000000-0005-0000-0000-0000D03A0000}"/>
    <cellStyle name="Percent(0) 3 3 8" xfId="15053" xr:uid="{00000000-0005-0000-0000-0000D13A0000}"/>
    <cellStyle name="Percent(0) 3 4" xfId="15054" xr:uid="{00000000-0005-0000-0000-0000D23A0000}"/>
    <cellStyle name="Percent(0) 3 4 2" xfId="15055" xr:uid="{00000000-0005-0000-0000-0000D33A0000}"/>
    <cellStyle name="Percent(0) 3 4 2 2" xfId="15056" xr:uid="{00000000-0005-0000-0000-0000D43A0000}"/>
    <cellStyle name="Percent(0) 3 4 2 2 2" xfId="15057" xr:uid="{00000000-0005-0000-0000-0000D53A0000}"/>
    <cellStyle name="Percent(0) 3 4 2 2 3" xfId="15058" xr:uid="{00000000-0005-0000-0000-0000D63A0000}"/>
    <cellStyle name="Percent(0) 3 4 2 3" xfId="15059" xr:uid="{00000000-0005-0000-0000-0000D73A0000}"/>
    <cellStyle name="Percent(0) 3 4 2 3 2" xfId="15060" xr:uid="{00000000-0005-0000-0000-0000D83A0000}"/>
    <cellStyle name="Percent(0) 3 4 2 3 3" xfId="15061" xr:uid="{00000000-0005-0000-0000-0000D93A0000}"/>
    <cellStyle name="Percent(0) 3 4 2 4" xfId="15062" xr:uid="{00000000-0005-0000-0000-0000DA3A0000}"/>
    <cellStyle name="Percent(0) 3 4 2 4 2" xfId="15063" xr:uid="{00000000-0005-0000-0000-0000DB3A0000}"/>
    <cellStyle name="Percent(0) 3 4 2 4 3" xfId="15064" xr:uid="{00000000-0005-0000-0000-0000DC3A0000}"/>
    <cellStyle name="Percent(0) 3 4 2 5" xfId="15065" xr:uid="{00000000-0005-0000-0000-0000DD3A0000}"/>
    <cellStyle name="Percent(0) 3 4 2 5 2" xfId="15066" xr:uid="{00000000-0005-0000-0000-0000DE3A0000}"/>
    <cellStyle name="Percent(0) 3 4 2 5 3" xfId="15067" xr:uid="{00000000-0005-0000-0000-0000DF3A0000}"/>
    <cellStyle name="Percent(0) 3 4 2 6" xfId="15068" xr:uid="{00000000-0005-0000-0000-0000E03A0000}"/>
    <cellStyle name="Percent(0) 3 4 2 7" xfId="15069" xr:uid="{00000000-0005-0000-0000-0000E13A0000}"/>
    <cellStyle name="Percent(0) 3 4 3" xfId="15070" xr:uid="{00000000-0005-0000-0000-0000E23A0000}"/>
    <cellStyle name="Percent(0) 3 4 3 2" xfId="15071" xr:uid="{00000000-0005-0000-0000-0000E33A0000}"/>
    <cellStyle name="Percent(0) 3 4 3 3" xfId="15072" xr:uid="{00000000-0005-0000-0000-0000E43A0000}"/>
    <cellStyle name="Percent(0) 3 4 4" xfId="15073" xr:uid="{00000000-0005-0000-0000-0000E53A0000}"/>
    <cellStyle name="Percent(0) 3 4 4 2" xfId="15074" xr:uid="{00000000-0005-0000-0000-0000E63A0000}"/>
    <cellStyle name="Percent(0) 3 4 4 3" xfId="15075" xr:uid="{00000000-0005-0000-0000-0000E73A0000}"/>
    <cellStyle name="Percent(0) 3 4 5" xfId="15076" xr:uid="{00000000-0005-0000-0000-0000E83A0000}"/>
    <cellStyle name="Percent(0) 3 4 5 2" xfId="15077" xr:uid="{00000000-0005-0000-0000-0000E93A0000}"/>
    <cellStyle name="Percent(0) 3 4 5 3" xfId="15078" xr:uid="{00000000-0005-0000-0000-0000EA3A0000}"/>
    <cellStyle name="Percent(0) 3 4 6" xfId="15079" xr:uid="{00000000-0005-0000-0000-0000EB3A0000}"/>
    <cellStyle name="Percent(0) 3 4 6 2" xfId="15080" xr:uid="{00000000-0005-0000-0000-0000EC3A0000}"/>
    <cellStyle name="Percent(0) 3 4 6 3" xfId="15081" xr:uid="{00000000-0005-0000-0000-0000ED3A0000}"/>
    <cellStyle name="Percent(0) 3 4 7" xfId="15082" xr:uid="{00000000-0005-0000-0000-0000EE3A0000}"/>
    <cellStyle name="Percent(0) 3 4 8" xfId="15083" xr:uid="{00000000-0005-0000-0000-0000EF3A0000}"/>
    <cellStyle name="Percent(0) 3 5" xfId="15084" xr:uid="{00000000-0005-0000-0000-0000F03A0000}"/>
    <cellStyle name="Percent(0) 3 5 2" xfId="15085" xr:uid="{00000000-0005-0000-0000-0000F13A0000}"/>
    <cellStyle name="Percent(0) 3 5 2 2" xfId="15086" xr:uid="{00000000-0005-0000-0000-0000F23A0000}"/>
    <cellStyle name="Percent(0) 3 5 2 3" xfId="15087" xr:uid="{00000000-0005-0000-0000-0000F33A0000}"/>
    <cellStyle name="Percent(0) 3 5 3" xfId="15088" xr:uid="{00000000-0005-0000-0000-0000F43A0000}"/>
    <cellStyle name="Percent(0) 3 5 3 2" xfId="15089" xr:uid="{00000000-0005-0000-0000-0000F53A0000}"/>
    <cellStyle name="Percent(0) 3 5 3 3" xfId="15090" xr:uid="{00000000-0005-0000-0000-0000F63A0000}"/>
    <cellStyle name="Percent(0) 3 5 4" xfId="15091" xr:uid="{00000000-0005-0000-0000-0000F73A0000}"/>
    <cellStyle name="Percent(0) 3 5 4 2" xfId="15092" xr:uid="{00000000-0005-0000-0000-0000F83A0000}"/>
    <cellStyle name="Percent(0) 3 5 4 3" xfId="15093" xr:uid="{00000000-0005-0000-0000-0000F93A0000}"/>
    <cellStyle name="Percent(0) 3 5 5" xfId="15094" xr:uid="{00000000-0005-0000-0000-0000FA3A0000}"/>
    <cellStyle name="Percent(0) 3 5 5 2" xfId="15095" xr:uid="{00000000-0005-0000-0000-0000FB3A0000}"/>
    <cellStyle name="Percent(0) 3 5 5 3" xfId="15096" xr:uid="{00000000-0005-0000-0000-0000FC3A0000}"/>
    <cellStyle name="Percent(0) 3 5 6" xfId="15097" xr:uid="{00000000-0005-0000-0000-0000FD3A0000}"/>
    <cellStyle name="Percent(0) 3 5 7" xfId="15098" xr:uid="{00000000-0005-0000-0000-0000FE3A0000}"/>
    <cellStyle name="Percent(0) 3 6" xfId="15099" xr:uid="{00000000-0005-0000-0000-0000FF3A0000}"/>
    <cellStyle name="Percent(0) 3 6 2" xfId="15100" xr:uid="{00000000-0005-0000-0000-0000003B0000}"/>
    <cellStyle name="Percent(0) 3 6 2 2" xfId="15101" xr:uid="{00000000-0005-0000-0000-0000013B0000}"/>
    <cellStyle name="Percent(0) 3 6 2 3" xfId="15102" xr:uid="{00000000-0005-0000-0000-0000023B0000}"/>
    <cellStyle name="Percent(0) 3 6 3" xfId="15103" xr:uid="{00000000-0005-0000-0000-0000033B0000}"/>
    <cellStyle name="Percent(0) 3 6 3 2" xfId="15104" xr:uid="{00000000-0005-0000-0000-0000043B0000}"/>
    <cellStyle name="Percent(0) 3 6 3 3" xfId="15105" xr:uid="{00000000-0005-0000-0000-0000053B0000}"/>
    <cellStyle name="Percent(0) 3 6 4" xfId="15106" xr:uid="{00000000-0005-0000-0000-0000063B0000}"/>
    <cellStyle name="Percent(0) 3 6 4 2" xfId="15107" xr:uid="{00000000-0005-0000-0000-0000073B0000}"/>
    <cellStyle name="Percent(0) 3 6 4 3" xfId="15108" xr:uid="{00000000-0005-0000-0000-0000083B0000}"/>
    <cellStyle name="Percent(0) 3 6 5" xfId="15109" xr:uid="{00000000-0005-0000-0000-0000093B0000}"/>
    <cellStyle name="Percent(0) 3 6 5 2" xfId="15110" xr:uid="{00000000-0005-0000-0000-00000A3B0000}"/>
    <cellStyle name="Percent(0) 3 6 5 3" xfId="15111" xr:uid="{00000000-0005-0000-0000-00000B3B0000}"/>
    <cellStyle name="Percent(0) 3 6 6" xfId="15112" xr:uid="{00000000-0005-0000-0000-00000C3B0000}"/>
    <cellStyle name="Percent(0) 3 6 7" xfId="15113" xr:uid="{00000000-0005-0000-0000-00000D3B0000}"/>
    <cellStyle name="Percent(0) 3 7" xfId="15114" xr:uid="{00000000-0005-0000-0000-00000E3B0000}"/>
    <cellStyle name="Percent(0) 3 7 2" xfId="15115" xr:uid="{00000000-0005-0000-0000-00000F3B0000}"/>
    <cellStyle name="Percent(0) 3 7 3" xfId="15116" xr:uid="{00000000-0005-0000-0000-0000103B0000}"/>
    <cellStyle name="Percent(0) 3 8" xfId="15117" xr:uid="{00000000-0005-0000-0000-0000113B0000}"/>
    <cellStyle name="Percent(0) 3 8 2" xfId="15118" xr:uid="{00000000-0005-0000-0000-0000123B0000}"/>
    <cellStyle name="Percent(0) 3 8 3" xfId="15119" xr:uid="{00000000-0005-0000-0000-0000133B0000}"/>
    <cellStyle name="Percent(0) 3 9" xfId="15120" xr:uid="{00000000-0005-0000-0000-0000143B0000}"/>
    <cellStyle name="Percent(0) 3 9 2" xfId="15121" xr:uid="{00000000-0005-0000-0000-0000153B0000}"/>
    <cellStyle name="Percent(0) 3 9 3" xfId="15122" xr:uid="{00000000-0005-0000-0000-0000163B0000}"/>
    <cellStyle name="Percent(0) 3_ActiFijos" xfId="15123" xr:uid="{00000000-0005-0000-0000-0000173B0000}"/>
    <cellStyle name="Percent(0) 30" xfId="15124" xr:uid="{00000000-0005-0000-0000-0000183B0000}"/>
    <cellStyle name="Percent(0) 30 2" xfId="15125" xr:uid="{00000000-0005-0000-0000-0000193B0000}"/>
    <cellStyle name="Percent(0) 30 3" xfId="15126" xr:uid="{00000000-0005-0000-0000-00001A3B0000}"/>
    <cellStyle name="Percent(0) 31" xfId="15127" xr:uid="{00000000-0005-0000-0000-00001B3B0000}"/>
    <cellStyle name="Percent(0) 31 2" xfId="15128" xr:uid="{00000000-0005-0000-0000-00001C3B0000}"/>
    <cellStyle name="Percent(0) 31 3" xfId="15129" xr:uid="{00000000-0005-0000-0000-00001D3B0000}"/>
    <cellStyle name="Percent(0) 32" xfId="15130" xr:uid="{00000000-0005-0000-0000-00001E3B0000}"/>
    <cellStyle name="Percent(0) 32 2" xfId="15131" xr:uid="{00000000-0005-0000-0000-00001F3B0000}"/>
    <cellStyle name="Percent(0) 32 3" xfId="15132" xr:uid="{00000000-0005-0000-0000-0000203B0000}"/>
    <cellStyle name="Percent(0) 33" xfId="15133" xr:uid="{00000000-0005-0000-0000-0000213B0000}"/>
    <cellStyle name="Percent(0) 33 2" xfId="15134" xr:uid="{00000000-0005-0000-0000-0000223B0000}"/>
    <cellStyle name="Percent(0) 33 3" xfId="15135" xr:uid="{00000000-0005-0000-0000-0000233B0000}"/>
    <cellStyle name="Percent(0) 34" xfId="15136" xr:uid="{00000000-0005-0000-0000-0000243B0000}"/>
    <cellStyle name="Percent(0) 34 2" xfId="15137" xr:uid="{00000000-0005-0000-0000-0000253B0000}"/>
    <cellStyle name="Percent(0) 34 3" xfId="15138" xr:uid="{00000000-0005-0000-0000-0000263B0000}"/>
    <cellStyle name="Percent(0) 35" xfId="15139" xr:uid="{00000000-0005-0000-0000-0000273B0000}"/>
    <cellStyle name="Percent(0) 35 2" xfId="15140" xr:uid="{00000000-0005-0000-0000-0000283B0000}"/>
    <cellStyle name="Percent(0) 35 3" xfId="15141" xr:uid="{00000000-0005-0000-0000-0000293B0000}"/>
    <cellStyle name="Percent(0) 36" xfId="15142" xr:uid="{00000000-0005-0000-0000-00002A3B0000}"/>
    <cellStyle name="Percent(0) 36 2" xfId="15143" xr:uid="{00000000-0005-0000-0000-00002B3B0000}"/>
    <cellStyle name="Percent(0) 36 3" xfId="15144" xr:uid="{00000000-0005-0000-0000-00002C3B0000}"/>
    <cellStyle name="Percent(0) 37" xfId="15145" xr:uid="{00000000-0005-0000-0000-00002D3B0000}"/>
    <cellStyle name="Percent(0) 37 2" xfId="15146" xr:uid="{00000000-0005-0000-0000-00002E3B0000}"/>
    <cellStyle name="Percent(0) 37 3" xfId="15147" xr:uid="{00000000-0005-0000-0000-00002F3B0000}"/>
    <cellStyle name="Percent(0) 38" xfId="15148" xr:uid="{00000000-0005-0000-0000-0000303B0000}"/>
    <cellStyle name="Percent(0) 38 2" xfId="15149" xr:uid="{00000000-0005-0000-0000-0000313B0000}"/>
    <cellStyle name="Percent(0) 38 3" xfId="15150" xr:uid="{00000000-0005-0000-0000-0000323B0000}"/>
    <cellStyle name="Percent(0) 39" xfId="15151" xr:uid="{00000000-0005-0000-0000-0000333B0000}"/>
    <cellStyle name="Percent(0) 39 2" xfId="15152" xr:uid="{00000000-0005-0000-0000-0000343B0000}"/>
    <cellStyle name="Percent(0) 39 3" xfId="15153" xr:uid="{00000000-0005-0000-0000-0000353B0000}"/>
    <cellStyle name="Percent(0) 4" xfId="15154" xr:uid="{00000000-0005-0000-0000-0000363B0000}"/>
    <cellStyle name="Percent(0) 4 10" xfId="15155" xr:uid="{00000000-0005-0000-0000-0000373B0000}"/>
    <cellStyle name="Percent(0) 4 10 2" xfId="15156" xr:uid="{00000000-0005-0000-0000-0000383B0000}"/>
    <cellStyle name="Percent(0) 4 10 3" xfId="15157" xr:uid="{00000000-0005-0000-0000-0000393B0000}"/>
    <cellStyle name="Percent(0) 4 11" xfId="15158" xr:uid="{00000000-0005-0000-0000-00003A3B0000}"/>
    <cellStyle name="Percent(0) 4 12" xfId="15159" xr:uid="{00000000-0005-0000-0000-00003B3B0000}"/>
    <cellStyle name="Percent(0) 4 2" xfId="15160" xr:uid="{00000000-0005-0000-0000-00003C3B0000}"/>
    <cellStyle name="Percent(0) 4 2 2" xfId="15161" xr:uid="{00000000-0005-0000-0000-00003D3B0000}"/>
    <cellStyle name="Percent(0) 4 2 2 2" xfId="15162" xr:uid="{00000000-0005-0000-0000-00003E3B0000}"/>
    <cellStyle name="Percent(0) 4 2 2 2 2" xfId="15163" xr:uid="{00000000-0005-0000-0000-00003F3B0000}"/>
    <cellStyle name="Percent(0) 4 2 2 2 3" xfId="15164" xr:uid="{00000000-0005-0000-0000-0000403B0000}"/>
    <cellStyle name="Percent(0) 4 2 2 3" xfId="15165" xr:uid="{00000000-0005-0000-0000-0000413B0000}"/>
    <cellStyle name="Percent(0) 4 2 2 3 2" xfId="15166" xr:uid="{00000000-0005-0000-0000-0000423B0000}"/>
    <cellStyle name="Percent(0) 4 2 2 3 3" xfId="15167" xr:uid="{00000000-0005-0000-0000-0000433B0000}"/>
    <cellStyle name="Percent(0) 4 2 2 4" xfId="15168" xr:uid="{00000000-0005-0000-0000-0000443B0000}"/>
    <cellStyle name="Percent(0) 4 2 2 4 2" xfId="15169" xr:uid="{00000000-0005-0000-0000-0000453B0000}"/>
    <cellStyle name="Percent(0) 4 2 2 4 3" xfId="15170" xr:uid="{00000000-0005-0000-0000-0000463B0000}"/>
    <cellStyle name="Percent(0) 4 2 2 5" xfId="15171" xr:uid="{00000000-0005-0000-0000-0000473B0000}"/>
    <cellStyle name="Percent(0) 4 2 2 5 2" xfId="15172" xr:uid="{00000000-0005-0000-0000-0000483B0000}"/>
    <cellStyle name="Percent(0) 4 2 2 5 3" xfId="15173" xr:uid="{00000000-0005-0000-0000-0000493B0000}"/>
    <cellStyle name="Percent(0) 4 2 2 6" xfId="15174" xr:uid="{00000000-0005-0000-0000-00004A3B0000}"/>
    <cellStyle name="Percent(0) 4 2 2 7" xfId="15175" xr:uid="{00000000-0005-0000-0000-00004B3B0000}"/>
    <cellStyle name="Percent(0) 4 2 3" xfId="15176" xr:uid="{00000000-0005-0000-0000-00004C3B0000}"/>
    <cellStyle name="Percent(0) 4 2 3 2" xfId="15177" xr:uid="{00000000-0005-0000-0000-00004D3B0000}"/>
    <cellStyle name="Percent(0) 4 2 3 3" xfId="15178" xr:uid="{00000000-0005-0000-0000-00004E3B0000}"/>
    <cellStyle name="Percent(0) 4 2 4" xfId="15179" xr:uid="{00000000-0005-0000-0000-00004F3B0000}"/>
    <cellStyle name="Percent(0) 4 2 4 2" xfId="15180" xr:uid="{00000000-0005-0000-0000-0000503B0000}"/>
    <cellStyle name="Percent(0) 4 2 4 3" xfId="15181" xr:uid="{00000000-0005-0000-0000-0000513B0000}"/>
    <cellStyle name="Percent(0) 4 2 5" xfId="15182" xr:uid="{00000000-0005-0000-0000-0000523B0000}"/>
    <cellStyle name="Percent(0) 4 2 5 2" xfId="15183" xr:uid="{00000000-0005-0000-0000-0000533B0000}"/>
    <cellStyle name="Percent(0) 4 2 5 3" xfId="15184" xr:uid="{00000000-0005-0000-0000-0000543B0000}"/>
    <cellStyle name="Percent(0) 4 2 6" xfId="15185" xr:uid="{00000000-0005-0000-0000-0000553B0000}"/>
    <cellStyle name="Percent(0) 4 2 6 2" xfId="15186" xr:uid="{00000000-0005-0000-0000-0000563B0000}"/>
    <cellStyle name="Percent(0) 4 2 6 3" xfId="15187" xr:uid="{00000000-0005-0000-0000-0000573B0000}"/>
    <cellStyle name="Percent(0) 4 2 7" xfId="15188" xr:uid="{00000000-0005-0000-0000-0000583B0000}"/>
    <cellStyle name="Percent(0) 4 2 8" xfId="15189" xr:uid="{00000000-0005-0000-0000-0000593B0000}"/>
    <cellStyle name="Percent(0) 4 3" xfId="15190" xr:uid="{00000000-0005-0000-0000-00005A3B0000}"/>
    <cellStyle name="Percent(0) 4 3 2" xfId="15191" xr:uid="{00000000-0005-0000-0000-00005B3B0000}"/>
    <cellStyle name="Percent(0) 4 3 2 2" xfId="15192" xr:uid="{00000000-0005-0000-0000-00005C3B0000}"/>
    <cellStyle name="Percent(0) 4 3 2 2 2" xfId="15193" xr:uid="{00000000-0005-0000-0000-00005D3B0000}"/>
    <cellStyle name="Percent(0) 4 3 2 2 3" xfId="15194" xr:uid="{00000000-0005-0000-0000-00005E3B0000}"/>
    <cellStyle name="Percent(0) 4 3 2 3" xfId="15195" xr:uid="{00000000-0005-0000-0000-00005F3B0000}"/>
    <cellStyle name="Percent(0) 4 3 2 3 2" xfId="15196" xr:uid="{00000000-0005-0000-0000-0000603B0000}"/>
    <cellStyle name="Percent(0) 4 3 2 3 3" xfId="15197" xr:uid="{00000000-0005-0000-0000-0000613B0000}"/>
    <cellStyle name="Percent(0) 4 3 2 4" xfId="15198" xr:uid="{00000000-0005-0000-0000-0000623B0000}"/>
    <cellStyle name="Percent(0) 4 3 2 4 2" xfId="15199" xr:uid="{00000000-0005-0000-0000-0000633B0000}"/>
    <cellStyle name="Percent(0) 4 3 2 4 3" xfId="15200" xr:uid="{00000000-0005-0000-0000-0000643B0000}"/>
    <cellStyle name="Percent(0) 4 3 2 5" xfId="15201" xr:uid="{00000000-0005-0000-0000-0000653B0000}"/>
    <cellStyle name="Percent(0) 4 3 2 5 2" xfId="15202" xr:uid="{00000000-0005-0000-0000-0000663B0000}"/>
    <cellStyle name="Percent(0) 4 3 2 5 3" xfId="15203" xr:uid="{00000000-0005-0000-0000-0000673B0000}"/>
    <cellStyle name="Percent(0) 4 3 2 6" xfId="15204" xr:uid="{00000000-0005-0000-0000-0000683B0000}"/>
    <cellStyle name="Percent(0) 4 3 2 7" xfId="15205" xr:uid="{00000000-0005-0000-0000-0000693B0000}"/>
    <cellStyle name="Percent(0) 4 3 3" xfId="15206" xr:uid="{00000000-0005-0000-0000-00006A3B0000}"/>
    <cellStyle name="Percent(0) 4 3 3 2" xfId="15207" xr:uid="{00000000-0005-0000-0000-00006B3B0000}"/>
    <cellStyle name="Percent(0) 4 3 3 3" xfId="15208" xr:uid="{00000000-0005-0000-0000-00006C3B0000}"/>
    <cellStyle name="Percent(0) 4 3 4" xfId="15209" xr:uid="{00000000-0005-0000-0000-00006D3B0000}"/>
    <cellStyle name="Percent(0) 4 3 4 2" xfId="15210" xr:uid="{00000000-0005-0000-0000-00006E3B0000}"/>
    <cellStyle name="Percent(0) 4 3 4 3" xfId="15211" xr:uid="{00000000-0005-0000-0000-00006F3B0000}"/>
    <cellStyle name="Percent(0) 4 3 5" xfId="15212" xr:uid="{00000000-0005-0000-0000-0000703B0000}"/>
    <cellStyle name="Percent(0) 4 3 5 2" xfId="15213" xr:uid="{00000000-0005-0000-0000-0000713B0000}"/>
    <cellStyle name="Percent(0) 4 3 5 3" xfId="15214" xr:uid="{00000000-0005-0000-0000-0000723B0000}"/>
    <cellStyle name="Percent(0) 4 3 6" xfId="15215" xr:uid="{00000000-0005-0000-0000-0000733B0000}"/>
    <cellStyle name="Percent(0) 4 3 6 2" xfId="15216" xr:uid="{00000000-0005-0000-0000-0000743B0000}"/>
    <cellStyle name="Percent(0) 4 3 6 3" xfId="15217" xr:uid="{00000000-0005-0000-0000-0000753B0000}"/>
    <cellStyle name="Percent(0) 4 3 7" xfId="15218" xr:uid="{00000000-0005-0000-0000-0000763B0000}"/>
    <cellStyle name="Percent(0) 4 3 8" xfId="15219" xr:uid="{00000000-0005-0000-0000-0000773B0000}"/>
    <cellStyle name="Percent(0) 4 4" xfId="15220" xr:uid="{00000000-0005-0000-0000-0000783B0000}"/>
    <cellStyle name="Percent(0) 4 4 2" xfId="15221" xr:uid="{00000000-0005-0000-0000-0000793B0000}"/>
    <cellStyle name="Percent(0) 4 4 2 2" xfId="15222" xr:uid="{00000000-0005-0000-0000-00007A3B0000}"/>
    <cellStyle name="Percent(0) 4 4 2 2 2" xfId="15223" xr:uid="{00000000-0005-0000-0000-00007B3B0000}"/>
    <cellStyle name="Percent(0) 4 4 2 2 3" xfId="15224" xr:uid="{00000000-0005-0000-0000-00007C3B0000}"/>
    <cellStyle name="Percent(0) 4 4 2 3" xfId="15225" xr:uid="{00000000-0005-0000-0000-00007D3B0000}"/>
    <cellStyle name="Percent(0) 4 4 2 3 2" xfId="15226" xr:uid="{00000000-0005-0000-0000-00007E3B0000}"/>
    <cellStyle name="Percent(0) 4 4 2 3 3" xfId="15227" xr:uid="{00000000-0005-0000-0000-00007F3B0000}"/>
    <cellStyle name="Percent(0) 4 4 2 4" xfId="15228" xr:uid="{00000000-0005-0000-0000-0000803B0000}"/>
    <cellStyle name="Percent(0) 4 4 2 4 2" xfId="15229" xr:uid="{00000000-0005-0000-0000-0000813B0000}"/>
    <cellStyle name="Percent(0) 4 4 2 4 3" xfId="15230" xr:uid="{00000000-0005-0000-0000-0000823B0000}"/>
    <cellStyle name="Percent(0) 4 4 2 5" xfId="15231" xr:uid="{00000000-0005-0000-0000-0000833B0000}"/>
    <cellStyle name="Percent(0) 4 4 2 5 2" xfId="15232" xr:uid="{00000000-0005-0000-0000-0000843B0000}"/>
    <cellStyle name="Percent(0) 4 4 2 5 3" xfId="15233" xr:uid="{00000000-0005-0000-0000-0000853B0000}"/>
    <cellStyle name="Percent(0) 4 4 2 6" xfId="15234" xr:uid="{00000000-0005-0000-0000-0000863B0000}"/>
    <cellStyle name="Percent(0) 4 4 2 7" xfId="15235" xr:uid="{00000000-0005-0000-0000-0000873B0000}"/>
    <cellStyle name="Percent(0) 4 4 3" xfId="15236" xr:uid="{00000000-0005-0000-0000-0000883B0000}"/>
    <cellStyle name="Percent(0) 4 4 3 2" xfId="15237" xr:uid="{00000000-0005-0000-0000-0000893B0000}"/>
    <cellStyle name="Percent(0) 4 4 3 3" xfId="15238" xr:uid="{00000000-0005-0000-0000-00008A3B0000}"/>
    <cellStyle name="Percent(0) 4 4 4" xfId="15239" xr:uid="{00000000-0005-0000-0000-00008B3B0000}"/>
    <cellStyle name="Percent(0) 4 4 4 2" xfId="15240" xr:uid="{00000000-0005-0000-0000-00008C3B0000}"/>
    <cellStyle name="Percent(0) 4 4 4 3" xfId="15241" xr:uid="{00000000-0005-0000-0000-00008D3B0000}"/>
    <cellStyle name="Percent(0) 4 4 5" xfId="15242" xr:uid="{00000000-0005-0000-0000-00008E3B0000}"/>
    <cellStyle name="Percent(0) 4 4 5 2" xfId="15243" xr:uid="{00000000-0005-0000-0000-00008F3B0000}"/>
    <cellStyle name="Percent(0) 4 4 5 3" xfId="15244" xr:uid="{00000000-0005-0000-0000-0000903B0000}"/>
    <cellStyle name="Percent(0) 4 4 6" xfId="15245" xr:uid="{00000000-0005-0000-0000-0000913B0000}"/>
    <cellStyle name="Percent(0) 4 4 6 2" xfId="15246" xr:uid="{00000000-0005-0000-0000-0000923B0000}"/>
    <cellStyle name="Percent(0) 4 4 6 3" xfId="15247" xr:uid="{00000000-0005-0000-0000-0000933B0000}"/>
    <cellStyle name="Percent(0) 4 4 7" xfId="15248" xr:uid="{00000000-0005-0000-0000-0000943B0000}"/>
    <cellStyle name="Percent(0) 4 4 8" xfId="15249" xr:uid="{00000000-0005-0000-0000-0000953B0000}"/>
    <cellStyle name="Percent(0) 4 5" xfId="15250" xr:uid="{00000000-0005-0000-0000-0000963B0000}"/>
    <cellStyle name="Percent(0) 4 5 2" xfId="15251" xr:uid="{00000000-0005-0000-0000-0000973B0000}"/>
    <cellStyle name="Percent(0) 4 5 2 2" xfId="15252" xr:uid="{00000000-0005-0000-0000-0000983B0000}"/>
    <cellStyle name="Percent(0) 4 5 2 3" xfId="15253" xr:uid="{00000000-0005-0000-0000-0000993B0000}"/>
    <cellStyle name="Percent(0) 4 5 3" xfId="15254" xr:uid="{00000000-0005-0000-0000-00009A3B0000}"/>
    <cellStyle name="Percent(0) 4 5 3 2" xfId="15255" xr:uid="{00000000-0005-0000-0000-00009B3B0000}"/>
    <cellStyle name="Percent(0) 4 5 3 3" xfId="15256" xr:uid="{00000000-0005-0000-0000-00009C3B0000}"/>
    <cellStyle name="Percent(0) 4 5 4" xfId="15257" xr:uid="{00000000-0005-0000-0000-00009D3B0000}"/>
    <cellStyle name="Percent(0) 4 5 4 2" xfId="15258" xr:uid="{00000000-0005-0000-0000-00009E3B0000}"/>
    <cellStyle name="Percent(0) 4 5 4 3" xfId="15259" xr:uid="{00000000-0005-0000-0000-00009F3B0000}"/>
    <cellStyle name="Percent(0) 4 5 5" xfId="15260" xr:uid="{00000000-0005-0000-0000-0000A03B0000}"/>
    <cellStyle name="Percent(0) 4 5 5 2" xfId="15261" xr:uid="{00000000-0005-0000-0000-0000A13B0000}"/>
    <cellStyle name="Percent(0) 4 5 5 3" xfId="15262" xr:uid="{00000000-0005-0000-0000-0000A23B0000}"/>
    <cellStyle name="Percent(0) 4 5 6" xfId="15263" xr:uid="{00000000-0005-0000-0000-0000A33B0000}"/>
    <cellStyle name="Percent(0) 4 5 7" xfId="15264" xr:uid="{00000000-0005-0000-0000-0000A43B0000}"/>
    <cellStyle name="Percent(0) 4 6" xfId="15265" xr:uid="{00000000-0005-0000-0000-0000A53B0000}"/>
    <cellStyle name="Percent(0) 4 6 2" xfId="15266" xr:uid="{00000000-0005-0000-0000-0000A63B0000}"/>
    <cellStyle name="Percent(0) 4 6 2 2" xfId="15267" xr:uid="{00000000-0005-0000-0000-0000A73B0000}"/>
    <cellStyle name="Percent(0) 4 6 2 3" xfId="15268" xr:uid="{00000000-0005-0000-0000-0000A83B0000}"/>
    <cellStyle name="Percent(0) 4 6 3" xfId="15269" xr:uid="{00000000-0005-0000-0000-0000A93B0000}"/>
    <cellStyle name="Percent(0) 4 6 3 2" xfId="15270" xr:uid="{00000000-0005-0000-0000-0000AA3B0000}"/>
    <cellStyle name="Percent(0) 4 6 3 3" xfId="15271" xr:uid="{00000000-0005-0000-0000-0000AB3B0000}"/>
    <cellStyle name="Percent(0) 4 6 4" xfId="15272" xr:uid="{00000000-0005-0000-0000-0000AC3B0000}"/>
    <cellStyle name="Percent(0) 4 6 4 2" xfId="15273" xr:uid="{00000000-0005-0000-0000-0000AD3B0000}"/>
    <cellStyle name="Percent(0) 4 6 4 3" xfId="15274" xr:uid="{00000000-0005-0000-0000-0000AE3B0000}"/>
    <cellStyle name="Percent(0) 4 6 5" xfId="15275" xr:uid="{00000000-0005-0000-0000-0000AF3B0000}"/>
    <cellStyle name="Percent(0) 4 6 5 2" xfId="15276" xr:uid="{00000000-0005-0000-0000-0000B03B0000}"/>
    <cellStyle name="Percent(0) 4 6 5 3" xfId="15277" xr:uid="{00000000-0005-0000-0000-0000B13B0000}"/>
    <cellStyle name="Percent(0) 4 6 6" xfId="15278" xr:uid="{00000000-0005-0000-0000-0000B23B0000}"/>
    <cellStyle name="Percent(0) 4 6 7" xfId="15279" xr:uid="{00000000-0005-0000-0000-0000B33B0000}"/>
    <cellStyle name="Percent(0) 4 7" xfId="15280" xr:uid="{00000000-0005-0000-0000-0000B43B0000}"/>
    <cellStyle name="Percent(0) 4 7 2" xfId="15281" xr:uid="{00000000-0005-0000-0000-0000B53B0000}"/>
    <cellStyle name="Percent(0) 4 7 3" xfId="15282" xr:uid="{00000000-0005-0000-0000-0000B63B0000}"/>
    <cellStyle name="Percent(0) 4 8" xfId="15283" xr:uid="{00000000-0005-0000-0000-0000B73B0000}"/>
    <cellStyle name="Percent(0) 4 8 2" xfId="15284" xr:uid="{00000000-0005-0000-0000-0000B83B0000}"/>
    <cellStyle name="Percent(0) 4 8 3" xfId="15285" xr:uid="{00000000-0005-0000-0000-0000B93B0000}"/>
    <cellStyle name="Percent(0) 4 9" xfId="15286" xr:uid="{00000000-0005-0000-0000-0000BA3B0000}"/>
    <cellStyle name="Percent(0) 4 9 2" xfId="15287" xr:uid="{00000000-0005-0000-0000-0000BB3B0000}"/>
    <cellStyle name="Percent(0) 4 9 3" xfId="15288" xr:uid="{00000000-0005-0000-0000-0000BC3B0000}"/>
    <cellStyle name="Percent(0) 4_ActiFijos" xfId="15289" xr:uid="{00000000-0005-0000-0000-0000BD3B0000}"/>
    <cellStyle name="Percent(0) 40" xfId="15290" xr:uid="{00000000-0005-0000-0000-0000BE3B0000}"/>
    <cellStyle name="Percent(0) 40 2" xfId="15291" xr:uid="{00000000-0005-0000-0000-0000BF3B0000}"/>
    <cellStyle name="Percent(0) 40 3" xfId="15292" xr:uid="{00000000-0005-0000-0000-0000C03B0000}"/>
    <cellStyle name="Percent(0) 41" xfId="15293" xr:uid="{00000000-0005-0000-0000-0000C13B0000}"/>
    <cellStyle name="Percent(0) 41 2" xfId="15294" xr:uid="{00000000-0005-0000-0000-0000C23B0000}"/>
    <cellStyle name="Percent(0) 41 3" xfId="15295" xr:uid="{00000000-0005-0000-0000-0000C33B0000}"/>
    <cellStyle name="Percent(0) 42" xfId="15296" xr:uid="{00000000-0005-0000-0000-0000C43B0000}"/>
    <cellStyle name="Percent(0) 42 2" xfId="15297" xr:uid="{00000000-0005-0000-0000-0000C53B0000}"/>
    <cellStyle name="Percent(0) 42 3" xfId="15298" xr:uid="{00000000-0005-0000-0000-0000C63B0000}"/>
    <cellStyle name="Percent(0) 43" xfId="15299" xr:uid="{00000000-0005-0000-0000-0000C73B0000}"/>
    <cellStyle name="Percent(0) 43 2" xfId="15300" xr:uid="{00000000-0005-0000-0000-0000C83B0000}"/>
    <cellStyle name="Percent(0) 43 3" xfId="15301" xr:uid="{00000000-0005-0000-0000-0000C93B0000}"/>
    <cellStyle name="Percent(0) 44" xfId="15302" xr:uid="{00000000-0005-0000-0000-0000CA3B0000}"/>
    <cellStyle name="Percent(0) 44 2" xfId="15303" xr:uid="{00000000-0005-0000-0000-0000CB3B0000}"/>
    <cellStyle name="Percent(0) 44 3" xfId="15304" xr:uid="{00000000-0005-0000-0000-0000CC3B0000}"/>
    <cellStyle name="Percent(0) 45" xfId="15305" xr:uid="{00000000-0005-0000-0000-0000CD3B0000}"/>
    <cellStyle name="Percent(0) 45 2" xfId="15306" xr:uid="{00000000-0005-0000-0000-0000CE3B0000}"/>
    <cellStyle name="Percent(0) 45 3" xfId="15307" xr:uid="{00000000-0005-0000-0000-0000CF3B0000}"/>
    <cellStyle name="Percent(0) 46" xfId="15308" xr:uid="{00000000-0005-0000-0000-0000D03B0000}"/>
    <cellStyle name="Percent(0) 46 2" xfId="15309" xr:uid="{00000000-0005-0000-0000-0000D13B0000}"/>
    <cellStyle name="Percent(0) 46 3" xfId="15310" xr:uid="{00000000-0005-0000-0000-0000D23B0000}"/>
    <cellStyle name="Percent(0) 47" xfId="15311" xr:uid="{00000000-0005-0000-0000-0000D33B0000}"/>
    <cellStyle name="Percent(0) 47 2" xfId="15312" xr:uid="{00000000-0005-0000-0000-0000D43B0000}"/>
    <cellStyle name="Percent(0) 47 3" xfId="15313" xr:uid="{00000000-0005-0000-0000-0000D53B0000}"/>
    <cellStyle name="Percent(0) 48" xfId="15314" xr:uid="{00000000-0005-0000-0000-0000D63B0000}"/>
    <cellStyle name="Percent(0) 48 2" xfId="15315" xr:uid="{00000000-0005-0000-0000-0000D73B0000}"/>
    <cellStyle name="Percent(0) 48 3" xfId="15316" xr:uid="{00000000-0005-0000-0000-0000D83B0000}"/>
    <cellStyle name="Percent(0) 49" xfId="15317" xr:uid="{00000000-0005-0000-0000-0000D93B0000}"/>
    <cellStyle name="Percent(0) 49 2" xfId="15318" xr:uid="{00000000-0005-0000-0000-0000DA3B0000}"/>
    <cellStyle name="Percent(0) 49 3" xfId="15319" xr:uid="{00000000-0005-0000-0000-0000DB3B0000}"/>
    <cellStyle name="Percent(0) 5" xfId="15320" xr:uid="{00000000-0005-0000-0000-0000DC3B0000}"/>
    <cellStyle name="Percent(0) 5 2" xfId="15321" xr:uid="{00000000-0005-0000-0000-0000DD3B0000}"/>
    <cellStyle name="Percent(0) 5 2 2" xfId="15322" xr:uid="{00000000-0005-0000-0000-0000DE3B0000}"/>
    <cellStyle name="Percent(0) 5 2 3" xfId="15323" xr:uid="{00000000-0005-0000-0000-0000DF3B0000}"/>
    <cellStyle name="Percent(0) 5 3" xfId="15324" xr:uid="{00000000-0005-0000-0000-0000E03B0000}"/>
    <cellStyle name="Percent(0) 5 3 2" xfId="15325" xr:uid="{00000000-0005-0000-0000-0000E13B0000}"/>
    <cellStyle name="Percent(0) 5 3 3" xfId="15326" xr:uid="{00000000-0005-0000-0000-0000E23B0000}"/>
    <cellStyle name="Percent(0) 5 4" xfId="15327" xr:uid="{00000000-0005-0000-0000-0000E33B0000}"/>
    <cellStyle name="Percent(0) 5 4 2" xfId="15328" xr:uid="{00000000-0005-0000-0000-0000E43B0000}"/>
    <cellStyle name="Percent(0) 5 4 3" xfId="15329" xr:uid="{00000000-0005-0000-0000-0000E53B0000}"/>
    <cellStyle name="Percent(0) 5 5" xfId="15330" xr:uid="{00000000-0005-0000-0000-0000E63B0000}"/>
    <cellStyle name="Percent(0) 5 5 2" xfId="15331" xr:uid="{00000000-0005-0000-0000-0000E73B0000}"/>
    <cellStyle name="Percent(0) 5 5 3" xfId="15332" xr:uid="{00000000-0005-0000-0000-0000E83B0000}"/>
    <cellStyle name="Percent(0) 5 6" xfId="15333" xr:uid="{00000000-0005-0000-0000-0000E93B0000}"/>
    <cellStyle name="Percent(0) 5 7" xfId="15334" xr:uid="{00000000-0005-0000-0000-0000EA3B0000}"/>
    <cellStyle name="Percent(0) 50" xfId="15335" xr:uid="{00000000-0005-0000-0000-0000EB3B0000}"/>
    <cellStyle name="Percent(0) 50 2" xfId="15336" xr:uid="{00000000-0005-0000-0000-0000EC3B0000}"/>
    <cellStyle name="Percent(0) 50 3" xfId="15337" xr:uid="{00000000-0005-0000-0000-0000ED3B0000}"/>
    <cellStyle name="Percent(0) 51" xfId="15338" xr:uid="{00000000-0005-0000-0000-0000EE3B0000}"/>
    <cellStyle name="Percent(0) 51 2" xfId="15339" xr:uid="{00000000-0005-0000-0000-0000EF3B0000}"/>
    <cellStyle name="Percent(0) 51 3" xfId="15340" xr:uid="{00000000-0005-0000-0000-0000F03B0000}"/>
    <cellStyle name="Percent(0) 52" xfId="15341" xr:uid="{00000000-0005-0000-0000-0000F13B0000}"/>
    <cellStyle name="Percent(0) 52 2" xfId="15342" xr:uid="{00000000-0005-0000-0000-0000F23B0000}"/>
    <cellStyle name="Percent(0) 52 3" xfId="15343" xr:uid="{00000000-0005-0000-0000-0000F33B0000}"/>
    <cellStyle name="Percent(0) 53" xfId="15344" xr:uid="{00000000-0005-0000-0000-0000F43B0000}"/>
    <cellStyle name="Percent(0) 53 2" xfId="15345" xr:uid="{00000000-0005-0000-0000-0000F53B0000}"/>
    <cellStyle name="Percent(0) 53 3" xfId="15346" xr:uid="{00000000-0005-0000-0000-0000F63B0000}"/>
    <cellStyle name="Percent(0) 54" xfId="15347" xr:uid="{00000000-0005-0000-0000-0000F73B0000}"/>
    <cellStyle name="Percent(0) 54 2" xfId="15348" xr:uid="{00000000-0005-0000-0000-0000F83B0000}"/>
    <cellStyle name="Percent(0) 54 3" xfId="15349" xr:uid="{00000000-0005-0000-0000-0000F93B0000}"/>
    <cellStyle name="Percent(0) 55" xfId="15350" xr:uid="{00000000-0005-0000-0000-0000FA3B0000}"/>
    <cellStyle name="Percent(0) 55 2" xfId="15351" xr:uid="{00000000-0005-0000-0000-0000FB3B0000}"/>
    <cellStyle name="Percent(0) 55 3" xfId="15352" xr:uid="{00000000-0005-0000-0000-0000FC3B0000}"/>
    <cellStyle name="Percent(0) 56" xfId="15353" xr:uid="{00000000-0005-0000-0000-0000FD3B0000}"/>
    <cellStyle name="Percent(0) 56 2" xfId="15354" xr:uid="{00000000-0005-0000-0000-0000FE3B0000}"/>
    <cellStyle name="Percent(0) 56 3" xfId="15355" xr:uid="{00000000-0005-0000-0000-0000FF3B0000}"/>
    <cellStyle name="Percent(0) 57" xfId="15356" xr:uid="{00000000-0005-0000-0000-0000003C0000}"/>
    <cellStyle name="Percent(0) 57 2" xfId="15357" xr:uid="{00000000-0005-0000-0000-0000013C0000}"/>
    <cellStyle name="Percent(0) 57 3" xfId="15358" xr:uid="{00000000-0005-0000-0000-0000023C0000}"/>
    <cellStyle name="Percent(0) 58" xfId="15359" xr:uid="{00000000-0005-0000-0000-0000033C0000}"/>
    <cellStyle name="Percent(0) 58 2" xfId="15360" xr:uid="{00000000-0005-0000-0000-0000043C0000}"/>
    <cellStyle name="Percent(0) 58 3" xfId="15361" xr:uid="{00000000-0005-0000-0000-0000053C0000}"/>
    <cellStyle name="Percent(0) 59" xfId="15362" xr:uid="{00000000-0005-0000-0000-0000063C0000}"/>
    <cellStyle name="Percent(0) 59 2" xfId="15363" xr:uid="{00000000-0005-0000-0000-0000073C0000}"/>
    <cellStyle name="Percent(0) 59 3" xfId="15364" xr:uid="{00000000-0005-0000-0000-0000083C0000}"/>
    <cellStyle name="Percent(0) 6" xfId="15365" xr:uid="{00000000-0005-0000-0000-0000093C0000}"/>
    <cellStyle name="Percent(0) 6 2" xfId="15366" xr:uid="{00000000-0005-0000-0000-00000A3C0000}"/>
    <cellStyle name="Percent(0) 6 2 2" xfId="15367" xr:uid="{00000000-0005-0000-0000-00000B3C0000}"/>
    <cellStyle name="Percent(0) 6 2 3" xfId="15368" xr:uid="{00000000-0005-0000-0000-00000C3C0000}"/>
    <cellStyle name="Percent(0) 6 3" xfId="15369" xr:uid="{00000000-0005-0000-0000-00000D3C0000}"/>
    <cellStyle name="Percent(0) 6 3 2" xfId="15370" xr:uid="{00000000-0005-0000-0000-00000E3C0000}"/>
    <cellStyle name="Percent(0) 6 3 3" xfId="15371" xr:uid="{00000000-0005-0000-0000-00000F3C0000}"/>
    <cellStyle name="Percent(0) 6 4" xfId="15372" xr:uid="{00000000-0005-0000-0000-0000103C0000}"/>
    <cellStyle name="Percent(0) 6 4 2" xfId="15373" xr:uid="{00000000-0005-0000-0000-0000113C0000}"/>
    <cellStyle name="Percent(0) 6 4 3" xfId="15374" xr:uid="{00000000-0005-0000-0000-0000123C0000}"/>
    <cellStyle name="Percent(0) 6 5" xfId="15375" xr:uid="{00000000-0005-0000-0000-0000133C0000}"/>
    <cellStyle name="Percent(0) 6 5 2" xfId="15376" xr:uid="{00000000-0005-0000-0000-0000143C0000}"/>
    <cellStyle name="Percent(0) 6 5 3" xfId="15377" xr:uid="{00000000-0005-0000-0000-0000153C0000}"/>
    <cellStyle name="Percent(0) 6 6" xfId="15378" xr:uid="{00000000-0005-0000-0000-0000163C0000}"/>
    <cellStyle name="Percent(0) 6 7" xfId="15379" xr:uid="{00000000-0005-0000-0000-0000173C0000}"/>
    <cellStyle name="Percent(0) 60" xfId="15380" xr:uid="{00000000-0005-0000-0000-0000183C0000}"/>
    <cellStyle name="Percent(0) 60 2" xfId="15381" xr:uid="{00000000-0005-0000-0000-0000193C0000}"/>
    <cellStyle name="Percent(0) 60 3" xfId="15382" xr:uid="{00000000-0005-0000-0000-00001A3C0000}"/>
    <cellStyle name="Percent(0) 61" xfId="15383" xr:uid="{00000000-0005-0000-0000-00001B3C0000}"/>
    <cellStyle name="Percent(0) 61 2" xfId="15384" xr:uid="{00000000-0005-0000-0000-00001C3C0000}"/>
    <cellStyle name="Percent(0) 61 3" xfId="15385" xr:uid="{00000000-0005-0000-0000-00001D3C0000}"/>
    <cellStyle name="Percent(0) 62" xfId="15386" xr:uid="{00000000-0005-0000-0000-00001E3C0000}"/>
    <cellStyle name="Percent(0) 62 2" xfId="15387" xr:uid="{00000000-0005-0000-0000-00001F3C0000}"/>
    <cellStyle name="Percent(0) 62 3" xfId="15388" xr:uid="{00000000-0005-0000-0000-0000203C0000}"/>
    <cellStyle name="Percent(0) 63" xfId="15389" xr:uid="{00000000-0005-0000-0000-0000213C0000}"/>
    <cellStyle name="Percent(0) 63 2" xfId="15390" xr:uid="{00000000-0005-0000-0000-0000223C0000}"/>
    <cellStyle name="Percent(0) 63 3" xfId="15391" xr:uid="{00000000-0005-0000-0000-0000233C0000}"/>
    <cellStyle name="Percent(0) 64" xfId="15392" xr:uid="{00000000-0005-0000-0000-0000243C0000}"/>
    <cellStyle name="Percent(0) 64 2" xfId="15393" xr:uid="{00000000-0005-0000-0000-0000253C0000}"/>
    <cellStyle name="Percent(0) 64 3" xfId="15394" xr:uid="{00000000-0005-0000-0000-0000263C0000}"/>
    <cellStyle name="Percent(0) 65" xfId="15395" xr:uid="{00000000-0005-0000-0000-0000273C0000}"/>
    <cellStyle name="Percent(0) 65 2" xfId="15396" xr:uid="{00000000-0005-0000-0000-0000283C0000}"/>
    <cellStyle name="Percent(0) 65 3" xfId="15397" xr:uid="{00000000-0005-0000-0000-0000293C0000}"/>
    <cellStyle name="Percent(0) 66" xfId="15398" xr:uid="{00000000-0005-0000-0000-00002A3C0000}"/>
    <cellStyle name="Percent(0) 66 2" xfId="15399" xr:uid="{00000000-0005-0000-0000-00002B3C0000}"/>
    <cellStyle name="Percent(0) 66 3" xfId="15400" xr:uid="{00000000-0005-0000-0000-00002C3C0000}"/>
    <cellStyle name="Percent(0) 67" xfId="15401" xr:uid="{00000000-0005-0000-0000-00002D3C0000}"/>
    <cellStyle name="Percent(0) 67 2" xfId="15402" xr:uid="{00000000-0005-0000-0000-00002E3C0000}"/>
    <cellStyle name="Percent(0) 67 3" xfId="15403" xr:uid="{00000000-0005-0000-0000-00002F3C0000}"/>
    <cellStyle name="Percent(0) 68" xfId="15404" xr:uid="{00000000-0005-0000-0000-0000303C0000}"/>
    <cellStyle name="Percent(0) 68 2" xfId="15405" xr:uid="{00000000-0005-0000-0000-0000313C0000}"/>
    <cellStyle name="Percent(0) 68 3" xfId="15406" xr:uid="{00000000-0005-0000-0000-0000323C0000}"/>
    <cellStyle name="Percent(0) 69" xfId="15407" xr:uid="{00000000-0005-0000-0000-0000333C0000}"/>
    <cellStyle name="Percent(0) 69 2" xfId="15408" xr:uid="{00000000-0005-0000-0000-0000343C0000}"/>
    <cellStyle name="Percent(0) 69 3" xfId="15409" xr:uid="{00000000-0005-0000-0000-0000353C0000}"/>
    <cellStyle name="Percent(0) 7" xfId="15410" xr:uid="{00000000-0005-0000-0000-0000363C0000}"/>
    <cellStyle name="Percent(0) 7 2" xfId="15411" xr:uid="{00000000-0005-0000-0000-0000373C0000}"/>
    <cellStyle name="Percent(0) 7 2 2" xfId="15412" xr:uid="{00000000-0005-0000-0000-0000383C0000}"/>
    <cellStyle name="Percent(0) 7 2 3" xfId="15413" xr:uid="{00000000-0005-0000-0000-0000393C0000}"/>
    <cellStyle name="Percent(0) 7 3" xfId="15414" xr:uid="{00000000-0005-0000-0000-00003A3C0000}"/>
    <cellStyle name="Percent(0) 7 3 2" xfId="15415" xr:uid="{00000000-0005-0000-0000-00003B3C0000}"/>
    <cellStyle name="Percent(0) 7 3 3" xfId="15416" xr:uid="{00000000-0005-0000-0000-00003C3C0000}"/>
    <cellStyle name="Percent(0) 7 4" xfId="15417" xr:uid="{00000000-0005-0000-0000-00003D3C0000}"/>
    <cellStyle name="Percent(0) 7 4 2" xfId="15418" xr:uid="{00000000-0005-0000-0000-00003E3C0000}"/>
    <cellStyle name="Percent(0) 7 4 3" xfId="15419" xr:uid="{00000000-0005-0000-0000-00003F3C0000}"/>
    <cellStyle name="Percent(0) 7 5" xfId="15420" xr:uid="{00000000-0005-0000-0000-0000403C0000}"/>
    <cellStyle name="Percent(0) 7 5 2" xfId="15421" xr:uid="{00000000-0005-0000-0000-0000413C0000}"/>
    <cellStyle name="Percent(0) 7 5 3" xfId="15422" xr:uid="{00000000-0005-0000-0000-0000423C0000}"/>
    <cellStyle name="Percent(0) 7 6" xfId="15423" xr:uid="{00000000-0005-0000-0000-0000433C0000}"/>
    <cellStyle name="Percent(0) 7 7" xfId="15424" xr:uid="{00000000-0005-0000-0000-0000443C0000}"/>
    <cellStyle name="Percent(0) 70" xfId="15425" xr:uid="{00000000-0005-0000-0000-0000453C0000}"/>
    <cellStyle name="Percent(0) 70 2" xfId="15426" xr:uid="{00000000-0005-0000-0000-0000463C0000}"/>
    <cellStyle name="Percent(0) 70 3" xfId="15427" xr:uid="{00000000-0005-0000-0000-0000473C0000}"/>
    <cellStyle name="Percent(0) 71" xfId="15428" xr:uid="{00000000-0005-0000-0000-0000483C0000}"/>
    <cellStyle name="Percent(0) 71 2" xfId="15429" xr:uid="{00000000-0005-0000-0000-0000493C0000}"/>
    <cellStyle name="Percent(0) 71 3" xfId="15430" xr:uid="{00000000-0005-0000-0000-00004A3C0000}"/>
    <cellStyle name="Percent(0) 72" xfId="15431" xr:uid="{00000000-0005-0000-0000-00004B3C0000}"/>
    <cellStyle name="Percent(0) 72 2" xfId="15432" xr:uid="{00000000-0005-0000-0000-00004C3C0000}"/>
    <cellStyle name="Percent(0) 72 3" xfId="15433" xr:uid="{00000000-0005-0000-0000-00004D3C0000}"/>
    <cellStyle name="Percent(0) 73" xfId="15434" xr:uid="{00000000-0005-0000-0000-00004E3C0000}"/>
    <cellStyle name="Percent(0) 73 2" xfId="15435" xr:uid="{00000000-0005-0000-0000-00004F3C0000}"/>
    <cellStyle name="Percent(0) 73 3" xfId="15436" xr:uid="{00000000-0005-0000-0000-0000503C0000}"/>
    <cellStyle name="Percent(0) 74" xfId="15437" xr:uid="{00000000-0005-0000-0000-0000513C0000}"/>
    <cellStyle name="Percent(0) 74 2" xfId="15438" xr:uid="{00000000-0005-0000-0000-0000523C0000}"/>
    <cellStyle name="Percent(0) 74 3" xfId="15439" xr:uid="{00000000-0005-0000-0000-0000533C0000}"/>
    <cellStyle name="Percent(0) 75" xfId="15440" xr:uid="{00000000-0005-0000-0000-0000543C0000}"/>
    <cellStyle name="Percent(0) 75 2" xfId="15441" xr:uid="{00000000-0005-0000-0000-0000553C0000}"/>
    <cellStyle name="Percent(0) 75 3" xfId="15442" xr:uid="{00000000-0005-0000-0000-0000563C0000}"/>
    <cellStyle name="Percent(0) 76" xfId="15443" xr:uid="{00000000-0005-0000-0000-0000573C0000}"/>
    <cellStyle name="Percent(0) 76 2" xfId="15444" xr:uid="{00000000-0005-0000-0000-0000583C0000}"/>
    <cellStyle name="Percent(0) 76 3" xfId="15445" xr:uid="{00000000-0005-0000-0000-0000593C0000}"/>
    <cellStyle name="Percent(0) 77" xfId="15446" xr:uid="{00000000-0005-0000-0000-00005A3C0000}"/>
    <cellStyle name="Percent(0) 77 2" xfId="15447" xr:uid="{00000000-0005-0000-0000-00005B3C0000}"/>
    <cellStyle name="Percent(0) 77 3" xfId="15448" xr:uid="{00000000-0005-0000-0000-00005C3C0000}"/>
    <cellStyle name="Percent(0) 78" xfId="15449" xr:uid="{00000000-0005-0000-0000-00005D3C0000}"/>
    <cellStyle name="Percent(0) 78 2" xfId="15450" xr:uid="{00000000-0005-0000-0000-00005E3C0000}"/>
    <cellStyle name="Percent(0) 78 3" xfId="15451" xr:uid="{00000000-0005-0000-0000-00005F3C0000}"/>
    <cellStyle name="Percent(0) 79" xfId="15452" xr:uid="{00000000-0005-0000-0000-0000603C0000}"/>
    <cellStyle name="Percent(0) 79 2" xfId="15453" xr:uid="{00000000-0005-0000-0000-0000613C0000}"/>
    <cellStyle name="Percent(0) 79 3" xfId="15454" xr:uid="{00000000-0005-0000-0000-0000623C0000}"/>
    <cellStyle name="Percent(0) 8" xfId="15455" xr:uid="{00000000-0005-0000-0000-0000633C0000}"/>
    <cellStyle name="Percent(0) 8 2" xfId="15456" xr:uid="{00000000-0005-0000-0000-0000643C0000}"/>
    <cellStyle name="Percent(0) 8 3" xfId="15457" xr:uid="{00000000-0005-0000-0000-0000653C0000}"/>
    <cellStyle name="Percent(0) 80" xfId="15458" xr:uid="{00000000-0005-0000-0000-0000663C0000}"/>
    <cellStyle name="Percent(0) 80 2" xfId="15459" xr:uid="{00000000-0005-0000-0000-0000673C0000}"/>
    <cellStyle name="Percent(0) 80 3" xfId="15460" xr:uid="{00000000-0005-0000-0000-0000683C0000}"/>
    <cellStyle name="Percent(0) 81" xfId="15461" xr:uid="{00000000-0005-0000-0000-0000693C0000}"/>
    <cellStyle name="Percent(0) 81 2" xfId="15462" xr:uid="{00000000-0005-0000-0000-00006A3C0000}"/>
    <cellStyle name="Percent(0) 81 3" xfId="15463" xr:uid="{00000000-0005-0000-0000-00006B3C0000}"/>
    <cellStyle name="Percent(0) 82" xfId="15464" xr:uid="{00000000-0005-0000-0000-00006C3C0000}"/>
    <cellStyle name="Percent(0) 82 2" xfId="15465" xr:uid="{00000000-0005-0000-0000-00006D3C0000}"/>
    <cellStyle name="Percent(0) 82 3" xfId="15466" xr:uid="{00000000-0005-0000-0000-00006E3C0000}"/>
    <cellStyle name="Percent(0) 83" xfId="15467" xr:uid="{00000000-0005-0000-0000-00006F3C0000}"/>
    <cellStyle name="Percent(0) 83 2" xfId="15468" xr:uid="{00000000-0005-0000-0000-0000703C0000}"/>
    <cellStyle name="Percent(0) 83 3" xfId="15469" xr:uid="{00000000-0005-0000-0000-0000713C0000}"/>
    <cellStyle name="Percent(0) 84" xfId="15470" xr:uid="{00000000-0005-0000-0000-0000723C0000}"/>
    <cellStyle name="Percent(0) 84 2" xfId="15471" xr:uid="{00000000-0005-0000-0000-0000733C0000}"/>
    <cellStyle name="Percent(0) 84 3" xfId="15472" xr:uid="{00000000-0005-0000-0000-0000743C0000}"/>
    <cellStyle name="Percent(0) 85" xfId="15473" xr:uid="{00000000-0005-0000-0000-0000753C0000}"/>
    <cellStyle name="Percent(0) 85 2" xfId="15474" xr:uid="{00000000-0005-0000-0000-0000763C0000}"/>
    <cellStyle name="Percent(0) 85 3" xfId="15475" xr:uid="{00000000-0005-0000-0000-0000773C0000}"/>
    <cellStyle name="Percent(0) 86" xfId="15476" xr:uid="{00000000-0005-0000-0000-0000783C0000}"/>
    <cellStyle name="Percent(0) 86 2" xfId="15477" xr:uid="{00000000-0005-0000-0000-0000793C0000}"/>
    <cellStyle name="Percent(0) 86 3" xfId="15478" xr:uid="{00000000-0005-0000-0000-00007A3C0000}"/>
    <cellStyle name="Percent(0) 87" xfId="15479" xr:uid="{00000000-0005-0000-0000-00007B3C0000}"/>
    <cellStyle name="Percent(0) 87 2" xfId="15480" xr:uid="{00000000-0005-0000-0000-00007C3C0000}"/>
    <cellStyle name="Percent(0) 87 3" xfId="15481" xr:uid="{00000000-0005-0000-0000-00007D3C0000}"/>
    <cellStyle name="Percent(0) 88" xfId="15482" xr:uid="{00000000-0005-0000-0000-00007E3C0000}"/>
    <cellStyle name="Percent(0) 88 2" xfId="15483" xr:uid="{00000000-0005-0000-0000-00007F3C0000}"/>
    <cellStyle name="Percent(0) 88 3" xfId="15484" xr:uid="{00000000-0005-0000-0000-0000803C0000}"/>
    <cellStyle name="Percent(0) 89" xfId="15485" xr:uid="{00000000-0005-0000-0000-0000813C0000}"/>
    <cellStyle name="Percent(0) 89 2" xfId="15486" xr:uid="{00000000-0005-0000-0000-0000823C0000}"/>
    <cellStyle name="Percent(0) 89 3" xfId="15487" xr:uid="{00000000-0005-0000-0000-0000833C0000}"/>
    <cellStyle name="Percent(0) 9" xfId="15488" xr:uid="{00000000-0005-0000-0000-0000843C0000}"/>
    <cellStyle name="Percent(0) 9 2" xfId="15489" xr:uid="{00000000-0005-0000-0000-0000853C0000}"/>
    <cellStyle name="Percent(0) 9 3" xfId="15490" xr:uid="{00000000-0005-0000-0000-0000863C0000}"/>
    <cellStyle name="Percent(0) 90" xfId="15491" xr:uid="{00000000-0005-0000-0000-0000873C0000}"/>
    <cellStyle name="Percent(0) 90 2" xfId="15492" xr:uid="{00000000-0005-0000-0000-0000883C0000}"/>
    <cellStyle name="Percent(0) 90 3" xfId="15493" xr:uid="{00000000-0005-0000-0000-0000893C0000}"/>
    <cellStyle name="Percent(0) 91" xfId="15494" xr:uid="{00000000-0005-0000-0000-00008A3C0000}"/>
    <cellStyle name="Percent(0) 91 2" xfId="15495" xr:uid="{00000000-0005-0000-0000-00008B3C0000}"/>
    <cellStyle name="Percent(0) 91 3" xfId="15496" xr:uid="{00000000-0005-0000-0000-00008C3C0000}"/>
    <cellStyle name="Percent(0) 92" xfId="15497" xr:uid="{00000000-0005-0000-0000-00008D3C0000}"/>
    <cellStyle name="Percent(0) 92 2" xfId="15498" xr:uid="{00000000-0005-0000-0000-00008E3C0000}"/>
    <cellStyle name="Percent(0) 92 3" xfId="15499" xr:uid="{00000000-0005-0000-0000-00008F3C0000}"/>
    <cellStyle name="Percent(0) 93" xfId="15500" xr:uid="{00000000-0005-0000-0000-0000903C0000}"/>
    <cellStyle name="Percent(0) 93 2" xfId="15501" xr:uid="{00000000-0005-0000-0000-0000913C0000}"/>
    <cellStyle name="Percent(0) 93 3" xfId="15502" xr:uid="{00000000-0005-0000-0000-0000923C0000}"/>
    <cellStyle name="Percent(0) 94" xfId="15503" xr:uid="{00000000-0005-0000-0000-0000933C0000}"/>
    <cellStyle name="Percent(0) 94 2" xfId="15504" xr:uid="{00000000-0005-0000-0000-0000943C0000}"/>
    <cellStyle name="Percent(0) 94 3" xfId="15505" xr:uid="{00000000-0005-0000-0000-0000953C0000}"/>
    <cellStyle name="Percent(0) 95" xfId="15506" xr:uid="{00000000-0005-0000-0000-0000963C0000}"/>
    <cellStyle name="Percent(0) 95 2" xfId="15507" xr:uid="{00000000-0005-0000-0000-0000973C0000}"/>
    <cellStyle name="Percent(0) 95 3" xfId="15508" xr:uid="{00000000-0005-0000-0000-0000983C0000}"/>
    <cellStyle name="Percent(0) 96" xfId="15509" xr:uid="{00000000-0005-0000-0000-0000993C0000}"/>
    <cellStyle name="Percent(0) 96 2" xfId="15510" xr:uid="{00000000-0005-0000-0000-00009A3C0000}"/>
    <cellStyle name="Percent(0) 96 3" xfId="15511" xr:uid="{00000000-0005-0000-0000-00009B3C0000}"/>
    <cellStyle name="Percent(0) 97" xfId="15512" xr:uid="{00000000-0005-0000-0000-00009C3C0000}"/>
    <cellStyle name="Percent(0) 97 2" xfId="15513" xr:uid="{00000000-0005-0000-0000-00009D3C0000}"/>
    <cellStyle name="Percent(0) 97 3" xfId="15514" xr:uid="{00000000-0005-0000-0000-00009E3C0000}"/>
    <cellStyle name="Percent(0) 98" xfId="15515" xr:uid="{00000000-0005-0000-0000-00009F3C0000}"/>
    <cellStyle name="Percent(0) 98 2" xfId="15516" xr:uid="{00000000-0005-0000-0000-0000A03C0000}"/>
    <cellStyle name="Percent(0) 98 3" xfId="15517" xr:uid="{00000000-0005-0000-0000-0000A13C0000}"/>
    <cellStyle name="Percent(0) 99" xfId="15518" xr:uid="{00000000-0005-0000-0000-0000A23C0000}"/>
    <cellStyle name="Percent(0) 99 2" xfId="15519" xr:uid="{00000000-0005-0000-0000-0000A33C0000}"/>
    <cellStyle name="Percent(0) 99 3" xfId="15520" xr:uid="{00000000-0005-0000-0000-0000A43C0000}"/>
    <cellStyle name="Percent(0)_Bases_Generales" xfId="15521" xr:uid="{00000000-0005-0000-0000-0000A53C0000}"/>
    <cellStyle name="Percent_7+5 graficos" xfId="15522" xr:uid="{00000000-0005-0000-0000-0000A63C0000}"/>
    <cellStyle name="Porcentagem 10" xfId="15523" xr:uid="{00000000-0005-0000-0000-0000A83C0000}"/>
    <cellStyle name="Porcentagem 10 2" xfId="38401" xr:uid="{04006C79-B35F-4102-878D-D1D5E44F2F67}"/>
    <cellStyle name="Porcentagem 10 2 2" xfId="38402" xr:uid="{02BC8B33-8A80-4777-A25A-7257C29C5F62}"/>
    <cellStyle name="Porcentagem 10 3" xfId="38403" xr:uid="{2EE85E35-0D60-4129-921A-73B287D33ED3}"/>
    <cellStyle name="Porcentagem 10 4" xfId="38400" xr:uid="{B8F3D603-BDDA-4796-893C-AA37C3AD40BA}"/>
    <cellStyle name="Porcentagem 11" xfId="15524" xr:uid="{00000000-0005-0000-0000-0000A93C0000}"/>
    <cellStyle name="Porcentagem 12" xfId="27616" xr:uid="{00000000-0005-0000-0000-0000AA3C0000}"/>
    <cellStyle name="Porcentagem 12 2" xfId="38406" xr:uid="{C3582B18-E659-4FC8-A40D-F0CBA871C132}"/>
    <cellStyle name="Porcentagem 12 3" xfId="38405" xr:uid="{A1A1F069-E6CA-443A-BA0F-0623E7CD4F08}"/>
    <cellStyle name="Porcentagem 13" xfId="38407" xr:uid="{F3153059-6251-40EB-9402-CA87FA1DDD3A}"/>
    <cellStyle name="Porcentagem 13 2" xfId="38408" xr:uid="{DC995D14-2FC2-403E-8F18-DAF43051BBF0}"/>
    <cellStyle name="Porcentagem 14" xfId="38409" xr:uid="{D7B54540-D8AB-4DA2-A353-D33D42513FD6}"/>
    <cellStyle name="Porcentagem 14 2" xfId="38410" xr:uid="{C90AE2DE-8282-4346-9A68-924A4C7BF9F3}"/>
    <cellStyle name="Porcentagem 2" xfId="3" xr:uid="{00000000-0005-0000-0000-0000AB3C0000}"/>
    <cellStyle name="Porcentagem 2 2" xfId="15525" xr:uid="{00000000-0005-0000-0000-0000AC3C0000}"/>
    <cellStyle name="Porcentagem 2 2 2" xfId="15526" xr:uid="{00000000-0005-0000-0000-0000AD3C0000}"/>
    <cellStyle name="Porcentagem 2 3" xfId="15527" xr:uid="{00000000-0005-0000-0000-0000AE3C0000}"/>
    <cellStyle name="Porcentagem 2 3 2" xfId="15528" xr:uid="{00000000-0005-0000-0000-0000AF3C0000}"/>
    <cellStyle name="Porcentagem 2 4" xfId="15529" xr:uid="{00000000-0005-0000-0000-0000B03C0000}"/>
    <cellStyle name="Porcentagem 3" xfId="15530" xr:uid="{00000000-0005-0000-0000-0000B13C0000}"/>
    <cellStyle name="Porcentagem 3 2" xfId="15531" xr:uid="{00000000-0005-0000-0000-0000B23C0000}"/>
    <cellStyle name="Porcentagem 3 2 2" xfId="15532" xr:uid="{00000000-0005-0000-0000-0000B33C0000}"/>
    <cellStyle name="Porcentagem 3 2 2 2" xfId="15533" xr:uid="{00000000-0005-0000-0000-0000B43C0000}"/>
    <cellStyle name="Porcentagem 3 2 3" xfId="38421" xr:uid="{1B73250C-AD94-4540-A0B9-9ABC2FCD9E32}"/>
    <cellStyle name="Porcentagem 3 2 3 2" xfId="38422" xr:uid="{A08589D2-D4AF-48D5-8C95-CFAAE16E5835}"/>
    <cellStyle name="Porcentagem 3 2 4" xfId="38423" xr:uid="{37EB0433-F3CA-4972-AF2B-6A5A7A03F3B2}"/>
    <cellStyle name="Porcentagem 3 2 5" xfId="38418" xr:uid="{94747284-AE72-4A4C-88F1-467A2CDEC61D}"/>
    <cellStyle name="Porcentagem 3 3" xfId="15534" xr:uid="{00000000-0005-0000-0000-0000B53C0000}"/>
    <cellStyle name="Porcentagem 3 3 2" xfId="15535" xr:uid="{00000000-0005-0000-0000-0000B63C0000}"/>
    <cellStyle name="Porcentagem 3 4" xfId="15536" xr:uid="{00000000-0005-0000-0000-0000B73C0000}"/>
    <cellStyle name="Porcentagem 3 5" xfId="15537" xr:uid="{00000000-0005-0000-0000-0000B83C0000}"/>
    <cellStyle name="Porcentagem 3 5 2" xfId="38428" xr:uid="{228106C1-9E96-4370-93E1-25156FE66DB4}"/>
    <cellStyle name="Porcentagem 3 5 3" xfId="38427" xr:uid="{05C1ABD6-E947-42C5-8EE0-7D2D31DA6661}"/>
    <cellStyle name="Porcentagem 3 6" xfId="38429" xr:uid="{64709415-DAC5-4705-B2CA-125E578EC7AD}"/>
    <cellStyle name="Porcentagem 3 7" xfId="38417" xr:uid="{413FDB20-1CC0-432A-A209-E38AE59D04E1}"/>
    <cellStyle name="Porcentagem 4" xfId="15538" xr:uid="{00000000-0005-0000-0000-0000B93C0000}"/>
    <cellStyle name="Porcentagem 4 2" xfId="15539" xr:uid="{00000000-0005-0000-0000-0000BA3C0000}"/>
    <cellStyle name="Porcentagem 4 2 2" xfId="15540" xr:uid="{00000000-0005-0000-0000-0000BB3C0000}"/>
    <cellStyle name="Porcentagem 4 3" xfId="15541" xr:uid="{00000000-0005-0000-0000-0000BC3C0000}"/>
    <cellStyle name="Porcentagem 4 3 2" xfId="15542" xr:uid="{00000000-0005-0000-0000-0000BD3C0000}"/>
    <cellStyle name="Porcentagem 4 4" xfId="15543" xr:uid="{00000000-0005-0000-0000-0000BE3C0000}"/>
    <cellStyle name="Porcentagem 4 4 2" xfId="15544" xr:uid="{00000000-0005-0000-0000-0000BF3C0000}"/>
    <cellStyle name="Porcentagem 4 5" xfId="15545" xr:uid="{00000000-0005-0000-0000-0000C03C0000}"/>
    <cellStyle name="Porcentagem 4 5 2" xfId="15546" xr:uid="{00000000-0005-0000-0000-0000C13C0000}"/>
    <cellStyle name="Porcentagem 4 6" xfId="38439" xr:uid="{4312283C-6A52-4636-A883-348D74F8AA3D}"/>
    <cellStyle name="Porcentagem 4 7" xfId="38430" xr:uid="{FD9AAE2E-865F-458C-B67D-31FB955ABEB9}"/>
    <cellStyle name="Porcentagem 5" xfId="15547" xr:uid="{00000000-0005-0000-0000-0000C23C0000}"/>
    <cellStyle name="Porcentagem 5 2" xfId="38441" xr:uid="{870BD7F0-D2D4-4837-800A-FD33A78DD11E}"/>
    <cellStyle name="Porcentagem 5 3" xfId="38440" xr:uid="{C7614B1F-539A-413C-ACFC-A1561ACCF601}"/>
    <cellStyle name="Porcentagem 6" xfId="15548" xr:uid="{00000000-0005-0000-0000-0000C33C0000}"/>
    <cellStyle name="Porcentagem 6 2" xfId="38443" xr:uid="{134B75E7-4FBB-49DF-8E85-2CD36A981573}"/>
    <cellStyle name="Porcentagem 6 3" xfId="38442" xr:uid="{C82EE1CB-3059-448B-AB48-3E71C838823A}"/>
    <cellStyle name="Porcentagem 7" xfId="15549" xr:uid="{00000000-0005-0000-0000-0000C43C0000}"/>
    <cellStyle name="Porcentagem 7 2" xfId="38445" xr:uid="{4904278C-A61D-4B2B-B083-55A4F6E2A2E7}"/>
    <cellStyle name="Porcentagem 7 3" xfId="38444" xr:uid="{7D3E4F2B-33A6-4702-873F-93332B377F96}"/>
    <cellStyle name="Porcentagem 8" xfId="15550" xr:uid="{00000000-0005-0000-0000-0000C53C0000}"/>
    <cellStyle name="Porcentagem 8 2" xfId="15551" xr:uid="{00000000-0005-0000-0000-0000C63C0000}"/>
    <cellStyle name="Porcentagem 8 2 2" xfId="38448" xr:uid="{7263119A-0FEF-45DF-B150-6B1BEFAC7C09}"/>
    <cellStyle name="Porcentagem 8 2 3" xfId="38447" xr:uid="{9A4717FC-9C21-4362-8095-0BB29B7B6698}"/>
    <cellStyle name="Porcentagem 8 3" xfId="38449" xr:uid="{5073981D-DEEC-4C8B-8E93-446A75539269}"/>
    <cellStyle name="Porcentagem 8 4" xfId="38446" xr:uid="{576E4A13-C0A7-46B6-9D85-C904F088F032}"/>
    <cellStyle name="Porcentagem 9" xfId="15552" xr:uid="{00000000-0005-0000-0000-0000C73C0000}"/>
    <cellStyle name="Porcentagem 9 2" xfId="38451" xr:uid="{0938E0E9-60A0-4C25-A813-83C42A05BF01}"/>
    <cellStyle name="Porcentagem 9 3" xfId="38450" xr:uid="{D222D0C4-AC0D-4A94-BA69-1A2DA808C4FD}"/>
    <cellStyle name="Porcentual 2" xfId="15553" xr:uid="{00000000-0005-0000-0000-0000C83C0000}"/>
    <cellStyle name="Porcentual 3" xfId="15554" xr:uid="{00000000-0005-0000-0000-0000C93C0000}"/>
    <cellStyle name="Porcentual 3 10" xfId="15555" xr:uid="{00000000-0005-0000-0000-0000CA3C0000}"/>
    <cellStyle name="Porcentual 3 10 2" xfId="15556" xr:uid="{00000000-0005-0000-0000-0000CB3C0000}"/>
    <cellStyle name="Porcentual 3 11" xfId="15557" xr:uid="{00000000-0005-0000-0000-0000CC3C0000}"/>
    <cellStyle name="Porcentual 3 11 2" xfId="15558" xr:uid="{00000000-0005-0000-0000-0000CD3C0000}"/>
    <cellStyle name="Porcentual 3 12" xfId="15559" xr:uid="{00000000-0005-0000-0000-0000CE3C0000}"/>
    <cellStyle name="Porcentual 3 12 2" xfId="15560" xr:uid="{00000000-0005-0000-0000-0000CF3C0000}"/>
    <cellStyle name="Porcentual 3 13" xfId="15561" xr:uid="{00000000-0005-0000-0000-0000D03C0000}"/>
    <cellStyle name="Porcentual 3 2" xfId="15562" xr:uid="{00000000-0005-0000-0000-0000D13C0000}"/>
    <cellStyle name="Porcentual 3 2 2" xfId="15563" xr:uid="{00000000-0005-0000-0000-0000D23C0000}"/>
    <cellStyle name="Porcentual 3 3" xfId="15564" xr:uid="{00000000-0005-0000-0000-0000D33C0000}"/>
    <cellStyle name="Porcentual 3 3 2" xfId="15565" xr:uid="{00000000-0005-0000-0000-0000D43C0000}"/>
    <cellStyle name="Porcentual 3 4" xfId="15566" xr:uid="{00000000-0005-0000-0000-0000D53C0000}"/>
    <cellStyle name="Porcentual 3 4 2" xfId="15567" xr:uid="{00000000-0005-0000-0000-0000D63C0000}"/>
    <cellStyle name="Porcentual 3 5" xfId="15568" xr:uid="{00000000-0005-0000-0000-0000D73C0000}"/>
    <cellStyle name="Porcentual 3 5 2" xfId="15569" xr:uid="{00000000-0005-0000-0000-0000D83C0000}"/>
    <cellStyle name="Porcentual 3 6" xfId="15570" xr:uid="{00000000-0005-0000-0000-0000D93C0000}"/>
    <cellStyle name="Porcentual 3 6 2" xfId="15571" xr:uid="{00000000-0005-0000-0000-0000DA3C0000}"/>
    <cellStyle name="Porcentual 3 7" xfId="15572" xr:uid="{00000000-0005-0000-0000-0000DB3C0000}"/>
    <cellStyle name="Porcentual 3 7 2" xfId="15573" xr:uid="{00000000-0005-0000-0000-0000DC3C0000}"/>
    <cellStyle name="Porcentual 3 8" xfId="15574" xr:uid="{00000000-0005-0000-0000-0000DD3C0000}"/>
    <cellStyle name="Porcentual 3 8 2" xfId="15575" xr:uid="{00000000-0005-0000-0000-0000DE3C0000}"/>
    <cellStyle name="Porcentual 3 9" xfId="15576" xr:uid="{00000000-0005-0000-0000-0000DF3C0000}"/>
    <cellStyle name="Porcentual 3 9 2" xfId="15577" xr:uid="{00000000-0005-0000-0000-0000E03C0000}"/>
    <cellStyle name="Porcentual 4" xfId="15578" xr:uid="{00000000-0005-0000-0000-0000E13C0000}"/>
    <cellStyle name="Porcentual 4 2" xfId="15579" xr:uid="{00000000-0005-0000-0000-0000E23C0000}"/>
    <cellStyle name="Porcentual 4 2 2" xfId="38479" xr:uid="{D0F6116B-0A92-4004-9931-18161D1F9D09}"/>
    <cellStyle name="Porcentual 4 2 3" xfId="38478" xr:uid="{65005857-EC98-4C5D-9D82-369B62683378}"/>
    <cellStyle name="Porcentual 4 3" xfId="15580" xr:uid="{00000000-0005-0000-0000-0000E33C0000}"/>
    <cellStyle name="Porcentual 4 3 2" xfId="38481" xr:uid="{E5886A51-BA65-4799-A2B1-1A12403284E0}"/>
    <cellStyle name="Porcentual 4 3 3" xfId="38480" xr:uid="{3E7F45C2-E1EE-441D-B222-51836B0DFE32}"/>
    <cellStyle name="Porcentual 4 4" xfId="38482" xr:uid="{DDA87A0B-ED9A-4948-B0E8-79938D2A1DE6}"/>
    <cellStyle name="Porcentual 4 5" xfId="38477" xr:uid="{04551681-9714-4AAA-BDCE-E9F1162C9F55}"/>
    <cellStyle name="Premissas" xfId="15581" xr:uid="{00000000-0005-0000-0000-0000E43C0000}"/>
    <cellStyle name="Projeções" xfId="15582" xr:uid="{00000000-0005-0000-0000-0000E53C0000}"/>
    <cellStyle name="propio" xfId="15583" xr:uid="{00000000-0005-0000-0000-0000E63C0000}"/>
    <cellStyle name="propio 2" xfId="15584" xr:uid="{00000000-0005-0000-0000-0000E73C0000}"/>
    <cellStyle name="propio 2 10" xfId="15585" xr:uid="{00000000-0005-0000-0000-0000E83C0000}"/>
    <cellStyle name="propio 2 10 2" xfId="15586" xr:uid="{00000000-0005-0000-0000-0000E93C0000}"/>
    <cellStyle name="propio 2 11" xfId="15587" xr:uid="{00000000-0005-0000-0000-0000EA3C0000}"/>
    <cellStyle name="propio 2 11 2" xfId="15588" xr:uid="{00000000-0005-0000-0000-0000EB3C0000}"/>
    <cellStyle name="propio 2 12" xfId="15589" xr:uid="{00000000-0005-0000-0000-0000EC3C0000}"/>
    <cellStyle name="propio 2 12 2" xfId="15590" xr:uid="{00000000-0005-0000-0000-0000ED3C0000}"/>
    <cellStyle name="propio 2 13" xfId="15591" xr:uid="{00000000-0005-0000-0000-0000EE3C0000}"/>
    <cellStyle name="propio 2 2" xfId="15592" xr:uid="{00000000-0005-0000-0000-0000EF3C0000}"/>
    <cellStyle name="propio 2 2 2" xfId="15593" xr:uid="{00000000-0005-0000-0000-0000F03C0000}"/>
    <cellStyle name="propio 2 3" xfId="15594" xr:uid="{00000000-0005-0000-0000-0000F13C0000}"/>
    <cellStyle name="propio 2 3 2" xfId="15595" xr:uid="{00000000-0005-0000-0000-0000F23C0000}"/>
    <cellStyle name="propio 2 4" xfId="15596" xr:uid="{00000000-0005-0000-0000-0000F33C0000}"/>
    <cellStyle name="propio 2 4 2" xfId="15597" xr:uid="{00000000-0005-0000-0000-0000F43C0000}"/>
    <cellStyle name="propio 2 5" xfId="15598" xr:uid="{00000000-0005-0000-0000-0000F53C0000}"/>
    <cellStyle name="propio 2 5 2" xfId="15599" xr:uid="{00000000-0005-0000-0000-0000F63C0000}"/>
    <cellStyle name="propio 2 6" xfId="15600" xr:uid="{00000000-0005-0000-0000-0000F73C0000}"/>
    <cellStyle name="propio 2 6 2" xfId="15601" xr:uid="{00000000-0005-0000-0000-0000F83C0000}"/>
    <cellStyle name="propio 2 7" xfId="15602" xr:uid="{00000000-0005-0000-0000-0000F93C0000}"/>
    <cellStyle name="propio 2 7 2" xfId="15603" xr:uid="{00000000-0005-0000-0000-0000FA3C0000}"/>
    <cellStyle name="propio 2 8" xfId="15604" xr:uid="{00000000-0005-0000-0000-0000FB3C0000}"/>
    <cellStyle name="propio 2 8 2" xfId="15605" xr:uid="{00000000-0005-0000-0000-0000FC3C0000}"/>
    <cellStyle name="propio 2 9" xfId="15606" xr:uid="{00000000-0005-0000-0000-0000FD3C0000}"/>
    <cellStyle name="propio 2 9 2" xfId="15607" xr:uid="{00000000-0005-0000-0000-0000FE3C0000}"/>
    <cellStyle name="propio 2_ActiFijos" xfId="15608" xr:uid="{00000000-0005-0000-0000-0000FF3C0000}"/>
    <cellStyle name="propio 3" xfId="15609" xr:uid="{00000000-0005-0000-0000-0000003D0000}"/>
    <cellStyle name="propio 3 10" xfId="15610" xr:uid="{00000000-0005-0000-0000-0000013D0000}"/>
    <cellStyle name="propio 3 10 2" xfId="15611" xr:uid="{00000000-0005-0000-0000-0000023D0000}"/>
    <cellStyle name="propio 3 11" xfId="15612" xr:uid="{00000000-0005-0000-0000-0000033D0000}"/>
    <cellStyle name="propio 3 11 2" xfId="15613" xr:uid="{00000000-0005-0000-0000-0000043D0000}"/>
    <cellStyle name="propio 3 12" xfId="15614" xr:uid="{00000000-0005-0000-0000-0000053D0000}"/>
    <cellStyle name="propio 3 12 2" xfId="15615" xr:uid="{00000000-0005-0000-0000-0000063D0000}"/>
    <cellStyle name="propio 3 13" xfId="15616" xr:uid="{00000000-0005-0000-0000-0000073D0000}"/>
    <cellStyle name="propio 3 2" xfId="15617" xr:uid="{00000000-0005-0000-0000-0000083D0000}"/>
    <cellStyle name="propio 3 2 2" xfId="15618" xr:uid="{00000000-0005-0000-0000-0000093D0000}"/>
    <cellStyle name="propio 3 3" xfId="15619" xr:uid="{00000000-0005-0000-0000-00000A3D0000}"/>
    <cellStyle name="propio 3 3 2" xfId="15620" xr:uid="{00000000-0005-0000-0000-00000B3D0000}"/>
    <cellStyle name="propio 3 4" xfId="15621" xr:uid="{00000000-0005-0000-0000-00000C3D0000}"/>
    <cellStyle name="propio 3 4 2" xfId="15622" xr:uid="{00000000-0005-0000-0000-00000D3D0000}"/>
    <cellStyle name="propio 3 5" xfId="15623" xr:uid="{00000000-0005-0000-0000-00000E3D0000}"/>
    <cellStyle name="propio 3 5 2" xfId="15624" xr:uid="{00000000-0005-0000-0000-00000F3D0000}"/>
    <cellStyle name="propio 3 6" xfId="15625" xr:uid="{00000000-0005-0000-0000-0000103D0000}"/>
    <cellStyle name="propio 3 6 2" xfId="15626" xr:uid="{00000000-0005-0000-0000-0000113D0000}"/>
    <cellStyle name="propio 3 7" xfId="15627" xr:uid="{00000000-0005-0000-0000-0000123D0000}"/>
    <cellStyle name="propio 3 7 2" xfId="15628" xr:uid="{00000000-0005-0000-0000-0000133D0000}"/>
    <cellStyle name="propio 3 8" xfId="15629" xr:uid="{00000000-0005-0000-0000-0000143D0000}"/>
    <cellStyle name="propio 3 8 2" xfId="15630" xr:uid="{00000000-0005-0000-0000-0000153D0000}"/>
    <cellStyle name="propio 3 9" xfId="15631" xr:uid="{00000000-0005-0000-0000-0000163D0000}"/>
    <cellStyle name="propio 3 9 2" xfId="15632" xr:uid="{00000000-0005-0000-0000-0000173D0000}"/>
    <cellStyle name="propio 3_ActiFijos" xfId="15633" xr:uid="{00000000-0005-0000-0000-0000183D0000}"/>
    <cellStyle name="propio 4" xfId="15634" xr:uid="{00000000-0005-0000-0000-0000193D0000}"/>
    <cellStyle name="propio 4 10" xfId="15635" xr:uid="{00000000-0005-0000-0000-00001A3D0000}"/>
    <cellStyle name="propio 4 10 2" xfId="15636" xr:uid="{00000000-0005-0000-0000-00001B3D0000}"/>
    <cellStyle name="propio 4 11" xfId="15637" xr:uid="{00000000-0005-0000-0000-00001C3D0000}"/>
    <cellStyle name="propio 4 11 2" xfId="15638" xr:uid="{00000000-0005-0000-0000-00001D3D0000}"/>
    <cellStyle name="propio 4 12" xfId="15639" xr:uid="{00000000-0005-0000-0000-00001E3D0000}"/>
    <cellStyle name="propio 4 12 2" xfId="15640" xr:uid="{00000000-0005-0000-0000-00001F3D0000}"/>
    <cellStyle name="propio 4 13" xfId="15641" xr:uid="{00000000-0005-0000-0000-0000203D0000}"/>
    <cellStyle name="propio 4 2" xfId="15642" xr:uid="{00000000-0005-0000-0000-0000213D0000}"/>
    <cellStyle name="propio 4 2 2" xfId="15643" xr:uid="{00000000-0005-0000-0000-0000223D0000}"/>
    <cellStyle name="propio 4 3" xfId="15644" xr:uid="{00000000-0005-0000-0000-0000233D0000}"/>
    <cellStyle name="propio 4 3 2" xfId="15645" xr:uid="{00000000-0005-0000-0000-0000243D0000}"/>
    <cellStyle name="propio 4 4" xfId="15646" xr:uid="{00000000-0005-0000-0000-0000253D0000}"/>
    <cellStyle name="propio 4 4 2" xfId="15647" xr:uid="{00000000-0005-0000-0000-0000263D0000}"/>
    <cellStyle name="propio 4 5" xfId="15648" xr:uid="{00000000-0005-0000-0000-0000273D0000}"/>
    <cellStyle name="propio 4 5 2" xfId="15649" xr:uid="{00000000-0005-0000-0000-0000283D0000}"/>
    <cellStyle name="propio 4 6" xfId="15650" xr:uid="{00000000-0005-0000-0000-0000293D0000}"/>
    <cellStyle name="propio 4 6 2" xfId="15651" xr:uid="{00000000-0005-0000-0000-00002A3D0000}"/>
    <cellStyle name="propio 4 7" xfId="15652" xr:uid="{00000000-0005-0000-0000-00002B3D0000}"/>
    <cellStyle name="propio 4 7 2" xfId="15653" xr:uid="{00000000-0005-0000-0000-00002C3D0000}"/>
    <cellStyle name="propio 4 8" xfId="15654" xr:uid="{00000000-0005-0000-0000-00002D3D0000}"/>
    <cellStyle name="propio 4 8 2" xfId="15655" xr:uid="{00000000-0005-0000-0000-00002E3D0000}"/>
    <cellStyle name="propio 4 9" xfId="15656" xr:uid="{00000000-0005-0000-0000-00002F3D0000}"/>
    <cellStyle name="propio 4 9 2" xfId="15657" xr:uid="{00000000-0005-0000-0000-0000303D0000}"/>
    <cellStyle name="propio 4_ActiFijos" xfId="15658" xr:uid="{00000000-0005-0000-0000-0000313D0000}"/>
    <cellStyle name="propio 5" xfId="15659" xr:uid="{00000000-0005-0000-0000-0000323D0000}"/>
    <cellStyle name="propio 5 2" xfId="15660" xr:uid="{00000000-0005-0000-0000-0000333D0000}"/>
    <cellStyle name="propio 5 2 2" xfId="15661" xr:uid="{00000000-0005-0000-0000-0000343D0000}"/>
    <cellStyle name="propio 5 3" xfId="15662" xr:uid="{00000000-0005-0000-0000-0000353D0000}"/>
    <cellStyle name="propio 5 3 2" xfId="15663" xr:uid="{00000000-0005-0000-0000-0000363D0000}"/>
    <cellStyle name="propio 5 4" xfId="15664" xr:uid="{00000000-0005-0000-0000-0000373D0000}"/>
    <cellStyle name="propio 6" xfId="15665" xr:uid="{00000000-0005-0000-0000-0000383D0000}"/>
    <cellStyle name="propio 6 2" xfId="15666" xr:uid="{00000000-0005-0000-0000-0000393D0000}"/>
    <cellStyle name="propio 6 2 2" xfId="15667" xr:uid="{00000000-0005-0000-0000-00003A3D0000}"/>
    <cellStyle name="propio 6 3" xfId="15668" xr:uid="{00000000-0005-0000-0000-00003B3D0000}"/>
    <cellStyle name="propio 6 3 2" xfId="15669" xr:uid="{00000000-0005-0000-0000-00003C3D0000}"/>
    <cellStyle name="propio 6 4" xfId="15670" xr:uid="{00000000-0005-0000-0000-00003D3D0000}"/>
    <cellStyle name="propio 7" xfId="15671" xr:uid="{00000000-0005-0000-0000-00003E3D0000}"/>
    <cellStyle name="propio 7 2" xfId="15672" xr:uid="{00000000-0005-0000-0000-00003F3D0000}"/>
    <cellStyle name="propio 7 2 2" xfId="15673" xr:uid="{00000000-0005-0000-0000-0000403D0000}"/>
    <cellStyle name="propio 7 3" xfId="15674" xr:uid="{00000000-0005-0000-0000-0000413D0000}"/>
    <cellStyle name="propio 7 3 2" xfId="15675" xr:uid="{00000000-0005-0000-0000-0000423D0000}"/>
    <cellStyle name="propio 7 4" xfId="15676" xr:uid="{00000000-0005-0000-0000-0000433D0000}"/>
    <cellStyle name="propio 8" xfId="15677" xr:uid="{00000000-0005-0000-0000-0000443D0000}"/>
    <cellStyle name="propio_Balance" xfId="15678" xr:uid="{00000000-0005-0000-0000-0000453D0000}"/>
    <cellStyle name="proyeccion" xfId="15679" xr:uid="{00000000-0005-0000-0000-0000463D0000}"/>
    <cellStyle name="PSChar" xfId="15680" xr:uid="{00000000-0005-0000-0000-0000473D0000}"/>
    <cellStyle name="PSChar 2" xfId="15681" xr:uid="{00000000-0005-0000-0000-0000483D0000}"/>
    <cellStyle name="PSChar 2 10" xfId="15682" xr:uid="{00000000-0005-0000-0000-0000493D0000}"/>
    <cellStyle name="PSChar 2 11" xfId="15683" xr:uid="{00000000-0005-0000-0000-00004A3D0000}"/>
    <cellStyle name="PSChar 2 12" xfId="15684" xr:uid="{00000000-0005-0000-0000-00004B3D0000}"/>
    <cellStyle name="PSChar 2 2" xfId="15685" xr:uid="{00000000-0005-0000-0000-00004C3D0000}"/>
    <cellStyle name="PSChar 2 3" xfId="15686" xr:uid="{00000000-0005-0000-0000-00004D3D0000}"/>
    <cellStyle name="PSChar 2 4" xfId="15687" xr:uid="{00000000-0005-0000-0000-00004E3D0000}"/>
    <cellStyle name="PSChar 2 5" xfId="15688" xr:uid="{00000000-0005-0000-0000-00004F3D0000}"/>
    <cellStyle name="PSChar 2 6" xfId="15689" xr:uid="{00000000-0005-0000-0000-0000503D0000}"/>
    <cellStyle name="PSChar 2 7" xfId="15690" xr:uid="{00000000-0005-0000-0000-0000513D0000}"/>
    <cellStyle name="PSChar 2 8" xfId="15691" xr:uid="{00000000-0005-0000-0000-0000523D0000}"/>
    <cellStyle name="PSChar 2 9" xfId="15692" xr:uid="{00000000-0005-0000-0000-0000533D0000}"/>
    <cellStyle name="PSChar 3" xfId="15693" xr:uid="{00000000-0005-0000-0000-0000543D0000}"/>
    <cellStyle name="PSChar 3 10" xfId="15694" xr:uid="{00000000-0005-0000-0000-0000553D0000}"/>
    <cellStyle name="PSChar 3 11" xfId="15695" xr:uid="{00000000-0005-0000-0000-0000563D0000}"/>
    <cellStyle name="PSChar 3 12" xfId="15696" xr:uid="{00000000-0005-0000-0000-0000573D0000}"/>
    <cellStyle name="PSChar 3 2" xfId="15697" xr:uid="{00000000-0005-0000-0000-0000583D0000}"/>
    <cellStyle name="PSChar 3 3" xfId="15698" xr:uid="{00000000-0005-0000-0000-0000593D0000}"/>
    <cellStyle name="PSChar 3 4" xfId="15699" xr:uid="{00000000-0005-0000-0000-00005A3D0000}"/>
    <cellStyle name="PSChar 3 5" xfId="15700" xr:uid="{00000000-0005-0000-0000-00005B3D0000}"/>
    <cellStyle name="PSChar 3 6" xfId="15701" xr:uid="{00000000-0005-0000-0000-00005C3D0000}"/>
    <cellStyle name="PSChar 3 7" xfId="15702" xr:uid="{00000000-0005-0000-0000-00005D3D0000}"/>
    <cellStyle name="PSChar 3 8" xfId="15703" xr:uid="{00000000-0005-0000-0000-00005E3D0000}"/>
    <cellStyle name="PSChar 3 9" xfId="15704" xr:uid="{00000000-0005-0000-0000-00005F3D0000}"/>
    <cellStyle name="PSChar 4" xfId="15705" xr:uid="{00000000-0005-0000-0000-0000603D0000}"/>
    <cellStyle name="PSChar 4 10" xfId="15706" xr:uid="{00000000-0005-0000-0000-0000613D0000}"/>
    <cellStyle name="PSChar 4 11" xfId="15707" xr:uid="{00000000-0005-0000-0000-0000623D0000}"/>
    <cellStyle name="PSChar 4 12" xfId="15708" xr:uid="{00000000-0005-0000-0000-0000633D0000}"/>
    <cellStyle name="PSChar 4 2" xfId="15709" xr:uid="{00000000-0005-0000-0000-0000643D0000}"/>
    <cellStyle name="PSChar 4 3" xfId="15710" xr:uid="{00000000-0005-0000-0000-0000653D0000}"/>
    <cellStyle name="PSChar 4 4" xfId="15711" xr:uid="{00000000-0005-0000-0000-0000663D0000}"/>
    <cellStyle name="PSChar 4 5" xfId="15712" xr:uid="{00000000-0005-0000-0000-0000673D0000}"/>
    <cellStyle name="PSChar 4 6" xfId="15713" xr:uid="{00000000-0005-0000-0000-0000683D0000}"/>
    <cellStyle name="PSChar 4 7" xfId="15714" xr:uid="{00000000-0005-0000-0000-0000693D0000}"/>
    <cellStyle name="PSChar 4 8" xfId="15715" xr:uid="{00000000-0005-0000-0000-00006A3D0000}"/>
    <cellStyle name="PSChar 4 9" xfId="15716" xr:uid="{00000000-0005-0000-0000-00006B3D0000}"/>
    <cellStyle name="puntos" xfId="15717" xr:uid="{00000000-0005-0000-0000-00006C3D0000}"/>
    <cellStyle name="puntos 2" xfId="15718" xr:uid="{00000000-0005-0000-0000-00006D3D0000}"/>
    <cellStyle name="puntos 2 10" xfId="15719" xr:uid="{00000000-0005-0000-0000-00006E3D0000}"/>
    <cellStyle name="puntos 2 10 2" xfId="15720" xr:uid="{00000000-0005-0000-0000-00006F3D0000}"/>
    <cellStyle name="puntos 2 11" xfId="15721" xr:uid="{00000000-0005-0000-0000-0000703D0000}"/>
    <cellStyle name="puntos 2 11 2" xfId="15722" xr:uid="{00000000-0005-0000-0000-0000713D0000}"/>
    <cellStyle name="puntos 2 12" xfId="15723" xr:uid="{00000000-0005-0000-0000-0000723D0000}"/>
    <cellStyle name="puntos 2 12 2" xfId="15724" xr:uid="{00000000-0005-0000-0000-0000733D0000}"/>
    <cellStyle name="puntos 2 13" xfId="15725" xr:uid="{00000000-0005-0000-0000-0000743D0000}"/>
    <cellStyle name="puntos 2 2" xfId="15726" xr:uid="{00000000-0005-0000-0000-0000753D0000}"/>
    <cellStyle name="puntos 2 2 2" xfId="15727" xr:uid="{00000000-0005-0000-0000-0000763D0000}"/>
    <cellStyle name="puntos 2 3" xfId="15728" xr:uid="{00000000-0005-0000-0000-0000773D0000}"/>
    <cellStyle name="puntos 2 3 2" xfId="15729" xr:uid="{00000000-0005-0000-0000-0000783D0000}"/>
    <cellStyle name="puntos 2 4" xfId="15730" xr:uid="{00000000-0005-0000-0000-0000793D0000}"/>
    <cellStyle name="puntos 2 4 2" xfId="15731" xr:uid="{00000000-0005-0000-0000-00007A3D0000}"/>
    <cellStyle name="puntos 2 5" xfId="15732" xr:uid="{00000000-0005-0000-0000-00007B3D0000}"/>
    <cellStyle name="puntos 2 5 2" xfId="15733" xr:uid="{00000000-0005-0000-0000-00007C3D0000}"/>
    <cellStyle name="puntos 2 6" xfId="15734" xr:uid="{00000000-0005-0000-0000-00007D3D0000}"/>
    <cellStyle name="puntos 2 6 2" xfId="15735" xr:uid="{00000000-0005-0000-0000-00007E3D0000}"/>
    <cellStyle name="puntos 2 7" xfId="15736" xr:uid="{00000000-0005-0000-0000-00007F3D0000}"/>
    <cellStyle name="puntos 2 7 2" xfId="15737" xr:uid="{00000000-0005-0000-0000-0000803D0000}"/>
    <cellStyle name="puntos 2 8" xfId="15738" xr:uid="{00000000-0005-0000-0000-0000813D0000}"/>
    <cellStyle name="puntos 2 8 2" xfId="15739" xr:uid="{00000000-0005-0000-0000-0000823D0000}"/>
    <cellStyle name="puntos 2 9" xfId="15740" xr:uid="{00000000-0005-0000-0000-0000833D0000}"/>
    <cellStyle name="puntos 2 9 2" xfId="15741" xr:uid="{00000000-0005-0000-0000-0000843D0000}"/>
    <cellStyle name="puntos 3" xfId="15742" xr:uid="{00000000-0005-0000-0000-0000853D0000}"/>
    <cellStyle name="puntos 3 10" xfId="15743" xr:uid="{00000000-0005-0000-0000-0000863D0000}"/>
    <cellStyle name="puntos 3 10 2" xfId="15744" xr:uid="{00000000-0005-0000-0000-0000873D0000}"/>
    <cellStyle name="puntos 3 11" xfId="15745" xr:uid="{00000000-0005-0000-0000-0000883D0000}"/>
    <cellStyle name="puntos 3 11 2" xfId="15746" xr:uid="{00000000-0005-0000-0000-0000893D0000}"/>
    <cellStyle name="puntos 3 12" xfId="15747" xr:uid="{00000000-0005-0000-0000-00008A3D0000}"/>
    <cellStyle name="puntos 3 12 2" xfId="15748" xr:uid="{00000000-0005-0000-0000-00008B3D0000}"/>
    <cellStyle name="puntos 3 13" xfId="15749" xr:uid="{00000000-0005-0000-0000-00008C3D0000}"/>
    <cellStyle name="puntos 3 2" xfId="15750" xr:uid="{00000000-0005-0000-0000-00008D3D0000}"/>
    <cellStyle name="puntos 3 2 2" xfId="15751" xr:uid="{00000000-0005-0000-0000-00008E3D0000}"/>
    <cellStyle name="puntos 3 3" xfId="15752" xr:uid="{00000000-0005-0000-0000-00008F3D0000}"/>
    <cellStyle name="puntos 3 3 2" xfId="15753" xr:uid="{00000000-0005-0000-0000-0000903D0000}"/>
    <cellStyle name="puntos 3 4" xfId="15754" xr:uid="{00000000-0005-0000-0000-0000913D0000}"/>
    <cellStyle name="puntos 3 4 2" xfId="15755" xr:uid="{00000000-0005-0000-0000-0000923D0000}"/>
    <cellStyle name="puntos 3 5" xfId="15756" xr:uid="{00000000-0005-0000-0000-0000933D0000}"/>
    <cellStyle name="puntos 3 5 2" xfId="15757" xr:uid="{00000000-0005-0000-0000-0000943D0000}"/>
    <cellStyle name="puntos 3 6" xfId="15758" xr:uid="{00000000-0005-0000-0000-0000953D0000}"/>
    <cellStyle name="puntos 3 6 2" xfId="15759" xr:uid="{00000000-0005-0000-0000-0000963D0000}"/>
    <cellStyle name="puntos 3 7" xfId="15760" xr:uid="{00000000-0005-0000-0000-0000973D0000}"/>
    <cellStyle name="puntos 3 7 2" xfId="15761" xr:uid="{00000000-0005-0000-0000-0000983D0000}"/>
    <cellStyle name="puntos 3 8" xfId="15762" xr:uid="{00000000-0005-0000-0000-0000993D0000}"/>
    <cellStyle name="puntos 3 8 2" xfId="15763" xr:uid="{00000000-0005-0000-0000-00009A3D0000}"/>
    <cellStyle name="puntos 3 9" xfId="15764" xr:uid="{00000000-0005-0000-0000-00009B3D0000}"/>
    <cellStyle name="puntos 3 9 2" xfId="15765" xr:uid="{00000000-0005-0000-0000-00009C3D0000}"/>
    <cellStyle name="puntos 4" xfId="15766" xr:uid="{00000000-0005-0000-0000-00009D3D0000}"/>
    <cellStyle name="puntos 4 10" xfId="15767" xr:uid="{00000000-0005-0000-0000-00009E3D0000}"/>
    <cellStyle name="puntos 4 10 2" xfId="15768" xr:uid="{00000000-0005-0000-0000-00009F3D0000}"/>
    <cellStyle name="puntos 4 11" xfId="15769" xr:uid="{00000000-0005-0000-0000-0000A03D0000}"/>
    <cellStyle name="puntos 4 11 2" xfId="15770" xr:uid="{00000000-0005-0000-0000-0000A13D0000}"/>
    <cellStyle name="puntos 4 12" xfId="15771" xr:uid="{00000000-0005-0000-0000-0000A23D0000}"/>
    <cellStyle name="puntos 4 12 2" xfId="15772" xr:uid="{00000000-0005-0000-0000-0000A33D0000}"/>
    <cellStyle name="puntos 4 13" xfId="15773" xr:uid="{00000000-0005-0000-0000-0000A43D0000}"/>
    <cellStyle name="puntos 4 2" xfId="15774" xr:uid="{00000000-0005-0000-0000-0000A53D0000}"/>
    <cellStyle name="puntos 4 2 2" xfId="15775" xr:uid="{00000000-0005-0000-0000-0000A63D0000}"/>
    <cellStyle name="puntos 4 3" xfId="15776" xr:uid="{00000000-0005-0000-0000-0000A73D0000}"/>
    <cellStyle name="puntos 4 3 2" xfId="15777" xr:uid="{00000000-0005-0000-0000-0000A83D0000}"/>
    <cellStyle name="puntos 4 4" xfId="15778" xr:uid="{00000000-0005-0000-0000-0000A93D0000}"/>
    <cellStyle name="puntos 4 4 2" xfId="15779" xr:uid="{00000000-0005-0000-0000-0000AA3D0000}"/>
    <cellStyle name="puntos 4 5" xfId="15780" xr:uid="{00000000-0005-0000-0000-0000AB3D0000}"/>
    <cellStyle name="puntos 4 5 2" xfId="15781" xr:uid="{00000000-0005-0000-0000-0000AC3D0000}"/>
    <cellStyle name="puntos 4 6" xfId="15782" xr:uid="{00000000-0005-0000-0000-0000AD3D0000}"/>
    <cellStyle name="puntos 4 6 2" xfId="15783" xr:uid="{00000000-0005-0000-0000-0000AE3D0000}"/>
    <cellStyle name="puntos 4 7" xfId="15784" xr:uid="{00000000-0005-0000-0000-0000AF3D0000}"/>
    <cellStyle name="puntos 4 7 2" xfId="15785" xr:uid="{00000000-0005-0000-0000-0000B03D0000}"/>
    <cellStyle name="puntos 4 8" xfId="15786" xr:uid="{00000000-0005-0000-0000-0000B13D0000}"/>
    <cellStyle name="puntos 4 8 2" xfId="15787" xr:uid="{00000000-0005-0000-0000-0000B23D0000}"/>
    <cellStyle name="puntos 4 9" xfId="15788" xr:uid="{00000000-0005-0000-0000-0000B33D0000}"/>
    <cellStyle name="puntos 4 9 2" xfId="15789" xr:uid="{00000000-0005-0000-0000-0000B43D0000}"/>
    <cellStyle name="puntos 5" xfId="15790" xr:uid="{00000000-0005-0000-0000-0000B53D0000}"/>
    <cellStyle name="Red" xfId="15791" xr:uid="{00000000-0005-0000-0000-0000B63D0000}"/>
    <cellStyle name="Red Heading" xfId="15792" xr:uid="{00000000-0005-0000-0000-0000B73D0000}"/>
    <cellStyle name="Resaltar" xfId="15793" xr:uid="{00000000-0005-0000-0000-0000B83D0000}"/>
    <cellStyle name="Resaltar 2" xfId="15794" xr:uid="{00000000-0005-0000-0000-0000B93D0000}"/>
    <cellStyle name="Resaltar 2 10" xfId="15795" xr:uid="{00000000-0005-0000-0000-0000BA3D0000}"/>
    <cellStyle name="Resaltar 2 11" xfId="15796" xr:uid="{00000000-0005-0000-0000-0000BB3D0000}"/>
    <cellStyle name="Resaltar 2 12" xfId="15797" xr:uid="{00000000-0005-0000-0000-0000BC3D0000}"/>
    <cellStyle name="Resaltar 2 2" xfId="15798" xr:uid="{00000000-0005-0000-0000-0000BD3D0000}"/>
    <cellStyle name="Resaltar 2 3" xfId="15799" xr:uid="{00000000-0005-0000-0000-0000BE3D0000}"/>
    <cellStyle name="Resaltar 2 4" xfId="15800" xr:uid="{00000000-0005-0000-0000-0000BF3D0000}"/>
    <cellStyle name="Resaltar 2 5" xfId="15801" xr:uid="{00000000-0005-0000-0000-0000C03D0000}"/>
    <cellStyle name="Resaltar 2 6" xfId="15802" xr:uid="{00000000-0005-0000-0000-0000C13D0000}"/>
    <cellStyle name="Resaltar 2 7" xfId="15803" xr:uid="{00000000-0005-0000-0000-0000C23D0000}"/>
    <cellStyle name="Resaltar 2 8" xfId="15804" xr:uid="{00000000-0005-0000-0000-0000C33D0000}"/>
    <cellStyle name="Resaltar 2 9" xfId="15805" xr:uid="{00000000-0005-0000-0000-0000C43D0000}"/>
    <cellStyle name="Resaltar 2_ActiFijos" xfId="15806" xr:uid="{00000000-0005-0000-0000-0000C53D0000}"/>
    <cellStyle name="Resaltar 3" xfId="15807" xr:uid="{00000000-0005-0000-0000-0000C63D0000}"/>
    <cellStyle name="Resaltar 3 10" xfId="15808" xr:uid="{00000000-0005-0000-0000-0000C73D0000}"/>
    <cellStyle name="Resaltar 3 11" xfId="15809" xr:uid="{00000000-0005-0000-0000-0000C83D0000}"/>
    <cellStyle name="Resaltar 3 12" xfId="15810" xr:uid="{00000000-0005-0000-0000-0000C93D0000}"/>
    <cellStyle name="Resaltar 3 2" xfId="15811" xr:uid="{00000000-0005-0000-0000-0000CA3D0000}"/>
    <cellStyle name="Resaltar 3 3" xfId="15812" xr:uid="{00000000-0005-0000-0000-0000CB3D0000}"/>
    <cellStyle name="Resaltar 3 4" xfId="15813" xr:uid="{00000000-0005-0000-0000-0000CC3D0000}"/>
    <cellStyle name="Resaltar 3 5" xfId="15814" xr:uid="{00000000-0005-0000-0000-0000CD3D0000}"/>
    <cellStyle name="Resaltar 3 6" xfId="15815" xr:uid="{00000000-0005-0000-0000-0000CE3D0000}"/>
    <cellStyle name="Resaltar 3 7" xfId="15816" xr:uid="{00000000-0005-0000-0000-0000CF3D0000}"/>
    <cellStyle name="Resaltar 3 8" xfId="15817" xr:uid="{00000000-0005-0000-0000-0000D03D0000}"/>
    <cellStyle name="Resaltar 3 9" xfId="15818" xr:uid="{00000000-0005-0000-0000-0000D13D0000}"/>
    <cellStyle name="Resaltar 3_ActiFijos" xfId="15819" xr:uid="{00000000-0005-0000-0000-0000D23D0000}"/>
    <cellStyle name="Resaltar 4" xfId="15820" xr:uid="{00000000-0005-0000-0000-0000D33D0000}"/>
    <cellStyle name="Resaltar 4 10" xfId="15821" xr:uid="{00000000-0005-0000-0000-0000D43D0000}"/>
    <cellStyle name="Resaltar 4 11" xfId="15822" xr:uid="{00000000-0005-0000-0000-0000D53D0000}"/>
    <cellStyle name="Resaltar 4 12" xfId="15823" xr:uid="{00000000-0005-0000-0000-0000D63D0000}"/>
    <cellStyle name="Resaltar 4 2" xfId="15824" xr:uid="{00000000-0005-0000-0000-0000D73D0000}"/>
    <cellStyle name="Resaltar 4 3" xfId="15825" xr:uid="{00000000-0005-0000-0000-0000D83D0000}"/>
    <cellStyle name="Resaltar 4 4" xfId="15826" xr:uid="{00000000-0005-0000-0000-0000D93D0000}"/>
    <cellStyle name="Resaltar 4 5" xfId="15827" xr:uid="{00000000-0005-0000-0000-0000DA3D0000}"/>
    <cellStyle name="Resaltar 4 6" xfId="15828" xr:uid="{00000000-0005-0000-0000-0000DB3D0000}"/>
    <cellStyle name="Resaltar 4 7" xfId="15829" xr:uid="{00000000-0005-0000-0000-0000DC3D0000}"/>
    <cellStyle name="Resaltar 4 8" xfId="15830" xr:uid="{00000000-0005-0000-0000-0000DD3D0000}"/>
    <cellStyle name="Resaltar 4 9" xfId="15831" xr:uid="{00000000-0005-0000-0000-0000DE3D0000}"/>
    <cellStyle name="Resaltar 4_ActiFijos" xfId="15832" xr:uid="{00000000-0005-0000-0000-0000DF3D0000}"/>
    <cellStyle name="Resaltar_Bases_Generales" xfId="15833" xr:uid="{00000000-0005-0000-0000-0000E03D0000}"/>
    <cellStyle name="Resaltar1" xfId="15834" xr:uid="{00000000-0005-0000-0000-0000E13D0000}"/>
    <cellStyle name="Resaltar1 2" xfId="15835" xr:uid="{00000000-0005-0000-0000-0000E23D0000}"/>
    <cellStyle name="Resaltar1 2 10" xfId="15836" xr:uid="{00000000-0005-0000-0000-0000E33D0000}"/>
    <cellStyle name="Resaltar1 2 11" xfId="15837" xr:uid="{00000000-0005-0000-0000-0000E43D0000}"/>
    <cellStyle name="Resaltar1 2 12" xfId="15838" xr:uid="{00000000-0005-0000-0000-0000E53D0000}"/>
    <cellStyle name="Resaltar1 2 2" xfId="15839" xr:uid="{00000000-0005-0000-0000-0000E63D0000}"/>
    <cellStyle name="Resaltar1 2 3" xfId="15840" xr:uid="{00000000-0005-0000-0000-0000E73D0000}"/>
    <cellStyle name="Resaltar1 2 4" xfId="15841" xr:uid="{00000000-0005-0000-0000-0000E83D0000}"/>
    <cellStyle name="Resaltar1 2 5" xfId="15842" xr:uid="{00000000-0005-0000-0000-0000E93D0000}"/>
    <cellStyle name="Resaltar1 2 6" xfId="15843" xr:uid="{00000000-0005-0000-0000-0000EA3D0000}"/>
    <cellStyle name="Resaltar1 2 7" xfId="15844" xr:uid="{00000000-0005-0000-0000-0000EB3D0000}"/>
    <cellStyle name="Resaltar1 2 8" xfId="15845" xr:uid="{00000000-0005-0000-0000-0000EC3D0000}"/>
    <cellStyle name="Resaltar1 2 9" xfId="15846" xr:uid="{00000000-0005-0000-0000-0000ED3D0000}"/>
    <cellStyle name="Resaltar1 2_ActiFijos" xfId="15847" xr:uid="{00000000-0005-0000-0000-0000EE3D0000}"/>
    <cellStyle name="Resaltar1 3" xfId="15848" xr:uid="{00000000-0005-0000-0000-0000EF3D0000}"/>
    <cellStyle name="Resaltar1 3 10" xfId="15849" xr:uid="{00000000-0005-0000-0000-0000F03D0000}"/>
    <cellStyle name="Resaltar1 3 11" xfId="15850" xr:uid="{00000000-0005-0000-0000-0000F13D0000}"/>
    <cellStyle name="Resaltar1 3 12" xfId="15851" xr:uid="{00000000-0005-0000-0000-0000F23D0000}"/>
    <cellStyle name="Resaltar1 3 2" xfId="15852" xr:uid="{00000000-0005-0000-0000-0000F33D0000}"/>
    <cellStyle name="Resaltar1 3 3" xfId="15853" xr:uid="{00000000-0005-0000-0000-0000F43D0000}"/>
    <cellStyle name="Resaltar1 3 4" xfId="15854" xr:uid="{00000000-0005-0000-0000-0000F53D0000}"/>
    <cellStyle name="Resaltar1 3 5" xfId="15855" xr:uid="{00000000-0005-0000-0000-0000F63D0000}"/>
    <cellStyle name="Resaltar1 3 6" xfId="15856" xr:uid="{00000000-0005-0000-0000-0000F73D0000}"/>
    <cellStyle name="Resaltar1 3 7" xfId="15857" xr:uid="{00000000-0005-0000-0000-0000F83D0000}"/>
    <cellStyle name="Resaltar1 3 8" xfId="15858" xr:uid="{00000000-0005-0000-0000-0000F93D0000}"/>
    <cellStyle name="Resaltar1 3 9" xfId="15859" xr:uid="{00000000-0005-0000-0000-0000FA3D0000}"/>
    <cellStyle name="Resaltar1 3_ActiFijos" xfId="15860" xr:uid="{00000000-0005-0000-0000-0000FB3D0000}"/>
    <cellStyle name="Resaltar1 4" xfId="15861" xr:uid="{00000000-0005-0000-0000-0000FC3D0000}"/>
    <cellStyle name="Resaltar1 4 10" xfId="15862" xr:uid="{00000000-0005-0000-0000-0000FD3D0000}"/>
    <cellStyle name="Resaltar1 4 11" xfId="15863" xr:uid="{00000000-0005-0000-0000-0000FE3D0000}"/>
    <cellStyle name="Resaltar1 4 12" xfId="15864" xr:uid="{00000000-0005-0000-0000-0000FF3D0000}"/>
    <cellStyle name="Resaltar1 4 2" xfId="15865" xr:uid="{00000000-0005-0000-0000-0000003E0000}"/>
    <cellStyle name="Resaltar1 4 3" xfId="15866" xr:uid="{00000000-0005-0000-0000-0000013E0000}"/>
    <cellStyle name="Resaltar1 4 4" xfId="15867" xr:uid="{00000000-0005-0000-0000-0000023E0000}"/>
    <cellStyle name="Resaltar1 4 5" xfId="15868" xr:uid="{00000000-0005-0000-0000-0000033E0000}"/>
    <cellStyle name="Resaltar1 4 6" xfId="15869" xr:uid="{00000000-0005-0000-0000-0000043E0000}"/>
    <cellStyle name="Resaltar1 4 7" xfId="15870" xr:uid="{00000000-0005-0000-0000-0000053E0000}"/>
    <cellStyle name="Resaltar1 4 8" xfId="15871" xr:uid="{00000000-0005-0000-0000-0000063E0000}"/>
    <cellStyle name="Resaltar1 4 9" xfId="15872" xr:uid="{00000000-0005-0000-0000-0000073E0000}"/>
    <cellStyle name="Resaltar1 4_ActiFijos" xfId="15873" xr:uid="{00000000-0005-0000-0000-0000083E0000}"/>
    <cellStyle name="Resaltar1_Bases_Generales" xfId="15874" xr:uid="{00000000-0005-0000-0000-0000093E0000}"/>
    <cellStyle name="Result" xfId="15875" xr:uid="{00000000-0005-0000-0000-00000A3E0000}"/>
    <cellStyle name="RISKbigPercent" xfId="15876" xr:uid="{00000000-0005-0000-0000-00000B3E0000}"/>
    <cellStyle name="RISKbigPercent 2" xfId="15877" xr:uid="{00000000-0005-0000-0000-00000C3E0000}"/>
    <cellStyle name="RISKbigPercent 2 10" xfId="15878" xr:uid="{00000000-0005-0000-0000-00000D3E0000}"/>
    <cellStyle name="RISKbigPercent 2 10 2" xfId="15879" xr:uid="{00000000-0005-0000-0000-00000E3E0000}"/>
    <cellStyle name="RISKbigPercent 2 11" xfId="15880" xr:uid="{00000000-0005-0000-0000-00000F3E0000}"/>
    <cellStyle name="RISKbigPercent 2 11 2" xfId="15881" xr:uid="{00000000-0005-0000-0000-0000103E0000}"/>
    <cellStyle name="RISKbigPercent 2 12" xfId="15882" xr:uid="{00000000-0005-0000-0000-0000113E0000}"/>
    <cellStyle name="RISKbigPercent 2 12 2" xfId="15883" xr:uid="{00000000-0005-0000-0000-0000123E0000}"/>
    <cellStyle name="RISKbigPercent 2 13" xfId="15884" xr:uid="{00000000-0005-0000-0000-0000133E0000}"/>
    <cellStyle name="RISKbigPercent 2 2" xfId="15885" xr:uid="{00000000-0005-0000-0000-0000143E0000}"/>
    <cellStyle name="RISKbigPercent 2 2 2" xfId="15886" xr:uid="{00000000-0005-0000-0000-0000153E0000}"/>
    <cellStyle name="RISKbigPercent 2 3" xfId="15887" xr:uid="{00000000-0005-0000-0000-0000163E0000}"/>
    <cellStyle name="RISKbigPercent 2 3 2" xfId="15888" xr:uid="{00000000-0005-0000-0000-0000173E0000}"/>
    <cellStyle name="RISKbigPercent 2 4" xfId="15889" xr:uid="{00000000-0005-0000-0000-0000183E0000}"/>
    <cellStyle name="RISKbigPercent 2 4 2" xfId="15890" xr:uid="{00000000-0005-0000-0000-0000193E0000}"/>
    <cellStyle name="RISKbigPercent 2 5" xfId="15891" xr:uid="{00000000-0005-0000-0000-00001A3E0000}"/>
    <cellStyle name="RISKbigPercent 2 5 2" xfId="15892" xr:uid="{00000000-0005-0000-0000-00001B3E0000}"/>
    <cellStyle name="RISKbigPercent 2 6" xfId="15893" xr:uid="{00000000-0005-0000-0000-00001C3E0000}"/>
    <cellStyle name="RISKbigPercent 2 6 2" xfId="15894" xr:uid="{00000000-0005-0000-0000-00001D3E0000}"/>
    <cellStyle name="RISKbigPercent 2 7" xfId="15895" xr:uid="{00000000-0005-0000-0000-00001E3E0000}"/>
    <cellStyle name="RISKbigPercent 2 7 2" xfId="15896" xr:uid="{00000000-0005-0000-0000-00001F3E0000}"/>
    <cellStyle name="RISKbigPercent 2 8" xfId="15897" xr:uid="{00000000-0005-0000-0000-0000203E0000}"/>
    <cellStyle name="RISKbigPercent 2 8 2" xfId="15898" xr:uid="{00000000-0005-0000-0000-0000213E0000}"/>
    <cellStyle name="RISKbigPercent 2 9" xfId="15899" xr:uid="{00000000-0005-0000-0000-0000223E0000}"/>
    <cellStyle name="RISKbigPercent 2 9 2" xfId="15900" xr:uid="{00000000-0005-0000-0000-0000233E0000}"/>
    <cellStyle name="RISKbigPercent 3" xfId="15901" xr:uid="{00000000-0005-0000-0000-0000243E0000}"/>
    <cellStyle name="RISKbigPercent 3 10" xfId="15902" xr:uid="{00000000-0005-0000-0000-0000253E0000}"/>
    <cellStyle name="RISKbigPercent 3 10 2" xfId="15903" xr:uid="{00000000-0005-0000-0000-0000263E0000}"/>
    <cellStyle name="RISKbigPercent 3 11" xfId="15904" xr:uid="{00000000-0005-0000-0000-0000273E0000}"/>
    <cellStyle name="RISKbigPercent 3 11 2" xfId="15905" xr:uid="{00000000-0005-0000-0000-0000283E0000}"/>
    <cellStyle name="RISKbigPercent 3 12" xfId="15906" xr:uid="{00000000-0005-0000-0000-0000293E0000}"/>
    <cellStyle name="RISKbigPercent 3 12 2" xfId="15907" xr:uid="{00000000-0005-0000-0000-00002A3E0000}"/>
    <cellStyle name="RISKbigPercent 3 13" xfId="15908" xr:uid="{00000000-0005-0000-0000-00002B3E0000}"/>
    <cellStyle name="RISKbigPercent 3 2" xfId="15909" xr:uid="{00000000-0005-0000-0000-00002C3E0000}"/>
    <cellStyle name="RISKbigPercent 3 2 2" xfId="15910" xr:uid="{00000000-0005-0000-0000-00002D3E0000}"/>
    <cellStyle name="RISKbigPercent 3 3" xfId="15911" xr:uid="{00000000-0005-0000-0000-00002E3E0000}"/>
    <cellStyle name="RISKbigPercent 3 3 2" xfId="15912" xr:uid="{00000000-0005-0000-0000-00002F3E0000}"/>
    <cellStyle name="RISKbigPercent 3 4" xfId="15913" xr:uid="{00000000-0005-0000-0000-0000303E0000}"/>
    <cellStyle name="RISKbigPercent 3 4 2" xfId="15914" xr:uid="{00000000-0005-0000-0000-0000313E0000}"/>
    <cellStyle name="RISKbigPercent 3 5" xfId="15915" xr:uid="{00000000-0005-0000-0000-0000323E0000}"/>
    <cellStyle name="RISKbigPercent 3 5 2" xfId="15916" xr:uid="{00000000-0005-0000-0000-0000333E0000}"/>
    <cellStyle name="RISKbigPercent 3 6" xfId="15917" xr:uid="{00000000-0005-0000-0000-0000343E0000}"/>
    <cellStyle name="RISKbigPercent 3 6 2" xfId="15918" xr:uid="{00000000-0005-0000-0000-0000353E0000}"/>
    <cellStyle name="RISKbigPercent 3 7" xfId="15919" xr:uid="{00000000-0005-0000-0000-0000363E0000}"/>
    <cellStyle name="RISKbigPercent 3 7 2" xfId="15920" xr:uid="{00000000-0005-0000-0000-0000373E0000}"/>
    <cellStyle name="RISKbigPercent 3 8" xfId="15921" xr:uid="{00000000-0005-0000-0000-0000383E0000}"/>
    <cellStyle name="RISKbigPercent 3 8 2" xfId="15922" xr:uid="{00000000-0005-0000-0000-0000393E0000}"/>
    <cellStyle name="RISKbigPercent 3 9" xfId="15923" xr:uid="{00000000-0005-0000-0000-00003A3E0000}"/>
    <cellStyle name="RISKbigPercent 3 9 2" xfId="15924" xr:uid="{00000000-0005-0000-0000-00003B3E0000}"/>
    <cellStyle name="RISKbigPercent 4" xfId="15925" xr:uid="{00000000-0005-0000-0000-00003C3E0000}"/>
    <cellStyle name="RISKbigPercent 4 10" xfId="15926" xr:uid="{00000000-0005-0000-0000-00003D3E0000}"/>
    <cellStyle name="RISKbigPercent 4 10 2" xfId="15927" xr:uid="{00000000-0005-0000-0000-00003E3E0000}"/>
    <cellStyle name="RISKbigPercent 4 11" xfId="15928" xr:uid="{00000000-0005-0000-0000-00003F3E0000}"/>
    <cellStyle name="RISKbigPercent 4 11 2" xfId="15929" xr:uid="{00000000-0005-0000-0000-0000403E0000}"/>
    <cellStyle name="RISKbigPercent 4 12" xfId="15930" xr:uid="{00000000-0005-0000-0000-0000413E0000}"/>
    <cellStyle name="RISKbigPercent 4 12 2" xfId="15931" xr:uid="{00000000-0005-0000-0000-0000423E0000}"/>
    <cellStyle name="RISKbigPercent 4 13" xfId="15932" xr:uid="{00000000-0005-0000-0000-0000433E0000}"/>
    <cellStyle name="RISKbigPercent 4 2" xfId="15933" xr:uid="{00000000-0005-0000-0000-0000443E0000}"/>
    <cellStyle name="RISKbigPercent 4 2 2" xfId="15934" xr:uid="{00000000-0005-0000-0000-0000453E0000}"/>
    <cellStyle name="RISKbigPercent 4 3" xfId="15935" xr:uid="{00000000-0005-0000-0000-0000463E0000}"/>
    <cellStyle name="RISKbigPercent 4 3 2" xfId="15936" xr:uid="{00000000-0005-0000-0000-0000473E0000}"/>
    <cellStyle name="RISKbigPercent 4 4" xfId="15937" xr:uid="{00000000-0005-0000-0000-0000483E0000}"/>
    <cellStyle name="RISKbigPercent 4 4 2" xfId="15938" xr:uid="{00000000-0005-0000-0000-0000493E0000}"/>
    <cellStyle name="RISKbigPercent 4 5" xfId="15939" xr:uid="{00000000-0005-0000-0000-00004A3E0000}"/>
    <cellStyle name="RISKbigPercent 4 5 2" xfId="15940" xr:uid="{00000000-0005-0000-0000-00004B3E0000}"/>
    <cellStyle name="RISKbigPercent 4 6" xfId="15941" xr:uid="{00000000-0005-0000-0000-00004C3E0000}"/>
    <cellStyle name="RISKbigPercent 4 6 2" xfId="15942" xr:uid="{00000000-0005-0000-0000-00004D3E0000}"/>
    <cellStyle name="RISKbigPercent 4 7" xfId="15943" xr:uid="{00000000-0005-0000-0000-00004E3E0000}"/>
    <cellStyle name="RISKbigPercent 4 7 2" xfId="15944" xr:uid="{00000000-0005-0000-0000-00004F3E0000}"/>
    <cellStyle name="RISKbigPercent 4 8" xfId="15945" xr:uid="{00000000-0005-0000-0000-0000503E0000}"/>
    <cellStyle name="RISKbigPercent 4 8 2" xfId="15946" xr:uid="{00000000-0005-0000-0000-0000513E0000}"/>
    <cellStyle name="RISKbigPercent 4 9" xfId="15947" xr:uid="{00000000-0005-0000-0000-0000523E0000}"/>
    <cellStyle name="RISKbigPercent 4 9 2" xfId="15948" xr:uid="{00000000-0005-0000-0000-0000533E0000}"/>
    <cellStyle name="RISKbigPercent 5" xfId="15949" xr:uid="{00000000-0005-0000-0000-0000543E0000}"/>
    <cellStyle name="RISKblandrEdge" xfId="15950" xr:uid="{00000000-0005-0000-0000-0000553E0000}"/>
    <cellStyle name="RISKblandrEdge 2" xfId="15951" xr:uid="{00000000-0005-0000-0000-0000563E0000}"/>
    <cellStyle name="RISKblandrEdge 2 10" xfId="15952" xr:uid="{00000000-0005-0000-0000-0000573E0000}"/>
    <cellStyle name="RISKblandrEdge 2 10 2" xfId="15953" xr:uid="{00000000-0005-0000-0000-0000583E0000}"/>
    <cellStyle name="RISKblandrEdge 2 11" xfId="15954" xr:uid="{00000000-0005-0000-0000-0000593E0000}"/>
    <cellStyle name="RISKblandrEdge 2 11 2" xfId="15955" xr:uid="{00000000-0005-0000-0000-00005A3E0000}"/>
    <cellStyle name="RISKblandrEdge 2 12" xfId="15956" xr:uid="{00000000-0005-0000-0000-00005B3E0000}"/>
    <cellStyle name="RISKblandrEdge 2 12 2" xfId="15957" xr:uid="{00000000-0005-0000-0000-00005C3E0000}"/>
    <cellStyle name="RISKblandrEdge 2 13" xfId="15958" xr:uid="{00000000-0005-0000-0000-00005D3E0000}"/>
    <cellStyle name="RISKblandrEdge 2 2" xfId="15959" xr:uid="{00000000-0005-0000-0000-00005E3E0000}"/>
    <cellStyle name="RISKblandrEdge 2 2 2" xfId="15960" xr:uid="{00000000-0005-0000-0000-00005F3E0000}"/>
    <cellStyle name="RISKblandrEdge 2 3" xfId="15961" xr:uid="{00000000-0005-0000-0000-0000603E0000}"/>
    <cellStyle name="RISKblandrEdge 2 3 2" xfId="15962" xr:uid="{00000000-0005-0000-0000-0000613E0000}"/>
    <cellStyle name="RISKblandrEdge 2 4" xfId="15963" xr:uid="{00000000-0005-0000-0000-0000623E0000}"/>
    <cellStyle name="RISKblandrEdge 2 4 2" xfId="15964" xr:uid="{00000000-0005-0000-0000-0000633E0000}"/>
    <cellStyle name="RISKblandrEdge 2 5" xfId="15965" xr:uid="{00000000-0005-0000-0000-0000643E0000}"/>
    <cellStyle name="RISKblandrEdge 2 5 2" xfId="15966" xr:uid="{00000000-0005-0000-0000-0000653E0000}"/>
    <cellStyle name="RISKblandrEdge 2 6" xfId="15967" xr:uid="{00000000-0005-0000-0000-0000663E0000}"/>
    <cellStyle name="RISKblandrEdge 2 6 2" xfId="15968" xr:uid="{00000000-0005-0000-0000-0000673E0000}"/>
    <cellStyle name="RISKblandrEdge 2 7" xfId="15969" xr:uid="{00000000-0005-0000-0000-0000683E0000}"/>
    <cellStyle name="RISKblandrEdge 2 7 2" xfId="15970" xr:uid="{00000000-0005-0000-0000-0000693E0000}"/>
    <cellStyle name="RISKblandrEdge 2 8" xfId="15971" xr:uid="{00000000-0005-0000-0000-00006A3E0000}"/>
    <cellStyle name="RISKblandrEdge 2 8 2" xfId="15972" xr:uid="{00000000-0005-0000-0000-00006B3E0000}"/>
    <cellStyle name="RISKblandrEdge 2 9" xfId="15973" xr:uid="{00000000-0005-0000-0000-00006C3E0000}"/>
    <cellStyle name="RISKblandrEdge 2 9 2" xfId="15974" xr:uid="{00000000-0005-0000-0000-00006D3E0000}"/>
    <cellStyle name="RISKblandrEdge 3" xfId="15975" xr:uid="{00000000-0005-0000-0000-00006E3E0000}"/>
    <cellStyle name="RISKblandrEdge 3 10" xfId="15976" xr:uid="{00000000-0005-0000-0000-00006F3E0000}"/>
    <cellStyle name="RISKblandrEdge 3 10 2" xfId="15977" xr:uid="{00000000-0005-0000-0000-0000703E0000}"/>
    <cellStyle name="RISKblandrEdge 3 11" xfId="15978" xr:uid="{00000000-0005-0000-0000-0000713E0000}"/>
    <cellStyle name="RISKblandrEdge 3 11 2" xfId="15979" xr:uid="{00000000-0005-0000-0000-0000723E0000}"/>
    <cellStyle name="RISKblandrEdge 3 12" xfId="15980" xr:uid="{00000000-0005-0000-0000-0000733E0000}"/>
    <cellStyle name="RISKblandrEdge 3 12 2" xfId="15981" xr:uid="{00000000-0005-0000-0000-0000743E0000}"/>
    <cellStyle name="RISKblandrEdge 3 13" xfId="15982" xr:uid="{00000000-0005-0000-0000-0000753E0000}"/>
    <cellStyle name="RISKblandrEdge 3 2" xfId="15983" xr:uid="{00000000-0005-0000-0000-0000763E0000}"/>
    <cellStyle name="RISKblandrEdge 3 2 2" xfId="15984" xr:uid="{00000000-0005-0000-0000-0000773E0000}"/>
    <cellStyle name="RISKblandrEdge 3 3" xfId="15985" xr:uid="{00000000-0005-0000-0000-0000783E0000}"/>
    <cellStyle name="RISKblandrEdge 3 3 2" xfId="15986" xr:uid="{00000000-0005-0000-0000-0000793E0000}"/>
    <cellStyle name="RISKblandrEdge 3 4" xfId="15987" xr:uid="{00000000-0005-0000-0000-00007A3E0000}"/>
    <cellStyle name="RISKblandrEdge 3 4 2" xfId="15988" xr:uid="{00000000-0005-0000-0000-00007B3E0000}"/>
    <cellStyle name="RISKblandrEdge 3 5" xfId="15989" xr:uid="{00000000-0005-0000-0000-00007C3E0000}"/>
    <cellStyle name="RISKblandrEdge 3 5 2" xfId="15990" xr:uid="{00000000-0005-0000-0000-00007D3E0000}"/>
    <cellStyle name="RISKblandrEdge 3 6" xfId="15991" xr:uid="{00000000-0005-0000-0000-00007E3E0000}"/>
    <cellStyle name="RISKblandrEdge 3 6 2" xfId="15992" xr:uid="{00000000-0005-0000-0000-00007F3E0000}"/>
    <cellStyle name="RISKblandrEdge 3 7" xfId="15993" xr:uid="{00000000-0005-0000-0000-0000803E0000}"/>
    <cellStyle name="RISKblandrEdge 3 7 2" xfId="15994" xr:uid="{00000000-0005-0000-0000-0000813E0000}"/>
    <cellStyle name="RISKblandrEdge 3 8" xfId="15995" xr:uid="{00000000-0005-0000-0000-0000823E0000}"/>
    <cellStyle name="RISKblandrEdge 3 8 2" xfId="15996" xr:uid="{00000000-0005-0000-0000-0000833E0000}"/>
    <cellStyle name="RISKblandrEdge 3 9" xfId="15997" xr:uid="{00000000-0005-0000-0000-0000843E0000}"/>
    <cellStyle name="RISKblandrEdge 3 9 2" xfId="15998" xr:uid="{00000000-0005-0000-0000-0000853E0000}"/>
    <cellStyle name="RISKblandrEdge 4" xfId="15999" xr:uid="{00000000-0005-0000-0000-0000863E0000}"/>
    <cellStyle name="RISKblandrEdge 4 10" xfId="16000" xr:uid="{00000000-0005-0000-0000-0000873E0000}"/>
    <cellStyle name="RISKblandrEdge 4 10 2" xfId="16001" xr:uid="{00000000-0005-0000-0000-0000883E0000}"/>
    <cellStyle name="RISKblandrEdge 4 11" xfId="16002" xr:uid="{00000000-0005-0000-0000-0000893E0000}"/>
    <cellStyle name="RISKblandrEdge 4 11 2" xfId="16003" xr:uid="{00000000-0005-0000-0000-00008A3E0000}"/>
    <cellStyle name="RISKblandrEdge 4 12" xfId="16004" xr:uid="{00000000-0005-0000-0000-00008B3E0000}"/>
    <cellStyle name="RISKblandrEdge 4 12 2" xfId="16005" xr:uid="{00000000-0005-0000-0000-00008C3E0000}"/>
    <cellStyle name="RISKblandrEdge 4 13" xfId="16006" xr:uid="{00000000-0005-0000-0000-00008D3E0000}"/>
    <cellStyle name="RISKblandrEdge 4 2" xfId="16007" xr:uid="{00000000-0005-0000-0000-00008E3E0000}"/>
    <cellStyle name="RISKblandrEdge 4 2 2" xfId="16008" xr:uid="{00000000-0005-0000-0000-00008F3E0000}"/>
    <cellStyle name="RISKblandrEdge 4 3" xfId="16009" xr:uid="{00000000-0005-0000-0000-0000903E0000}"/>
    <cellStyle name="RISKblandrEdge 4 3 2" xfId="16010" xr:uid="{00000000-0005-0000-0000-0000913E0000}"/>
    <cellStyle name="RISKblandrEdge 4 4" xfId="16011" xr:uid="{00000000-0005-0000-0000-0000923E0000}"/>
    <cellStyle name="RISKblandrEdge 4 4 2" xfId="16012" xr:uid="{00000000-0005-0000-0000-0000933E0000}"/>
    <cellStyle name="RISKblandrEdge 4 5" xfId="16013" xr:uid="{00000000-0005-0000-0000-0000943E0000}"/>
    <cellStyle name="RISKblandrEdge 4 5 2" xfId="16014" xr:uid="{00000000-0005-0000-0000-0000953E0000}"/>
    <cellStyle name="RISKblandrEdge 4 6" xfId="16015" xr:uid="{00000000-0005-0000-0000-0000963E0000}"/>
    <cellStyle name="RISKblandrEdge 4 6 2" xfId="16016" xr:uid="{00000000-0005-0000-0000-0000973E0000}"/>
    <cellStyle name="RISKblandrEdge 4 7" xfId="16017" xr:uid="{00000000-0005-0000-0000-0000983E0000}"/>
    <cellStyle name="RISKblandrEdge 4 7 2" xfId="16018" xr:uid="{00000000-0005-0000-0000-0000993E0000}"/>
    <cellStyle name="RISKblandrEdge 4 8" xfId="16019" xr:uid="{00000000-0005-0000-0000-00009A3E0000}"/>
    <cellStyle name="RISKblandrEdge 4 8 2" xfId="16020" xr:uid="{00000000-0005-0000-0000-00009B3E0000}"/>
    <cellStyle name="RISKblandrEdge 4 9" xfId="16021" xr:uid="{00000000-0005-0000-0000-00009C3E0000}"/>
    <cellStyle name="RISKblandrEdge 4 9 2" xfId="16022" xr:uid="{00000000-0005-0000-0000-00009D3E0000}"/>
    <cellStyle name="RISKblandrEdge 5" xfId="16023" xr:uid="{00000000-0005-0000-0000-00009E3E0000}"/>
    <cellStyle name="RISKblCorner" xfId="16024" xr:uid="{00000000-0005-0000-0000-00009F3E0000}"/>
    <cellStyle name="RISKblCorner 2" xfId="16025" xr:uid="{00000000-0005-0000-0000-0000A03E0000}"/>
    <cellStyle name="RISKblCorner 2 10" xfId="16026" xr:uid="{00000000-0005-0000-0000-0000A13E0000}"/>
    <cellStyle name="RISKblCorner 2 10 2" xfId="16027" xr:uid="{00000000-0005-0000-0000-0000A23E0000}"/>
    <cellStyle name="RISKblCorner 2 11" xfId="16028" xr:uid="{00000000-0005-0000-0000-0000A33E0000}"/>
    <cellStyle name="RISKblCorner 2 11 2" xfId="16029" xr:uid="{00000000-0005-0000-0000-0000A43E0000}"/>
    <cellStyle name="RISKblCorner 2 12" xfId="16030" xr:uid="{00000000-0005-0000-0000-0000A53E0000}"/>
    <cellStyle name="RISKblCorner 2 12 2" xfId="16031" xr:uid="{00000000-0005-0000-0000-0000A63E0000}"/>
    <cellStyle name="RISKblCorner 2 13" xfId="16032" xr:uid="{00000000-0005-0000-0000-0000A73E0000}"/>
    <cellStyle name="RISKblCorner 2 2" xfId="16033" xr:uid="{00000000-0005-0000-0000-0000A83E0000}"/>
    <cellStyle name="RISKblCorner 2 2 2" xfId="16034" xr:uid="{00000000-0005-0000-0000-0000A93E0000}"/>
    <cellStyle name="RISKblCorner 2 3" xfId="16035" xr:uid="{00000000-0005-0000-0000-0000AA3E0000}"/>
    <cellStyle name="RISKblCorner 2 3 2" xfId="16036" xr:uid="{00000000-0005-0000-0000-0000AB3E0000}"/>
    <cellStyle name="RISKblCorner 2 4" xfId="16037" xr:uid="{00000000-0005-0000-0000-0000AC3E0000}"/>
    <cellStyle name="RISKblCorner 2 4 2" xfId="16038" xr:uid="{00000000-0005-0000-0000-0000AD3E0000}"/>
    <cellStyle name="RISKblCorner 2 5" xfId="16039" xr:uid="{00000000-0005-0000-0000-0000AE3E0000}"/>
    <cellStyle name="RISKblCorner 2 5 2" xfId="16040" xr:uid="{00000000-0005-0000-0000-0000AF3E0000}"/>
    <cellStyle name="RISKblCorner 2 6" xfId="16041" xr:uid="{00000000-0005-0000-0000-0000B03E0000}"/>
    <cellStyle name="RISKblCorner 2 6 2" xfId="16042" xr:uid="{00000000-0005-0000-0000-0000B13E0000}"/>
    <cellStyle name="RISKblCorner 2 7" xfId="16043" xr:uid="{00000000-0005-0000-0000-0000B23E0000}"/>
    <cellStyle name="RISKblCorner 2 7 2" xfId="16044" xr:uid="{00000000-0005-0000-0000-0000B33E0000}"/>
    <cellStyle name="RISKblCorner 2 8" xfId="16045" xr:uid="{00000000-0005-0000-0000-0000B43E0000}"/>
    <cellStyle name="RISKblCorner 2 8 2" xfId="16046" xr:uid="{00000000-0005-0000-0000-0000B53E0000}"/>
    <cellStyle name="RISKblCorner 2 9" xfId="16047" xr:uid="{00000000-0005-0000-0000-0000B63E0000}"/>
    <cellStyle name="RISKblCorner 2 9 2" xfId="16048" xr:uid="{00000000-0005-0000-0000-0000B73E0000}"/>
    <cellStyle name="RISKblCorner 3" xfId="16049" xr:uid="{00000000-0005-0000-0000-0000B83E0000}"/>
    <cellStyle name="RISKblCorner 3 10" xfId="16050" xr:uid="{00000000-0005-0000-0000-0000B93E0000}"/>
    <cellStyle name="RISKblCorner 3 10 2" xfId="16051" xr:uid="{00000000-0005-0000-0000-0000BA3E0000}"/>
    <cellStyle name="RISKblCorner 3 11" xfId="16052" xr:uid="{00000000-0005-0000-0000-0000BB3E0000}"/>
    <cellStyle name="RISKblCorner 3 11 2" xfId="16053" xr:uid="{00000000-0005-0000-0000-0000BC3E0000}"/>
    <cellStyle name="RISKblCorner 3 12" xfId="16054" xr:uid="{00000000-0005-0000-0000-0000BD3E0000}"/>
    <cellStyle name="RISKblCorner 3 12 2" xfId="16055" xr:uid="{00000000-0005-0000-0000-0000BE3E0000}"/>
    <cellStyle name="RISKblCorner 3 13" xfId="16056" xr:uid="{00000000-0005-0000-0000-0000BF3E0000}"/>
    <cellStyle name="RISKblCorner 3 2" xfId="16057" xr:uid="{00000000-0005-0000-0000-0000C03E0000}"/>
    <cellStyle name="RISKblCorner 3 2 2" xfId="16058" xr:uid="{00000000-0005-0000-0000-0000C13E0000}"/>
    <cellStyle name="RISKblCorner 3 3" xfId="16059" xr:uid="{00000000-0005-0000-0000-0000C23E0000}"/>
    <cellStyle name="RISKblCorner 3 3 2" xfId="16060" xr:uid="{00000000-0005-0000-0000-0000C33E0000}"/>
    <cellStyle name="RISKblCorner 3 4" xfId="16061" xr:uid="{00000000-0005-0000-0000-0000C43E0000}"/>
    <cellStyle name="RISKblCorner 3 4 2" xfId="16062" xr:uid="{00000000-0005-0000-0000-0000C53E0000}"/>
    <cellStyle name="RISKblCorner 3 5" xfId="16063" xr:uid="{00000000-0005-0000-0000-0000C63E0000}"/>
    <cellStyle name="RISKblCorner 3 5 2" xfId="16064" xr:uid="{00000000-0005-0000-0000-0000C73E0000}"/>
    <cellStyle name="RISKblCorner 3 6" xfId="16065" xr:uid="{00000000-0005-0000-0000-0000C83E0000}"/>
    <cellStyle name="RISKblCorner 3 6 2" xfId="16066" xr:uid="{00000000-0005-0000-0000-0000C93E0000}"/>
    <cellStyle name="RISKblCorner 3 7" xfId="16067" xr:uid="{00000000-0005-0000-0000-0000CA3E0000}"/>
    <cellStyle name="RISKblCorner 3 7 2" xfId="16068" xr:uid="{00000000-0005-0000-0000-0000CB3E0000}"/>
    <cellStyle name="RISKblCorner 3 8" xfId="16069" xr:uid="{00000000-0005-0000-0000-0000CC3E0000}"/>
    <cellStyle name="RISKblCorner 3 8 2" xfId="16070" xr:uid="{00000000-0005-0000-0000-0000CD3E0000}"/>
    <cellStyle name="RISKblCorner 3 9" xfId="16071" xr:uid="{00000000-0005-0000-0000-0000CE3E0000}"/>
    <cellStyle name="RISKblCorner 3 9 2" xfId="16072" xr:uid="{00000000-0005-0000-0000-0000CF3E0000}"/>
    <cellStyle name="RISKblCorner 4" xfId="16073" xr:uid="{00000000-0005-0000-0000-0000D03E0000}"/>
    <cellStyle name="RISKblCorner 4 10" xfId="16074" xr:uid="{00000000-0005-0000-0000-0000D13E0000}"/>
    <cellStyle name="RISKblCorner 4 10 2" xfId="16075" xr:uid="{00000000-0005-0000-0000-0000D23E0000}"/>
    <cellStyle name="RISKblCorner 4 11" xfId="16076" xr:uid="{00000000-0005-0000-0000-0000D33E0000}"/>
    <cellStyle name="RISKblCorner 4 11 2" xfId="16077" xr:uid="{00000000-0005-0000-0000-0000D43E0000}"/>
    <cellStyle name="RISKblCorner 4 12" xfId="16078" xr:uid="{00000000-0005-0000-0000-0000D53E0000}"/>
    <cellStyle name="RISKblCorner 4 12 2" xfId="16079" xr:uid="{00000000-0005-0000-0000-0000D63E0000}"/>
    <cellStyle name="RISKblCorner 4 13" xfId="16080" xr:uid="{00000000-0005-0000-0000-0000D73E0000}"/>
    <cellStyle name="RISKblCorner 4 2" xfId="16081" xr:uid="{00000000-0005-0000-0000-0000D83E0000}"/>
    <cellStyle name="RISKblCorner 4 2 2" xfId="16082" xr:uid="{00000000-0005-0000-0000-0000D93E0000}"/>
    <cellStyle name="RISKblCorner 4 3" xfId="16083" xr:uid="{00000000-0005-0000-0000-0000DA3E0000}"/>
    <cellStyle name="RISKblCorner 4 3 2" xfId="16084" xr:uid="{00000000-0005-0000-0000-0000DB3E0000}"/>
    <cellStyle name="RISKblCorner 4 4" xfId="16085" xr:uid="{00000000-0005-0000-0000-0000DC3E0000}"/>
    <cellStyle name="RISKblCorner 4 4 2" xfId="16086" xr:uid="{00000000-0005-0000-0000-0000DD3E0000}"/>
    <cellStyle name="RISKblCorner 4 5" xfId="16087" xr:uid="{00000000-0005-0000-0000-0000DE3E0000}"/>
    <cellStyle name="RISKblCorner 4 5 2" xfId="16088" xr:uid="{00000000-0005-0000-0000-0000DF3E0000}"/>
    <cellStyle name="RISKblCorner 4 6" xfId="16089" xr:uid="{00000000-0005-0000-0000-0000E03E0000}"/>
    <cellStyle name="RISKblCorner 4 6 2" xfId="16090" xr:uid="{00000000-0005-0000-0000-0000E13E0000}"/>
    <cellStyle name="RISKblCorner 4 7" xfId="16091" xr:uid="{00000000-0005-0000-0000-0000E23E0000}"/>
    <cellStyle name="RISKblCorner 4 7 2" xfId="16092" xr:uid="{00000000-0005-0000-0000-0000E33E0000}"/>
    <cellStyle name="RISKblCorner 4 8" xfId="16093" xr:uid="{00000000-0005-0000-0000-0000E43E0000}"/>
    <cellStyle name="RISKblCorner 4 8 2" xfId="16094" xr:uid="{00000000-0005-0000-0000-0000E53E0000}"/>
    <cellStyle name="RISKblCorner 4 9" xfId="16095" xr:uid="{00000000-0005-0000-0000-0000E63E0000}"/>
    <cellStyle name="RISKblCorner 4 9 2" xfId="16096" xr:uid="{00000000-0005-0000-0000-0000E73E0000}"/>
    <cellStyle name="RISKblCorner 5" xfId="16097" xr:uid="{00000000-0005-0000-0000-0000E83E0000}"/>
    <cellStyle name="RISKbottomEdge" xfId="16098" xr:uid="{00000000-0005-0000-0000-0000E93E0000}"/>
    <cellStyle name="RISKbottomEdge 2" xfId="16099" xr:uid="{00000000-0005-0000-0000-0000EA3E0000}"/>
    <cellStyle name="RISKbottomEdge 2 10" xfId="16100" xr:uid="{00000000-0005-0000-0000-0000EB3E0000}"/>
    <cellStyle name="RISKbottomEdge 2 10 2" xfId="16101" xr:uid="{00000000-0005-0000-0000-0000EC3E0000}"/>
    <cellStyle name="RISKbottomEdge 2 11" xfId="16102" xr:uid="{00000000-0005-0000-0000-0000ED3E0000}"/>
    <cellStyle name="RISKbottomEdge 2 11 2" xfId="16103" xr:uid="{00000000-0005-0000-0000-0000EE3E0000}"/>
    <cellStyle name="RISKbottomEdge 2 12" xfId="16104" xr:uid="{00000000-0005-0000-0000-0000EF3E0000}"/>
    <cellStyle name="RISKbottomEdge 2 12 2" xfId="16105" xr:uid="{00000000-0005-0000-0000-0000F03E0000}"/>
    <cellStyle name="RISKbottomEdge 2 13" xfId="16106" xr:uid="{00000000-0005-0000-0000-0000F13E0000}"/>
    <cellStyle name="RISKbottomEdge 2 2" xfId="16107" xr:uid="{00000000-0005-0000-0000-0000F23E0000}"/>
    <cellStyle name="RISKbottomEdge 2 2 2" xfId="16108" xr:uid="{00000000-0005-0000-0000-0000F33E0000}"/>
    <cellStyle name="RISKbottomEdge 2 3" xfId="16109" xr:uid="{00000000-0005-0000-0000-0000F43E0000}"/>
    <cellStyle name="RISKbottomEdge 2 3 2" xfId="16110" xr:uid="{00000000-0005-0000-0000-0000F53E0000}"/>
    <cellStyle name="RISKbottomEdge 2 4" xfId="16111" xr:uid="{00000000-0005-0000-0000-0000F63E0000}"/>
    <cellStyle name="RISKbottomEdge 2 4 2" xfId="16112" xr:uid="{00000000-0005-0000-0000-0000F73E0000}"/>
    <cellStyle name="RISKbottomEdge 2 5" xfId="16113" xr:uid="{00000000-0005-0000-0000-0000F83E0000}"/>
    <cellStyle name="RISKbottomEdge 2 5 2" xfId="16114" xr:uid="{00000000-0005-0000-0000-0000F93E0000}"/>
    <cellStyle name="RISKbottomEdge 2 6" xfId="16115" xr:uid="{00000000-0005-0000-0000-0000FA3E0000}"/>
    <cellStyle name="RISKbottomEdge 2 6 2" xfId="16116" xr:uid="{00000000-0005-0000-0000-0000FB3E0000}"/>
    <cellStyle name="RISKbottomEdge 2 7" xfId="16117" xr:uid="{00000000-0005-0000-0000-0000FC3E0000}"/>
    <cellStyle name="RISKbottomEdge 2 7 2" xfId="16118" xr:uid="{00000000-0005-0000-0000-0000FD3E0000}"/>
    <cellStyle name="RISKbottomEdge 2 8" xfId="16119" xr:uid="{00000000-0005-0000-0000-0000FE3E0000}"/>
    <cellStyle name="RISKbottomEdge 2 8 2" xfId="16120" xr:uid="{00000000-0005-0000-0000-0000FF3E0000}"/>
    <cellStyle name="RISKbottomEdge 2 9" xfId="16121" xr:uid="{00000000-0005-0000-0000-0000003F0000}"/>
    <cellStyle name="RISKbottomEdge 2 9 2" xfId="16122" xr:uid="{00000000-0005-0000-0000-0000013F0000}"/>
    <cellStyle name="RISKbottomEdge 3" xfId="16123" xr:uid="{00000000-0005-0000-0000-0000023F0000}"/>
    <cellStyle name="RISKbottomEdge 3 10" xfId="16124" xr:uid="{00000000-0005-0000-0000-0000033F0000}"/>
    <cellStyle name="RISKbottomEdge 3 10 2" xfId="16125" xr:uid="{00000000-0005-0000-0000-0000043F0000}"/>
    <cellStyle name="RISKbottomEdge 3 11" xfId="16126" xr:uid="{00000000-0005-0000-0000-0000053F0000}"/>
    <cellStyle name="RISKbottomEdge 3 11 2" xfId="16127" xr:uid="{00000000-0005-0000-0000-0000063F0000}"/>
    <cellStyle name="RISKbottomEdge 3 12" xfId="16128" xr:uid="{00000000-0005-0000-0000-0000073F0000}"/>
    <cellStyle name="RISKbottomEdge 3 12 2" xfId="16129" xr:uid="{00000000-0005-0000-0000-0000083F0000}"/>
    <cellStyle name="RISKbottomEdge 3 13" xfId="16130" xr:uid="{00000000-0005-0000-0000-0000093F0000}"/>
    <cellStyle name="RISKbottomEdge 3 2" xfId="16131" xr:uid="{00000000-0005-0000-0000-00000A3F0000}"/>
    <cellStyle name="RISKbottomEdge 3 2 2" xfId="16132" xr:uid="{00000000-0005-0000-0000-00000B3F0000}"/>
    <cellStyle name="RISKbottomEdge 3 3" xfId="16133" xr:uid="{00000000-0005-0000-0000-00000C3F0000}"/>
    <cellStyle name="RISKbottomEdge 3 3 2" xfId="16134" xr:uid="{00000000-0005-0000-0000-00000D3F0000}"/>
    <cellStyle name="RISKbottomEdge 3 4" xfId="16135" xr:uid="{00000000-0005-0000-0000-00000E3F0000}"/>
    <cellStyle name="RISKbottomEdge 3 4 2" xfId="16136" xr:uid="{00000000-0005-0000-0000-00000F3F0000}"/>
    <cellStyle name="RISKbottomEdge 3 5" xfId="16137" xr:uid="{00000000-0005-0000-0000-0000103F0000}"/>
    <cellStyle name="RISKbottomEdge 3 5 2" xfId="16138" xr:uid="{00000000-0005-0000-0000-0000113F0000}"/>
    <cellStyle name="RISKbottomEdge 3 6" xfId="16139" xr:uid="{00000000-0005-0000-0000-0000123F0000}"/>
    <cellStyle name="RISKbottomEdge 3 6 2" xfId="16140" xr:uid="{00000000-0005-0000-0000-0000133F0000}"/>
    <cellStyle name="RISKbottomEdge 3 7" xfId="16141" xr:uid="{00000000-0005-0000-0000-0000143F0000}"/>
    <cellStyle name="RISKbottomEdge 3 7 2" xfId="16142" xr:uid="{00000000-0005-0000-0000-0000153F0000}"/>
    <cellStyle name="RISKbottomEdge 3 8" xfId="16143" xr:uid="{00000000-0005-0000-0000-0000163F0000}"/>
    <cellStyle name="RISKbottomEdge 3 8 2" xfId="16144" xr:uid="{00000000-0005-0000-0000-0000173F0000}"/>
    <cellStyle name="RISKbottomEdge 3 9" xfId="16145" xr:uid="{00000000-0005-0000-0000-0000183F0000}"/>
    <cellStyle name="RISKbottomEdge 3 9 2" xfId="16146" xr:uid="{00000000-0005-0000-0000-0000193F0000}"/>
    <cellStyle name="RISKbottomEdge 4" xfId="16147" xr:uid="{00000000-0005-0000-0000-00001A3F0000}"/>
    <cellStyle name="RISKbottomEdge 4 10" xfId="16148" xr:uid="{00000000-0005-0000-0000-00001B3F0000}"/>
    <cellStyle name="RISKbottomEdge 4 10 2" xfId="16149" xr:uid="{00000000-0005-0000-0000-00001C3F0000}"/>
    <cellStyle name="RISKbottomEdge 4 11" xfId="16150" xr:uid="{00000000-0005-0000-0000-00001D3F0000}"/>
    <cellStyle name="RISKbottomEdge 4 11 2" xfId="16151" xr:uid="{00000000-0005-0000-0000-00001E3F0000}"/>
    <cellStyle name="RISKbottomEdge 4 12" xfId="16152" xr:uid="{00000000-0005-0000-0000-00001F3F0000}"/>
    <cellStyle name="RISKbottomEdge 4 12 2" xfId="16153" xr:uid="{00000000-0005-0000-0000-0000203F0000}"/>
    <cellStyle name="RISKbottomEdge 4 13" xfId="16154" xr:uid="{00000000-0005-0000-0000-0000213F0000}"/>
    <cellStyle name="RISKbottomEdge 4 2" xfId="16155" xr:uid="{00000000-0005-0000-0000-0000223F0000}"/>
    <cellStyle name="RISKbottomEdge 4 2 2" xfId="16156" xr:uid="{00000000-0005-0000-0000-0000233F0000}"/>
    <cellStyle name="RISKbottomEdge 4 3" xfId="16157" xr:uid="{00000000-0005-0000-0000-0000243F0000}"/>
    <cellStyle name="RISKbottomEdge 4 3 2" xfId="16158" xr:uid="{00000000-0005-0000-0000-0000253F0000}"/>
    <cellStyle name="RISKbottomEdge 4 4" xfId="16159" xr:uid="{00000000-0005-0000-0000-0000263F0000}"/>
    <cellStyle name="RISKbottomEdge 4 4 2" xfId="16160" xr:uid="{00000000-0005-0000-0000-0000273F0000}"/>
    <cellStyle name="RISKbottomEdge 4 5" xfId="16161" xr:uid="{00000000-0005-0000-0000-0000283F0000}"/>
    <cellStyle name="RISKbottomEdge 4 5 2" xfId="16162" xr:uid="{00000000-0005-0000-0000-0000293F0000}"/>
    <cellStyle name="RISKbottomEdge 4 6" xfId="16163" xr:uid="{00000000-0005-0000-0000-00002A3F0000}"/>
    <cellStyle name="RISKbottomEdge 4 6 2" xfId="16164" xr:uid="{00000000-0005-0000-0000-00002B3F0000}"/>
    <cellStyle name="RISKbottomEdge 4 7" xfId="16165" xr:uid="{00000000-0005-0000-0000-00002C3F0000}"/>
    <cellStyle name="RISKbottomEdge 4 7 2" xfId="16166" xr:uid="{00000000-0005-0000-0000-00002D3F0000}"/>
    <cellStyle name="RISKbottomEdge 4 8" xfId="16167" xr:uid="{00000000-0005-0000-0000-00002E3F0000}"/>
    <cellStyle name="RISKbottomEdge 4 8 2" xfId="16168" xr:uid="{00000000-0005-0000-0000-00002F3F0000}"/>
    <cellStyle name="RISKbottomEdge 4 9" xfId="16169" xr:uid="{00000000-0005-0000-0000-0000303F0000}"/>
    <cellStyle name="RISKbottomEdge 4 9 2" xfId="16170" xr:uid="{00000000-0005-0000-0000-0000313F0000}"/>
    <cellStyle name="RISKbottomEdge 5" xfId="16171" xr:uid="{00000000-0005-0000-0000-0000323F0000}"/>
    <cellStyle name="RISKbrCorner" xfId="16172" xr:uid="{00000000-0005-0000-0000-0000333F0000}"/>
    <cellStyle name="RISKbrCorner 2" xfId="16173" xr:uid="{00000000-0005-0000-0000-0000343F0000}"/>
    <cellStyle name="RISKbrCorner 2 10" xfId="16174" xr:uid="{00000000-0005-0000-0000-0000353F0000}"/>
    <cellStyle name="RISKbrCorner 2 10 2" xfId="16175" xr:uid="{00000000-0005-0000-0000-0000363F0000}"/>
    <cellStyle name="RISKbrCorner 2 11" xfId="16176" xr:uid="{00000000-0005-0000-0000-0000373F0000}"/>
    <cellStyle name="RISKbrCorner 2 11 2" xfId="16177" xr:uid="{00000000-0005-0000-0000-0000383F0000}"/>
    <cellStyle name="RISKbrCorner 2 12" xfId="16178" xr:uid="{00000000-0005-0000-0000-0000393F0000}"/>
    <cellStyle name="RISKbrCorner 2 12 2" xfId="16179" xr:uid="{00000000-0005-0000-0000-00003A3F0000}"/>
    <cellStyle name="RISKbrCorner 2 13" xfId="16180" xr:uid="{00000000-0005-0000-0000-00003B3F0000}"/>
    <cellStyle name="RISKbrCorner 2 2" xfId="16181" xr:uid="{00000000-0005-0000-0000-00003C3F0000}"/>
    <cellStyle name="RISKbrCorner 2 2 2" xfId="16182" xr:uid="{00000000-0005-0000-0000-00003D3F0000}"/>
    <cellStyle name="RISKbrCorner 2 3" xfId="16183" xr:uid="{00000000-0005-0000-0000-00003E3F0000}"/>
    <cellStyle name="RISKbrCorner 2 3 2" xfId="16184" xr:uid="{00000000-0005-0000-0000-00003F3F0000}"/>
    <cellStyle name="RISKbrCorner 2 4" xfId="16185" xr:uid="{00000000-0005-0000-0000-0000403F0000}"/>
    <cellStyle name="RISKbrCorner 2 4 2" xfId="16186" xr:uid="{00000000-0005-0000-0000-0000413F0000}"/>
    <cellStyle name="RISKbrCorner 2 5" xfId="16187" xr:uid="{00000000-0005-0000-0000-0000423F0000}"/>
    <cellStyle name="RISKbrCorner 2 5 2" xfId="16188" xr:uid="{00000000-0005-0000-0000-0000433F0000}"/>
    <cellStyle name="RISKbrCorner 2 6" xfId="16189" xr:uid="{00000000-0005-0000-0000-0000443F0000}"/>
    <cellStyle name="RISKbrCorner 2 6 2" xfId="16190" xr:uid="{00000000-0005-0000-0000-0000453F0000}"/>
    <cellStyle name="RISKbrCorner 2 7" xfId="16191" xr:uid="{00000000-0005-0000-0000-0000463F0000}"/>
    <cellStyle name="RISKbrCorner 2 7 2" xfId="16192" xr:uid="{00000000-0005-0000-0000-0000473F0000}"/>
    <cellStyle name="RISKbrCorner 2 8" xfId="16193" xr:uid="{00000000-0005-0000-0000-0000483F0000}"/>
    <cellStyle name="RISKbrCorner 2 8 2" xfId="16194" xr:uid="{00000000-0005-0000-0000-0000493F0000}"/>
    <cellStyle name="RISKbrCorner 2 9" xfId="16195" xr:uid="{00000000-0005-0000-0000-00004A3F0000}"/>
    <cellStyle name="RISKbrCorner 2 9 2" xfId="16196" xr:uid="{00000000-0005-0000-0000-00004B3F0000}"/>
    <cellStyle name="RISKbrCorner 3" xfId="16197" xr:uid="{00000000-0005-0000-0000-00004C3F0000}"/>
    <cellStyle name="RISKbrCorner 3 10" xfId="16198" xr:uid="{00000000-0005-0000-0000-00004D3F0000}"/>
    <cellStyle name="RISKbrCorner 3 10 2" xfId="16199" xr:uid="{00000000-0005-0000-0000-00004E3F0000}"/>
    <cellStyle name="RISKbrCorner 3 11" xfId="16200" xr:uid="{00000000-0005-0000-0000-00004F3F0000}"/>
    <cellStyle name="RISKbrCorner 3 11 2" xfId="16201" xr:uid="{00000000-0005-0000-0000-0000503F0000}"/>
    <cellStyle name="RISKbrCorner 3 12" xfId="16202" xr:uid="{00000000-0005-0000-0000-0000513F0000}"/>
    <cellStyle name="RISKbrCorner 3 12 2" xfId="16203" xr:uid="{00000000-0005-0000-0000-0000523F0000}"/>
    <cellStyle name="RISKbrCorner 3 13" xfId="16204" xr:uid="{00000000-0005-0000-0000-0000533F0000}"/>
    <cellStyle name="RISKbrCorner 3 2" xfId="16205" xr:uid="{00000000-0005-0000-0000-0000543F0000}"/>
    <cellStyle name="RISKbrCorner 3 2 2" xfId="16206" xr:uid="{00000000-0005-0000-0000-0000553F0000}"/>
    <cellStyle name="RISKbrCorner 3 3" xfId="16207" xr:uid="{00000000-0005-0000-0000-0000563F0000}"/>
    <cellStyle name="RISKbrCorner 3 3 2" xfId="16208" xr:uid="{00000000-0005-0000-0000-0000573F0000}"/>
    <cellStyle name="RISKbrCorner 3 4" xfId="16209" xr:uid="{00000000-0005-0000-0000-0000583F0000}"/>
    <cellStyle name="RISKbrCorner 3 4 2" xfId="16210" xr:uid="{00000000-0005-0000-0000-0000593F0000}"/>
    <cellStyle name="RISKbrCorner 3 5" xfId="16211" xr:uid="{00000000-0005-0000-0000-00005A3F0000}"/>
    <cellStyle name="RISKbrCorner 3 5 2" xfId="16212" xr:uid="{00000000-0005-0000-0000-00005B3F0000}"/>
    <cellStyle name="RISKbrCorner 3 6" xfId="16213" xr:uid="{00000000-0005-0000-0000-00005C3F0000}"/>
    <cellStyle name="RISKbrCorner 3 6 2" xfId="16214" xr:uid="{00000000-0005-0000-0000-00005D3F0000}"/>
    <cellStyle name="RISKbrCorner 3 7" xfId="16215" xr:uid="{00000000-0005-0000-0000-00005E3F0000}"/>
    <cellStyle name="RISKbrCorner 3 7 2" xfId="16216" xr:uid="{00000000-0005-0000-0000-00005F3F0000}"/>
    <cellStyle name="RISKbrCorner 3 8" xfId="16217" xr:uid="{00000000-0005-0000-0000-0000603F0000}"/>
    <cellStyle name="RISKbrCorner 3 8 2" xfId="16218" xr:uid="{00000000-0005-0000-0000-0000613F0000}"/>
    <cellStyle name="RISKbrCorner 3 9" xfId="16219" xr:uid="{00000000-0005-0000-0000-0000623F0000}"/>
    <cellStyle name="RISKbrCorner 3 9 2" xfId="16220" xr:uid="{00000000-0005-0000-0000-0000633F0000}"/>
    <cellStyle name="RISKbrCorner 4" xfId="16221" xr:uid="{00000000-0005-0000-0000-0000643F0000}"/>
    <cellStyle name="RISKbrCorner 4 10" xfId="16222" xr:uid="{00000000-0005-0000-0000-0000653F0000}"/>
    <cellStyle name="RISKbrCorner 4 10 2" xfId="16223" xr:uid="{00000000-0005-0000-0000-0000663F0000}"/>
    <cellStyle name="RISKbrCorner 4 11" xfId="16224" xr:uid="{00000000-0005-0000-0000-0000673F0000}"/>
    <cellStyle name="RISKbrCorner 4 11 2" xfId="16225" xr:uid="{00000000-0005-0000-0000-0000683F0000}"/>
    <cellStyle name="RISKbrCorner 4 12" xfId="16226" xr:uid="{00000000-0005-0000-0000-0000693F0000}"/>
    <cellStyle name="RISKbrCorner 4 12 2" xfId="16227" xr:uid="{00000000-0005-0000-0000-00006A3F0000}"/>
    <cellStyle name="RISKbrCorner 4 13" xfId="16228" xr:uid="{00000000-0005-0000-0000-00006B3F0000}"/>
    <cellStyle name="RISKbrCorner 4 2" xfId="16229" xr:uid="{00000000-0005-0000-0000-00006C3F0000}"/>
    <cellStyle name="RISKbrCorner 4 2 2" xfId="16230" xr:uid="{00000000-0005-0000-0000-00006D3F0000}"/>
    <cellStyle name="RISKbrCorner 4 3" xfId="16231" xr:uid="{00000000-0005-0000-0000-00006E3F0000}"/>
    <cellStyle name="RISKbrCorner 4 3 2" xfId="16232" xr:uid="{00000000-0005-0000-0000-00006F3F0000}"/>
    <cellStyle name="RISKbrCorner 4 4" xfId="16233" xr:uid="{00000000-0005-0000-0000-0000703F0000}"/>
    <cellStyle name="RISKbrCorner 4 4 2" xfId="16234" xr:uid="{00000000-0005-0000-0000-0000713F0000}"/>
    <cellStyle name="RISKbrCorner 4 5" xfId="16235" xr:uid="{00000000-0005-0000-0000-0000723F0000}"/>
    <cellStyle name="RISKbrCorner 4 5 2" xfId="16236" xr:uid="{00000000-0005-0000-0000-0000733F0000}"/>
    <cellStyle name="RISKbrCorner 4 6" xfId="16237" xr:uid="{00000000-0005-0000-0000-0000743F0000}"/>
    <cellStyle name="RISKbrCorner 4 6 2" xfId="16238" xr:uid="{00000000-0005-0000-0000-0000753F0000}"/>
    <cellStyle name="RISKbrCorner 4 7" xfId="16239" xr:uid="{00000000-0005-0000-0000-0000763F0000}"/>
    <cellStyle name="RISKbrCorner 4 7 2" xfId="16240" xr:uid="{00000000-0005-0000-0000-0000773F0000}"/>
    <cellStyle name="RISKbrCorner 4 8" xfId="16241" xr:uid="{00000000-0005-0000-0000-0000783F0000}"/>
    <cellStyle name="RISKbrCorner 4 8 2" xfId="16242" xr:uid="{00000000-0005-0000-0000-0000793F0000}"/>
    <cellStyle name="RISKbrCorner 4 9" xfId="16243" xr:uid="{00000000-0005-0000-0000-00007A3F0000}"/>
    <cellStyle name="RISKbrCorner 4 9 2" xfId="16244" xr:uid="{00000000-0005-0000-0000-00007B3F0000}"/>
    <cellStyle name="RISKbrCorner 5" xfId="16245" xr:uid="{00000000-0005-0000-0000-00007C3F0000}"/>
    <cellStyle name="RISKdarkBoxed" xfId="16246" xr:uid="{00000000-0005-0000-0000-00007D3F0000}"/>
    <cellStyle name="RISKdarkBoxed 10" xfId="16247" xr:uid="{00000000-0005-0000-0000-00007E3F0000}"/>
    <cellStyle name="RISKdarkBoxed 10 2" xfId="16248" xr:uid="{00000000-0005-0000-0000-00007F3F0000}"/>
    <cellStyle name="RISKdarkBoxed 10 2 2" xfId="39053" xr:uid="{6CDCE976-AD35-4508-8C0A-3E01F15DD611}"/>
    <cellStyle name="RISKdarkBoxed 10 2 2 2" xfId="37275" xr:uid="{D0862EDD-AAD1-48A4-81F2-B8745C9341A2}"/>
    <cellStyle name="RISKdarkBoxed 10 2 3" xfId="39052" xr:uid="{F119A851-E469-42F3-B37B-2D393892C110}"/>
    <cellStyle name="RISKdarkBoxed 10 2 4" xfId="37274" xr:uid="{DB9C01D3-161E-4069-B615-8C046193F563}"/>
    <cellStyle name="RISKdarkBoxed 10 3" xfId="39054" xr:uid="{95A0E18B-D47C-4EC6-8F4C-3478D5A0B6DA}"/>
    <cellStyle name="RISKdarkBoxed 10 3 2" xfId="37276" xr:uid="{58AD2B30-6905-4963-B412-50E25209E5A9}"/>
    <cellStyle name="RISKdarkBoxed 10 4" xfId="39051" xr:uid="{A595E9E2-5A4E-4B84-8B7F-45A53BAE4DE0}"/>
    <cellStyle name="RISKdarkBoxed 10 5" xfId="37273" xr:uid="{32FCAC25-B50D-4AFC-81E9-71AA84B4B963}"/>
    <cellStyle name="RISKdarkBoxed 11" xfId="16249" xr:uid="{00000000-0005-0000-0000-0000803F0000}"/>
    <cellStyle name="RISKdarkBoxed 11 2" xfId="16250" xr:uid="{00000000-0005-0000-0000-0000813F0000}"/>
    <cellStyle name="RISKdarkBoxed 11 2 2" xfId="39057" xr:uid="{76219F9F-1FB4-4B92-8EEA-CD8A4629235A}"/>
    <cellStyle name="RISKdarkBoxed 11 2 2 2" xfId="37279" xr:uid="{85D4AF24-304D-4120-9081-BE9B37D93927}"/>
    <cellStyle name="RISKdarkBoxed 11 2 3" xfId="39056" xr:uid="{F8A47083-44F7-43D9-8B32-D35DF57F1EC7}"/>
    <cellStyle name="RISKdarkBoxed 11 2 4" xfId="37278" xr:uid="{71FB9F20-3362-4969-9E41-6B7F348CE870}"/>
    <cellStyle name="RISKdarkBoxed 11 3" xfId="39058" xr:uid="{F19B2268-2C07-4049-ACA4-58299B83130D}"/>
    <cellStyle name="RISKdarkBoxed 11 3 2" xfId="37280" xr:uid="{78D81D76-D825-4B26-9254-F380438B3047}"/>
    <cellStyle name="RISKdarkBoxed 11 4" xfId="39055" xr:uid="{57C84E07-1CAF-4C3B-816C-D18314116538}"/>
    <cellStyle name="RISKdarkBoxed 11 5" xfId="37277" xr:uid="{148CE067-2C92-4864-A772-6E3887100737}"/>
    <cellStyle name="RISKdarkBoxed 12" xfId="16251" xr:uid="{00000000-0005-0000-0000-0000823F0000}"/>
    <cellStyle name="RISKdarkBoxed 12 2" xfId="39060" xr:uid="{677C54BF-3243-4936-90E9-B2093CEA0A0D}"/>
    <cellStyle name="RISKdarkBoxed 12 2 2" xfId="37282" xr:uid="{E6B2436A-AC79-4146-8134-064D0B551958}"/>
    <cellStyle name="RISKdarkBoxed 12 3" xfId="39059" xr:uid="{BF0178C3-7E8E-4F3D-B90C-7829A91361DA}"/>
    <cellStyle name="RISKdarkBoxed 12 4" xfId="37281" xr:uid="{82ABD03C-0F77-4504-9A6E-5F57585301CB}"/>
    <cellStyle name="RISKdarkBoxed 13" xfId="39061" xr:uid="{549FADDF-8E78-47D7-9338-669D80FD86DF}"/>
    <cellStyle name="RISKdarkBoxed 13 2" xfId="37283" xr:uid="{012AE943-0BF6-4394-9160-36B5BCEB00C1}"/>
    <cellStyle name="RISKdarkBoxed 14" xfId="39050" xr:uid="{8275A9B9-3FE5-40A4-B6D3-7A413C01251B}"/>
    <cellStyle name="RISKdarkBoxed 15" xfId="37272" xr:uid="{DCCA4C78-4455-49B6-9F71-4004725804A7}"/>
    <cellStyle name="RISKdarkBoxed 2" xfId="16252" xr:uid="{00000000-0005-0000-0000-0000833F0000}"/>
    <cellStyle name="RISKdarkBoxed 2 10" xfId="16253" xr:uid="{00000000-0005-0000-0000-0000843F0000}"/>
    <cellStyle name="RISKdarkBoxed 2 10 2" xfId="16254" xr:uid="{00000000-0005-0000-0000-0000853F0000}"/>
    <cellStyle name="RISKdarkBoxed 2 10 2 2" xfId="16255" xr:uid="{00000000-0005-0000-0000-0000863F0000}"/>
    <cellStyle name="RISKdarkBoxed 2 10 2 2 2" xfId="39066" xr:uid="{057EC3D1-3AAE-4333-8673-7AA2BFCCC98E}"/>
    <cellStyle name="RISKdarkBoxed 2 10 2 2 2 2" xfId="37288" xr:uid="{7EEABDA4-51AD-479D-8F70-2B5A2044AC6D}"/>
    <cellStyle name="RISKdarkBoxed 2 10 2 2 3" xfId="39065" xr:uid="{4F743BDB-022C-423D-9CDF-3CC1C2F43F62}"/>
    <cellStyle name="RISKdarkBoxed 2 10 2 2 4" xfId="37287" xr:uid="{AD65052A-ADD2-415A-B8C7-432C0B12D758}"/>
    <cellStyle name="RISKdarkBoxed 2 10 2 3" xfId="39067" xr:uid="{6136B948-0BAE-4410-B228-1CE328F9E7FC}"/>
    <cellStyle name="RISKdarkBoxed 2 10 2 3 2" xfId="37289" xr:uid="{D7C4960A-389C-4B6E-BB47-73FF9EE70555}"/>
    <cellStyle name="RISKdarkBoxed 2 10 2 4" xfId="39064" xr:uid="{C9EFE133-51D0-4005-A6F1-6849021AA111}"/>
    <cellStyle name="RISKdarkBoxed 2 10 2 5" xfId="37286" xr:uid="{B55F25C4-F389-430A-8EA8-7DA30F646882}"/>
    <cellStyle name="RISKdarkBoxed 2 10 3" xfId="16256" xr:uid="{00000000-0005-0000-0000-0000873F0000}"/>
    <cellStyle name="RISKdarkBoxed 2 10 3 2" xfId="16257" xr:uid="{00000000-0005-0000-0000-0000883F0000}"/>
    <cellStyle name="RISKdarkBoxed 2 10 3 2 2" xfId="39070" xr:uid="{E976ED20-D7D1-43C9-81D8-1C8A2B408E89}"/>
    <cellStyle name="RISKdarkBoxed 2 10 3 2 2 2" xfId="37292" xr:uid="{8CB62DB7-D2A0-4150-A24D-0CE811B6A72F}"/>
    <cellStyle name="RISKdarkBoxed 2 10 3 2 3" xfId="39069" xr:uid="{DF6E0837-96B1-4804-9500-C03F50E47576}"/>
    <cellStyle name="RISKdarkBoxed 2 10 3 2 4" xfId="37291" xr:uid="{24BDFD5A-C1C4-4D5B-B721-5A59AB45C662}"/>
    <cellStyle name="RISKdarkBoxed 2 10 3 3" xfId="39071" xr:uid="{C488553A-D7D9-4527-B3DB-B55E0CAB37D6}"/>
    <cellStyle name="RISKdarkBoxed 2 10 3 3 2" xfId="37293" xr:uid="{90EA83AC-88CE-4843-A432-7A4F8CB03588}"/>
    <cellStyle name="RISKdarkBoxed 2 10 3 4" xfId="39068" xr:uid="{6A57A326-F308-4B4F-AD2A-371C2B8AD6B8}"/>
    <cellStyle name="RISKdarkBoxed 2 10 3 5" xfId="37290" xr:uid="{A10EC4EB-5D81-4E96-AC16-20595FA22C25}"/>
    <cellStyle name="RISKdarkBoxed 2 10 4" xfId="16258" xr:uid="{00000000-0005-0000-0000-0000893F0000}"/>
    <cellStyle name="RISKdarkBoxed 2 10 4 2" xfId="39073" xr:uid="{B64BC767-C859-4B39-963D-5B051BB6ECD6}"/>
    <cellStyle name="RISKdarkBoxed 2 10 4 2 2" xfId="37295" xr:uid="{15AB3076-3CCB-4A9D-A599-E100F9CDBE8A}"/>
    <cellStyle name="RISKdarkBoxed 2 10 4 3" xfId="39072" xr:uid="{A5063AE6-739B-45C3-982E-81E850D3F3AB}"/>
    <cellStyle name="RISKdarkBoxed 2 10 4 4" xfId="37294" xr:uid="{D9145A11-1AE9-48C7-8FC8-78A3DE07C17A}"/>
    <cellStyle name="RISKdarkBoxed 2 10 5" xfId="39074" xr:uid="{257AC1F1-439A-436F-AF73-8E4A7BC9F908}"/>
    <cellStyle name="RISKdarkBoxed 2 10 5 2" xfId="37296" xr:uid="{766AE6D3-A347-46CA-9FA6-CBF64489AF3C}"/>
    <cellStyle name="RISKdarkBoxed 2 10 6" xfId="39063" xr:uid="{F9B30231-C908-4454-8643-B38C6A55A8BA}"/>
    <cellStyle name="RISKdarkBoxed 2 10 7" xfId="37285" xr:uid="{D60A0F44-022C-4C23-B129-0321E9578C43}"/>
    <cellStyle name="RISKdarkBoxed 2 11" xfId="16259" xr:uid="{00000000-0005-0000-0000-00008A3F0000}"/>
    <cellStyle name="RISKdarkBoxed 2 11 2" xfId="16260" xr:uid="{00000000-0005-0000-0000-00008B3F0000}"/>
    <cellStyle name="RISKdarkBoxed 2 11 2 2" xfId="39077" xr:uid="{D9341CB2-883C-4F44-B84B-043C0AE0E260}"/>
    <cellStyle name="RISKdarkBoxed 2 11 2 2 2" xfId="37299" xr:uid="{CCC6ADCE-4045-49C1-8249-3FA58BA85966}"/>
    <cellStyle name="RISKdarkBoxed 2 11 2 3" xfId="39076" xr:uid="{C6635A44-D15E-4AFD-9D32-508E5D22B7FB}"/>
    <cellStyle name="RISKdarkBoxed 2 11 2 4" xfId="37298" xr:uid="{6A1BCDBF-90EE-47B6-AD6F-157BBCC84E6F}"/>
    <cellStyle name="RISKdarkBoxed 2 11 3" xfId="39078" xr:uid="{3AE68619-B74E-40E0-BC96-D97C9390790D}"/>
    <cellStyle name="RISKdarkBoxed 2 11 3 2" xfId="37300" xr:uid="{B17FF453-5B8F-4ECC-B76C-63F24878B481}"/>
    <cellStyle name="RISKdarkBoxed 2 11 4" xfId="39075" xr:uid="{51D9D310-D646-4963-B627-4046D48B7142}"/>
    <cellStyle name="RISKdarkBoxed 2 11 5" xfId="37297" xr:uid="{C631A8C0-42C8-4521-9280-1ECDBEBA1F63}"/>
    <cellStyle name="RISKdarkBoxed 2 12" xfId="16261" xr:uid="{00000000-0005-0000-0000-00008C3F0000}"/>
    <cellStyle name="RISKdarkBoxed 2 12 2" xfId="16262" xr:uid="{00000000-0005-0000-0000-00008D3F0000}"/>
    <cellStyle name="RISKdarkBoxed 2 12 2 2" xfId="39081" xr:uid="{C155CD97-4AA1-42F2-B6A4-20DDD2187F8B}"/>
    <cellStyle name="RISKdarkBoxed 2 12 2 2 2" xfId="37303" xr:uid="{B3299942-4968-4893-9C99-DC263D12ADB2}"/>
    <cellStyle name="RISKdarkBoxed 2 12 2 3" xfId="39080" xr:uid="{36F9240C-ED7F-4AFF-B2E7-BC095DAB6ACD}"/>
    <cellStyle name="RISKdarkBoxed 2 12 2 4" xfId="37302" xr:uid="{669A03FB-571A-498E-8D78-5FFA42BBDFC3}"/>
    <cellStyle name="RISKdarkBoxed 2 12 3" xfId="39082" xr:uid="{2D92BBE6-C3A5-4171-A7F4-F97CE48F7E38}"/>
    <cellStyle name="RISKdarkBoxed 2 12 3 2" xfId="37304" xr:uid="{7B694D29-597B-4463-982C-C28EF47EB837}"/>
    <cellStyle name="RISKdarkBoxed 2 12 4" xfId="39079" xr:uid="{2BA87BF6-6DC6-4780-943A-A5894BA2D012}"/>
    <cellStyle name="RISKdarkBoxed 2 12 5" xfId="37301" xr:uid="{D0846C94-747F-4B47-8CBA-2C7ABF78E880}"/>
    <cellStyle name="RISKdarkBoxed 2 13" xfId="16263" xr:uid="{00000000-0005-0000-0000-00008E3F0000}"/>
    <cellStyle name="RISKdarkBoxed 2 13 2" xfId="39084" xr:uid="{14721259-D8E8-4B27-9AC9-24FEEED55C85}"/>
    <cellStyle name="RISKdarkBoxed 2 13 2 2" xfId="37306" xr:uid="{EE666FAD-F2BE-448A-B6E9-F3875C20FF86}"/>
    <cellStyle name="RISKdarkBoxed 2 13 3" xfId="39083" xr:uid="{8D92CB13-D53D-4835-9844-C19E21C64336}"/>
    <cellStyle name="RISKdarkBoxed 2 13 4" xfId="37305" xr:uid="{117A068D-8127-4C1B-9724-74B084E673AA}"/>
    <cellStyle name="RISKdarkBoxed 2 14" xfId="39085" xr:uid="{3CF298BA-7631-4FC5-83A3-9F905AC1CC39}"/>
    <cellStyle name="RISKdarkBoxed 2 14 2" xfId="37307" xr:uid="{3BAD0117-8334-464E-B640-495650927A80}"/>
    <cellStyle name="RISKdarkBoxed 2 15" xfId="39062" xr:uid="{6DCA3492-EE1A-4C5D-857A-1206C06E5C69}"/>
    <cellStyle name="RISKdarkBoxed 2 16" xfId="37284" xr:uid="{F337E70D-922D-46CD-8F35-D52554E6505D}"/>
    <cellStyle name="RISKdarkBoxed 2 2" xfId="16264" xr:uid="{00000000-0005-0000-0000-00008F3F0000}"/>
    <cellStyle name="RISKdarkBoxed 2 2 10" xfId="39087" xr:uid="{F186E2D7-4127-4D11-9D67-D0B56BB4D70F}"/>
    <cellStyle name="RISKdarkBoxed 2 2 10 2" xfId="37309" xr:uid="{C6124F1F-947C-4D94-88CC-D417C02EE0CC}"/>
    <cellStyle name="RISKdarkBoxed 2 2 11" xfId="39086" xr:uid="{891B2E0F-22B9-40B6-9FC6-ED0BC07820B2}"/>
    <cellStyle name="RISKdarkBoxed 2 2 12" xfId="37308" xr:uid="{2588372A-1109-450C-AA08-64AC87C19B42}"/>
    <cellStyle name="RISKdarkBoxed 2 2 2" xfId="16265" xr:uid="{00000000-0005-0000-0000-0000903F0000}"/>
    <cellStyle name="RISKdarkBoxed 2 2 2 10" xfId="39088" xr:uid="{6276B767-466F-4E8D-B3CC-D219CD859CDE}"/>
    <cellStyle name="RISKdarkBoxed 2 2 2 11" xfId="37310" xr:uid="{733F1786-663F-4A06-9819-BC98B1DCE741}"/>
    <cellStyle name="RISKdarkBoxed 2 2 2 2" xfId="16266" xr:uid="{00000000-0005-0000-0000-0000913F0000}"/>
    <cellStyle name="RISKdarkBoxed 2 2 2 2 2" xfId="16267" xr:uid="{00000000-0005-0000-0000-0000923F0000}"/>
    <cellStyle name="RISKdarkBoxed 2 2 2 2 2 2" xfId="16268" xr:uid="{00000000-0005-0000-0000-0000933F0000}"/>
    <cellStyle name="RISKdarkBoxed 2 2 2 2 2 2 2" xfId="39092" xr:uid="{121209AA-658E-4787-895A-C282488B5F02}"/>
    <cellStyle name="RISKdarkBoxed 2 2 2 2 2 2 2 2" xfId="37314" xr:uid="{5EE95015-E39D-43F2-B533-AEB235F6FF41}"/>
    <cellStyle name="RISKdarkBoxed 2 2 2 2 2 2 3" xfId="39091" xr:uid="{36E55591-4624-4AAF-9ABD-B7F53178640E}"/>
    <cellStyle name="RISKdarkBoxed 2 2 2 2 2 2 4" xfId="37313" xr:uid="{F7C1AB12-B869-48E9-8900-449429C7157F}"/>
    <cellStyle name="RISKdarkBoxed 2 2 2 2 2 3" xfId="39093" xr:uid="{1DFE9739-9233-426B-8E04-B3628AD3C00D}"/>
    <cellStyle name="RISKdarkBoxed 2 2 2 2 2 3 2" xfId="37315" xr:uid="{835883F5-C588-4922-8562-1D5791070CE6}"/>
    <cellStyle name="RISKdarkBoxed 2 2 2 2 2 4" xfId="39090" xr:uid="{A38E1EF6-3006-4ADC-82CD-F0B8EAA4C336}"/>
    <cellStyle name="RISKdarkBoxed 2 2 2 2 2 5" xfId="37312" xr:uid="{4FFB4AAA-CA55-4DE0-8313-0BF4DA232433}"/>
    <cellStyle name="RISKdarkBoxed 2 2 2 2 3" xfId="16269" xr:uid="{00000000-0005-0000-0000-0000943F0000}"/>
    <cellStyle name="RISKdarkBoxed 2 2 2 2 3 2" xfId="16270" xr:uid="{00000000-0005-0000-0000-0000953F0000}"/>
    <cellStyle name="RISKdarkBoxed 2 2 2 2 3 2 2" xfId="39096" xr:uid="{5BCCD1E9-5944-4A02-B18A-6574DBF0CEF0}"/>
    <cellStyle name="RISKdarkBoxed 2 2 2 2 3 2 2 2" xfId="37318" xr:uid="{DB0D8671-3074-4F7D-9411-D026DEBFA8B6}"/>
    <cellStyle name="RISKdarkBoxed 2 2 2 2 3 2 3" xfId="39095" xr:uid="{5BCB8375-EACC-443A-A6E0-14C5554D4F41}"/>
    <cellStyle name="RISKdarkBoxed 2 2 2 2 3 2 4" xfId="37317" xr:uid="{C28AF452-9A9E-439E-B823-D1780D09B943}"/>
    <cellStyle name="RISKdarkBoxed 2 2 2 2 3 3" xfId="39097" xr:uid="{9ABFDB6D-7B03-47CC-893D-4FCCD1A1611D}"/>
    <cellStyle name="RISKdarkBoxed 2 2 2 2 3 3 2" xfId="37319" xr:uid="{3CBFF3D3-0487-48A8-A671-F83555F524A2}"/>
    <cellStyle name="RISKdarkBoxed 2 2 2 2 3 4" xfId="39094" xr:uid="{70808F05-90D4-4470-B0F4-CB52765DCCFB}"/>
    <cellStyle name="RISKdarkBoxed 2 2 2 2 3 5" xfId="37316" xr:uid="{B9E5C6A8-4431-496E-9183-B2FB4C77BFB7}"/>
    <cellStyle name="RISKdarkBoxed 2 2 2 2 4" xfId="16271" xr:uid="{00000000-0005-0000-0000-0000963F0000}"/>
    <cellStyle name="RISKdarkBoxed 2 2 2 2 4 2" xfId="39099" xr:uid="{36E3CAF3-FD47-4E6F-B573-681ACAAF6FA3}"/>
    <cellStyle name="RISKdarkBoxed 2 2 2 2 4 2 2" xfId="37321" xr:uid="{3D252491-E56E-4514-AF54-C80BB65C0BDE}"/>
    <cellStyle name="RISKdarkBoxed 2 2 2 2 4 3" xfId="39098" xr:uid="{D6A0E2D0-C199-47FE-BD4E-7B15C4923437}"/>
    <cellStyle name="RISKdarkBoxed 2 2 2 2 4 4" xfId="37320" xr:uid="{36AA2424-1BE8-4B38-A6F3-C3CA9629FA64}"/>
    <cellStyle name="RISKdarkBoxed 2 2 2 2 5" xfId="39100" xr:uid="{0B6A8A1B-3D23-41CF-B9A7-3F30B5B48242}"/>
    <cellStyle name="RISKdarkBoxed 2 2 2 2 5 2" xfId="37322" xr:uid="{3932E152-9A23-4306-A1A0-ED7586534C1B}"/>
    <cellStyle name="RISKdarkBoxed 2 2 2 2 6" xfId="39089" xr:uid="{A25FEA98-0726-41CD-971D-E401F78C4EAB}"/>
    <cellStyle name="RISKdarkBoxed 2 2 2 2 7" xfId="37311" xr:uid="{3E8C11D3-3618-4C88-8C4C-E77C27C3E0EF}"/>
    <cellStyle name="RISKdarkBoxed 2 2 2 3" xfId="16272" xr:uid="{00000000-0005-0000-0000-0000973F0000}"/>
    <cellStyle name="RISKdarkBoxed 2 2 2 3 2" xfId="16273" xr:uid="{00000000-0005-0000-0000-0000983F0000}"/>
    <cellStyle name="RISKdarkBoxed 2 2 2 3 2 2" xfId="16274" xr:uid="{00000000-0005-0000-0000-0000993F0000}"/>
    <cellStyle name="RISKdarkBoxed 2 2 2 3 2 2 2" xfId="39104" xr:uid="{E0C1157B-5515-4CBF-BD48-0F32438351B2}"/>
    <cellStyle name="RISKdarkBoxed 2 2 2 3 2 2 2 2" xfId="37326" xr:uid="{FEA2369C-82A1-4569-B93B-75ED6F66792C}"/>
    <cellStyle name="RISKdarkBoxed 2 2 2 3 2 2 3" xfId="39103" xr:uid="{E34424BF-9C8F-47FF-A430-BD718130EDD6}"/>
    <cellStyle name="RISKdarkBoxed 2 2 2 3 2 2 4" xfId="37325" xr:uid="{D2F79A0A-BF7D-4C4F-8B08-32E59402E18E}"/>
    <cellStyle name="RISKdarkBoxed 2 2 2 3 2 3" xfId="39105" xr:uid="{8F580466-5EB1-436A-8967-B61766D268F5}"/>
    <cellStyle name="RISKdarkBoxed 2 2 2 3 2 3 2" xfId="37327" xr:uid="{CB0C23B5-ED57-4B7A-A7E3-81D9886E1F27}"/>
    <cellStyle name="RISKdarkBoxed 2 2 2 3 2 4" xfId="39102" xr:uid="{86FFC859-D25F-4D9C-95FD-58A05FD1D758}"/>
    <cellStyle name="RISKdarkBoxed 2 2 2 3 2 5" xfId="37324" xr:uid="{6598A5DA-A84A-42AD-9CA7-4B55720BB346}"/>
    <cellStyle name="RISKdarkBoxed 2 2 2 3 3" xfId="16275" xr:uid="{00000000-0005-0000-0000-00009A3F0000}"/>
    <cellStyle name="RISKdarkBoxed 2 2 2 3 3 2" xfId="16276" xr:uid="{00000000-0005-0000-0000-00009B3F0000}"/>
    <cellStyle name="RISKdarkBoxed 2 2 2 3 3 2 2" xfId="39108" xr:uid="{4830937A-25B7-441C-9B8C-574FDFD4D971}"/>
    <cellStyle name="RISKdarkBoxed 2 2 2 3 3 2 2 2" xfId="37330" xr:uid="{B26CF4C3-7D95-48A9-906F-576323D7F2CB}"/>
    <cellStyle name="RISKdarkBoxed 2 2 2 3 3 2 3" xfId="39107" xr:uid="{D7C64C23-977F-41C7-87A8-616ADD6A267D}"/>
    <cellStyle name="RISKdarkBoxed 2 2 2 3 3 2 4" xfId="37329" xr:uid="{492F8E66-77C0-46F6-B16B-1DBAC4BEB974}"/>
    <cellStyle name="RISKdarkBoxed 2 2 2 3 3 3" xfId="39109" xr:uid="{392C3AAA-5947-4C1B-BD33-1E2571F8852E}"/>
    <cellStyle name="RISKdarkBoxed 2 2 2 3 3 3 2" xfId="37331" xr:uid="{90C63E9A-4268-4D0F-BC03-9F9B7A99353E}"/>
    <cellStyle name="RISKdarkBoxed 2 2 2 3 3 4" xfId="39106" xr:uid="{331D1E1A-91D8-4AC4-B857-527549EC1361}"/>
    <cellStyle name="RISKdarkBoxed 2 2 2 3 3 5" xfId="37328" xr:uid="{7FBE8111-8451-449A-B7F7-13990701FAE0}"/>
    <cellStyle name="RISKdarkBoxed 2 2 2 3 4" xfId="16277" xr:uid="{00000000-0005-0000-0000-00009C3F0000}"/>
    <cellStyle name="RISKdarkBoxed 2 2 2 3 4 2" xfId="39111" xr:uid="{2302ED14-BE47-43C3-8202-09961C001E3F}"/>
    <cellStyle name="RISKdarkBoxed 2 2 2 3 4 2 2" xfId="37333" xr:uid="{319C95A0-9828-46B9-99F2-2A8A516F674B}"/>
    <cellStyle name="RISKdarkBoxed 2 2 2 3 4 3" xfId="39110" xr:uid="{1A086AF7-35C3-4152-B67E-FEFD78600844}"/>
    <cellStyle name="RISKdarkBoxed 2 2 2 3 4 4" xfId="37332" xr:uid="{BB23C52A-894A-40FC-955A-364621C4A74B}"/>
    <cellStyle name="RISKdarkBoxed 2 2 2 3 5" xfId="39112" xr:uid="{B071F9EC-2A03-409C-A671-B5322F3399F6}"/>
    <cellStyle name="RISKdarkBoxed 2 2 2 3 5 2" xfId="37334" xr:uid="{DDF426D7-0D07-40A3-9D2E-657EF0288CAD}"/>
    <cellStyle name="RISKdarkBoxed 2 2 2 3 6" xfId="39101" xr:uid="{A5A3B58C-F45D-41EC-A2B6-4BA26B1EE051}"/>
    <cellStyle name="RISKdarkBoxed 2 2 2 3 7" xfId="37323" xr:uid="{274DCAEE-90BA-47B2-BF59-113B9C0ABF46}"/>
    <cellStyle name="RISKdarkBoxed 2 2 2 4" xfId="16278" xr:uid="{00000000-0005-0000-0000-00009D3F0000}"/>
    <cellStyle name="RISKdarkBoxed 2 2 2 4 2" xfId="16279" xr:uid="{00000000-0005-0000-0000-00009E3F0000}"/>
    <cellStyle name="RISKdarkBoxed 2 2 2 4 2 2" xfId="16280" xr:uid="{00000000-0005-0000-0000-00009F3F0000}"/>
    <cellStyle name="RISKdarkBoxed 2 2 2 4 2 2 2" xfId="39116" xr:uid="{621BD0C2-2345-41CE-A161-F4DB7688B86E}"/>
    <cellStyle name="RISKdarkBoxed 2 2 2 4 2 2 2 2" xfId="37338" xr:uid="{1CC03896-34BB-4280-8278-66ADF359D3DD}"/>
    <cellStyle name="RISKdarkBoxed 2 2 2 4 2 2 3" xfId="39115" xr:uid="{0E297F03-A8B1-4AF9-954F-63C675663005}"/>
    <cellStyle name="RISKdarkBoxed 2 2 2 4 2 2 4" xfId="37337" xr:uid="{361C7EF9-AE31-4AAE-9177-F764EC2A82AC}"/>
    <cellStyle name="RISKdarkBoxed 2 2 2 4 2 3" xfId="39117" xr:uid="{D7181E86-2673-4B73-825E-26BC7D9B33BE}"/>
    <cellStyle name="RISKdarkBoxed 2 2 2 4 2 3 2" xfId="37339" xr:uid="{1E377D9C-B12E-492D-84AF-AF29B5F5FF0A}"/>
    <cellStyle name="RISKdarkBoxed 2 2 2 4 2 4" xfId="39114" xr:uid="{C699CF32-0F51-48C2-9B38-827B59C15EAE}"/>
    <cellStyle name="RISKdarkBoxed 2 2 2 4 2 5" xfId="37336" xr:uid="{7E0F3FD4-C396-4833-8FA9-BFED599C8DE3}"/>
    <cellStyle name="RISKdarkBoxed 2 2 2 4 3" xfId="16281" xr:uid="{00000000-0005-0000-0000-0000A03F0000}"/>
    <cellStyle name="RISKdarkBoxed 2 2 2 4 3 2" xfId="16282" xr:uid="{00000000-0005-0000-0000-0000A13F0000}"/>
    <cellStyle name="RISKdarkBoxed 2 2 2 4 3 2 2" xfId="39120" xr:uid="{4207E074-8855-4EC7-9898-38E1F991AF3E}"/>
    <cellStyle name="RISKdarkBoxed 2 2 2 4 3 2 2 2" xfId="37342" xr:uid="{F4CF4145-D798-4C06-8B70-81EC09445A55}"/>
    <cellStyle name="RISKdarkBoxed 2 2 2 4 3 2 3" xfId="39119" xr:uid="{EB4000F0-7A36-465A-903F-EDDBC56B418D}"/>
    <cellStyle name="RISKdarkBoxed 2 2 2 4 3 2 4" xfId="37341" xr:uid="{C45712A9-6D8C-45A5-ABC6-98455D8B4862}"/>
    <cellStyle name="RISKdarkBoxed 2 2 2 4 3 3" xfId="39121" xr:uid="{C6D7376D-BBD1-45B0-B496-993040E0DC0C}"/>
    <cellStyle name="RISKdarkBoxed 2 2 2 4 3 3 2" xfId="37343" xr:uid="{036C89F9-106F-44A5-91CB-907FD6F95A6C}"/>
    <cellStyle name="RISKdarkBoxed 2 2 2 4 3 4" xfId="39118" xr:uid="{C9E1CB7C-9532-4813-9F3E-6040771A223B}"/>
    <cellStyle name="RISKdarkBoxed 2 2 2 4 3 5" xfId="37340" xr:uid="{796B34B3-9A4C-46FC-9CE1-A1F61D0D8E9C}"/>
    <cellStyle name="RISKdarkBoxed 2 2 2 4 4" xfId="16283" xr:uid="{00000000-0005-0000-0000-0000A23F0000}"/>
    <cellStyle name="RISKdarkBoxed 2 2 2 4 4 2" xfId="39123" xr:uid="{2042B867-803A-4618-B14C-0C1845ACB1E2}"/>
    <cellStyle name="RISKdarkBoxed 2 2 2 4 4 2 2" xfId="37345" xr:uid="{0EE834F5-F687-4817-BAD7-9C3D1714DBC3}"/>
    <cellStyle name="RISKdarkBoxed 2 2 2 4 4 3" xfId="39122" xr:uid="{49FC5ACA-136D-45AD-8BF4-6EA6D497C56D}"/>
    <cellStyle name="RISKdarkBoxed 2 2 2 4 4 4" xfId="37344" xr:uid="{10C147C9-A708-4052-A9E7-79D03FAE62B7}"/>
    <cellStyle name="RISKdarkBoxed 2 2 2 4 5" xfId="39124" xr:uid="{1B13B9FC-2A36-406F-B1F7-3F5FA9BC5EDB}"/>
    <cellStyle name="RISKdarkBoxed 2 2 2 4 5 2" xfId="37346" xr:uid="{DE95FFE3-F149-443C-B240-C01FC407CD1C}"/>
    <cellStyle name="RISKdarkBoxed 2 2 2 4 6" xfId="39113" xr:uid="{A01B5B33-4BC1-4ABB-A7B5-4EDD16C70142}"/>
    <cellStyle name="RISKdarkBoxed 2 2 2 4 7" xfId="37335" xr:uid="{E19EB4E8-1859-4ED3-A09A-AF310F28C669}"/>
    <cellStyle name="RISKdarkBoxed 2 2 2 5" xfId="16284" xr:uid="{00000000-0005-0000-0000-0000A33F0000}"/>
    <cellStyle name="RISKdarkBoxed 2 2 2 5 2" xfId="16285" xr:uid="{00000000-0005-0000-0000-0000A43F0000}"/>
    <cellStyle name="RISKdarkBoxed 2 2 2 5 2 2" xfId="16286" xr:uid="{00000000-0005-0000-0000-0000A53F0000}"/>
    <cellStyle name="RISKdarkBoxed 2 2 2 5 2 2 2" xfId="39128" xr:uid="{31F2E505-8F47-4484-9B5F-0DC530C2CFBA}"/>
    <cellStyle name="RISKdarkBoxed 2 2 2 5 2 2 2 2" xfId="37350" xr:uid="{4FD79BC7-A75B-4497-8856-91C6765585E3}"/>
    <cellStyle name="RISKdarkBoxed 2 2 2 5 2 2 3" xfId="39127" xr:uid="{5E896D8C-3A13-4294-975C-744098C74335}"/>
    <cellStyle name="RISKdarkBoxed 2 2 2 5 2 2 4" xfId="37349" xr:uid="{9679FF8D-3554-48C0-BB29-69DEFAF11674}"/>
    <cellStyle name="RISKdarkBoxed 2 2 2 5 2 3" xfId="39129" xr:uid="{CB30E620-F407-439C-B97F-57B5F9C69972}"/>
    <cellStyle name="RISKdarkBoxed 2 2 2 5 2 3 2" xfId="37351" xr:uid="{205D6D3E-5FFE-4DC7-9BA4-D0C8FCFBEF8C}"/>
    <cellStyle name="RISKdarkBoxed 2 2 2 5 2 4" xfId="39126" xr:uid="{42250F43-AD87-4CD6-B24F-49B8DBA0DFCD}"/>
    <cellStyle name="RISKdarkBoxed 2 2 2 5 2 5" xfId="37348" xr:uid="{8FB93144-8DC0-445E-8535-F74BF12B70EF}"/>
    <cellStyle name="RISKdarkBoxed 2 2 2 5 3" xfId="16287" xr:uid="{00000000-0005-0000-0000-0000A63F0000}"/>
    <cellStyle name="RISKdarkBoxed 2 2 2 5 3 2" xfId="16288" xr:uid="{00000000-0005-0000-0000-0000A73F0000}"/>
    <cellStyle name="RISKdarkBoxed 2 2 2 5 3 2 2" xfId="39132" xr:uid="{2592D619-E8B0-46A6-82A0-CE21ABBB10D8}"/>
    <cellStyle name="RISKdarkBoxed 2 2 2 5 3 2 2 2" xfId="37354" xr:uid="{7E6577A5-12AB-4E0B-836D-9399916EC385}"/>
    <cellStyle name="RISKdarkBoxed 2 2 2 5 3 2 3" xfId="39131" xr:uid="{BEE84577-507F-4DD9-9E59-8EF51546AEA9}"/>
    <cellStyle name="RISKdarkBoxed 2 2 2 5 3 2 4" xfId="37353" xr:uid="{7B14061F-43EF-45F2-AD11-562EEDAE840C}"/>
    <cellStyle name="RISKdarkBoxed 2 2 2 5 3 3" xfId="39133" xr:uid="{9926191D-37D6-4DA5-BE2D-DAE3817F1845}"/>
    <cellStyle name="RISKdarkBoxed 2 2 2 5 3 3 2" xfId="37355" xr:uid="{BC59C00F-90F8-466C-A904-04284FD55995}"/>
    <cellStyle name="RISKdarkBoxed 2 2 2 5 3 4" xfId="39130" xr:uid="{4AE598BE-F24D-40C9-B945-F24AFB10107E}"/>
    <cellStyle name="RISKdarkBoxed 2 2 2 5 3 5" xfId="37352" xr:uid="{85D0D3F5-46C2-41AF-82D8-92ACA30FD493}"/>
    <cellStyle name="RISKdarkBoxed 2 2 2 5 4" xfId="16289" xr:uid="{00000000-0005-0000-0000-0000A83F0000}"/>
    <cellStyle name="RISKdarkBoxed 2 2 2 5 4 2" xfId="39135" xr:uid="{59BA3AF2-CF51-467D-8B30-4DBBDAAF10AC}"/>
    <cellStyle name="RISKdarkBoxed 2 2 2 5 4 2 2" xfId="37357" xr:uid="{76572637-50AC-4DCF-AD38-7341F11997E5}"/>
    <cellStyle name="RISKdarkBoxed 2 2 2 5 4 3" xfId="39134" xr:uid="{A670DDD6-F5D4-42C8-92DA-54A6F992610B}"/>
    <cellStyle name="RISKdarkBoxed 2 2 2 5 4 4" xfId="37356" xr:uid="{BB320359-AD29-4F96-B543-5CB03162D708}"/>
    <cellStyle name="RISKdarkBoxed 2 2 2 5 5" xfId="39136" xr:uid="{8292EC99-7F4B-410B-BA03-20259D063E72}"/>
    <cellStyle name="RISKdarkBoxed 2 2 2 5 5 2" xfId="37358" xr:uid="{6724CFB5-6BD9-44D1-8151-F869B93CB147}"/>
    <cellStyle name="RISKdarkBoxed 2 2 2 5 6" xfId="39125" xr:uid="{80ACABCA-E965-437B-A266-C512CE93C443}"/>
    <cellStyle name="RISKdarkBoxed 2 2 2 5 7" xfId="37347" xr:uid="{9F7C7EE0-1700-464B-A07C-FB47A448874B}"/>
    <cellStyle name="RISKdarkBoxed 2 2 2 6" xfId="16290" xr:uid="{00000000-0005-0000-0000-0000A93F0000}"/>
    <cellStyle name="RISKdarkBoxed 2 2 2 6 2" xfId="16291" xr:uid="{00000000-0005-0000-0000-0000AA3F0000}"/>
    <cellStyle name="RISKdarkBoxed 2 2 2 6 2 2" xfId="39139" xr:uid="{90BBF0CB-6703-475F-995B-0B5FA893A561}"/>
    <cellStyle name="RISKdarkBoxed 2 2 2 6 2 2 2" xfId="37361" xr:uid="{7F5FF36E-B9A5-46A6-A305-6D3DD54D880A}"/>
    <cellStyle name="RISKdarkBoxed 2 2 2 6 2 3" xfId="39138" xr:uid="{4C80A401-D33A-4963-B7C6-E80237F7C15F}"/>
    <cellStyle name="RISKdarkBoxed 2 2 2 6 2 4" xfId="37360" xr:uid="{6909D88F-66B6-4268-84A2-EDFF0311ABEC}"/>
    <cellStyle name="RISKdarkBoxed 2 2 2 6 3" xfId="39140" xr:uid="{DC3A7EEA-BA16-4B66-A799-D7D50530895D}"/>
    <cellStyle name="RISKdarkBoxed 2 2 2 6 3 2" xfId="37362" xr:uid="{5720C0A3-24AC-4944-80AC-AE985B250628}"/>
    <cellStyle name="RISKdarkBoxed 2 2 2 6 4" xfId="39137" xr:uid="{9DF36D7E-2428-4BA8-AF8A-62610097C3D9}"/>
    <cellStyle name="RISKdarkBoxed 2 2 2 6 5" xfId="37359" xr:uid="{31167FFC-652F-4F39-AB8A-731C4ABF0D3C}"/>
    <cellStyle name="RISKdarkBoxed 2 2 2 7" xfId="16292" xr:uid="{00000000-0005-0000-0000-0000AB3F0000}"/>
    <cellStyle name="RISKdarkBoxed 2 2 2 7 2" xfId="16293" xr:uid="{00000000-0005-0000-0000-0000AC3F0000}"/>
    <cellStyle name="RISKdarkBoxed 2 2 2 7 2 2" xfId="39143" xr:uid="{A3ECDEFD-06A2-4B28-9AE0-5C6025FA5EA2}"/>
    <cellStyle name="RISKdarkBoxed 2 2 2 7 2 2 2" xfId="37365" xr:uid="{DBA564D4-11AD-48FB-83F8-CECDAA1DE561}"/>
    <cellStyle name="RISKdarkBoxed 2 2 2 7 2 3" xfId="39142" xr:uid="{8CF7DF85-DEEA-43A2-A8C8-A22C151B7EA2}"/>
    <cellStyle name="RISKdarkBoxed 2 2 2 7 2 4" xfId="37364" xr:uid="{3B6A653B-5766-4122-98C6-F4B6B7835623}"/>
    <cellStyle name="RISKdarkBoxed 2 2 2 7 3" xfId="39144" xr:uid="{81FD9C8A-237C-44FB-B233-0881C2EDA923}"/>
    <cellStyle name="RISKdarkBoxed 2 2 2 7 3 2" xfId="37366" xr:uid="{A1086773-A8A1-46B9-ADB5-FC94B3D67B98}"/>
    <cellStyle name="RISKdarkBoxed 2 2 2 7 4" xfId="39141" xr:uid="{09879A03-C764-4CEF-BFDE-7F8D992D3ADC}"/>
    <cellStyle name="RISKdarkBoxed 2 2 2 7 5" xfId="37363" xr:uid="{82393633-90F6-4D90-847B-94D12FD4F395}"/>
    <cellStyle name="RISKdarkBoxed 2 2 2 8" xfId="16294" xr:uid="{00000000-0005-0000-0000-0000AD3F0000}"/>
    <cellStyle name="RISKdarkBoxed 2 2 2 8 2" xfId="39146" xr:uid="{338F31BF-B837-4B8C-8BC5-DC6667462C97}"/>
    <cellStyle name="RISKdarkBoxed 2 2 2 8 2 2" xfId="37368" xr:uid="{924828E8-C60B-41D2-A558-D264AE044492}"/>
    <cellStyle name="RISKdarkBoxed 2 2 2 8 3" xfId="39145" xr:uid="{9AD00842-1A8E-48A7-BEE8-73DF92706DEF}"/>
    <cellStyle name="RISKdarkBoxed 2 2 2 8 4" xfId="37367" xr:uid="{4D2788B1-5194-4880-A691-5D0F15C5AA9D}"/>
    <cellStyle name="RISKdarkBoxed 2 2 2 9" xfId="39147" xr:uid="{07C5625C-41D3-4EB6-BBFC-7B852E306FA9}"/>
    <cellStyle name="RISKdarkBoxed 2 2 2 9 2" xfId="37369" xr:uid="{3C9FAD2E-BDE1-48A1-A581-F5BC09315947}"/>
    <cellStyle name="RISKdarkBoxed 2 2 3" xfId="16295" xr:uid="{00000000-0005-0000-0000-0000AE3F0000}"/>
    <cellStyle name="RISKdarkBoxed 2 2 3 2" xfId="16296" xr:uid="{00000000-0005-0000-0000-0000AF3F0000}"/>
    <cellStyle name="RISKdarkBoxed 2 2 3 2 2" xfId="16297" xr:uid="{00000000-0005-0000-0000-0000B03F0000}"/>
    <cellStyle name="RISKdarkBoxed 2 2 3 2 2 2" xfId="39151" xr:uid="{B84F378F-69DA-4D81-876E-0A8DB36687D6}"/>
    <cellStyle name="RISKdarkBoxed 2 2 3 2 2 2 2" xfId="37373" xr:uid="{430373EE-5301-4D0F-82E8-492EFB78DA1A}"/>
    <cellStyle name="RISKdarkBoxed 2 2 3 2 2 3" xfId="39150" xr:uid="{872FE2EA-CBB8-46B0-85C8-51765BE97574}"/>
    <cellStyle name="RISKdarkBoxed 2 2 3 2 2 4" xfId="37372" xr:uid="{FD88F383-7D75-44A5-AA0C-E80F6812656D}"/>
    <cellStyle name="RISKdarkBoxed 2 2 3 2 3" xfId="39152" xr:uid="{6957B02B-AB5D-4284-8CB0-E8D9C92C1803}"/>
    <cellStyle name="RISKdarkBoxed 2 2 3 2 3 2" xfId="37374" xr:uid="{9A9E414C-0E1C-4B1D-998F-259C1B3006E4}"/>
    <cellStyle name="RISKdarkBoxed 2 2 3 2 4" xfId="39149" xr:uid="{BF9C0C3D-133C-4B8D-B488-1BC38501F9D6}"/>
    <cellStyle name="RISKdarkBoxed 2 2 3 2 5" xfId="37371" xr:uid="{A3278DAF-81D7-4012-8FD6-A28E11ADB167}"/>
    <cellStyle name="RISKdarkBoxed 2 2 3 3" xfId="16298" xr:uid="{00000000-0005-0000-0000-0000B13F0000}"/>
    <cellStyle name="RISKdarkBoxed 2 2 3 3 2" xfId="16299" xr:uid="{00000000-0005-0000-0000-0000B23F0000}"/>
    <cellStyle name="RISKdarkBoxed 2 2 3 3 2 2" xfId="39155" xr:uid="{AB823F24-FF71-407E-9336-508B6630A01D}"/>
    <cellStyle name="RISKdarkBoxed 2 2 3 3 2 2 2" xfId="37377" xr:uid="{5BA7C101-4846-4DB2-A1C4-BB15F666768D}"/>
    <cellStyle name="RISKdarkBoxed 2 2 3 3 2 3" xfId="39154" xr:uid="{925088DC-D338-4F6B-93B3-D596AF80A22A}"/>
    <cellStyle name="RISKdarkBoxed 2 2 3 3 2 4" xfId="37376" xr:uid="{09C83053-43E0-425A-B801-2B106DEC362F}"/>
    <cellStyle name="RISKdarkBoxed 2 2 3 3 3" xfId="39156" xr:uid="{A9AFAC8C-116A-40C1-A393-D85BD0337C63}"/>
    <cellStyle name="RISKdarkBoxed 2 2 3 3 3 2" xfId="37378" xr:uid="{D9482AD2-5854-4454-B950-BF0D591B2040}"/>
    <cellStyle name="RISKdarkBoxed 2 2 3 3 4" xfId="39153" xr:uid="{3F45AFC9-ABEF-43BA-827E-2E8A5042BBFD}"/>
    <cellStyle name="RISKdarkBoxed 2 2 3 3 5" xfId="37375" xr:uid="{51AC2B5B-7029-48B7-9BEF-4D6EFDAE7A59}"/>
    <cellStyle name="RISKdarkBoxed 2 2 3 4" xfId="16300" xr:uid="{00000000-0005-0000-0000-0000B33F0000}"/>
    <cellStyle name="RISKdarkBoxed 2 2 3 4 2" xfId="39158" xr:uid="{EC4FD770-3EF9-4013-A006-0278AAB45E0A}"/>
    <cellStyle name="RISKdarkBoxed 2 2 3 4 2 2" xfId="37380" xr:uid="{B5220841-7AA4-40C8-809F-28CC6E741158}"/>
    <cellStyle name="RISKdarkBoxed 2 2 3 4 3" xfId="39157" xr:uid="{810FF5FC-B6FD-4E43-93A6-B43779419748}"/>
    <cellStyle name="RISKdarkBoxed 2 2 3 4 4" xfId="37379" xr:uid="{3F8DFE91-B642-49B6-AF09-B798B91713BE}"/>
    <cellStyle name="RISKdarkBoxed 2 2 3 5" xfId="39159" xr:uid="{BB7A8101-2509-46D7-BDA7-A2371554E385}"/>
    <cellStyle name="RISKdarkBoxed 2 2 3 5 2" xfId="37381" xr:uid="{A81AE866-334B-499E-A816-737B5EAAF180}"/>
    <cellStyle name="RISKdarkBoxed 2 2 3 6" xfId="39148" xr:uid="{57DE8DED-3868-4403-A419-8E7EB8F82485}"/>
    <cellStyle name="RISKdarkBoxed 2 2 3 7" xfId="37370" xr:uid="{EA40901E-E5F3-4509-ACAE-73C929413BFD}"/>
    <cellStyle name="RISKdarkBoxed 2 2 4" xfId="16301" xr:uid="{00000000-0005-0000-0000-0000B43F0000}"/>
    <cellStyle name="RISKdarkBoxed 2 2 4 2" xfId="16302" xr:uid="{00000000-0005-0000-0000-0000B53F0000}"/>
    <cellStyle name="RISKdarkBoxed 2 2 4 2 2" xfId="16303" xr:uid="{00000000-0005-0000-0000-0000B63F0000}"/>
    <cellStyle name="RISKdarkBoxed 2 2 4 2 2 2" xfId="39163" xr:uid="{CBA57A7B-4B30-4DAE-8747-7179835B51D5}"/>
    <cellStyle name="RISKdarkBoxed 2 2 4 2 2 2 2" xfId="37385" xr:uid="{40E5AC00-0171-4D66-AAE2-AA93C20B48FE}"/>
    <cellStyle name="RISKdarkBoxed 2 2 4 2 2 3" xfId="39162" xr:uid="{51ACE7F1-5FED-44B2-94A3-D37B0D646DEF}"/>
    <cellStyle name="RISKdarkBoxed 2 2 4 2 2 4" xfId="37384" xr:uid="{C3403ED7-4CB4-4D97-8678-35BA0374D6EA}"/>
    <cellStyle name="RISKdarkBoxed 2 2 4 2 3" xfId="39164" xr:uid="{0491FE46-ED5F-4800-BC15-858F2F5DF0A5}"/>
    <cellStyle name="RISKdarkBoxed 2 2 4 2 3 2" xfId="37386" xr:uid="{9CA447A8-0C8A-423F-B2AC-7AA110916C1B}"/>
    <cellStyle name="RISKdarkBoxed 2 2 4 2 4" xfId="39161" xr:uid="{649DF157-F508-42F9-9D03-AA9A9E47AE04}"/>
    <cellStyle name="RISKdarkBoxed 2 2 4 2 5" xfId="37383" xr:uid="{E6B7F55C-FA8D-4149-A74F-6022EBCD7884}"/>
    <cellStyle name="RISKdarkBoxed 2 2 4 3" xfId="16304" xr:uid="{00000000-0005-0000-0000-0000B73F0000}"/>
    <cellStyle name="RISKdarkBoxed 2 2 4 3 2" xfId="16305" xr:uid="{00000000-0005-0000-0000-0000B83F0000}"/>
    <cellStyle name="RISKdarkBoxed 2 2 4 3 2 2" xfId="39167" xr:uid="{CC7985C8-9A90-4F42-A1D1-62E780190835}"/>
    <cellStyle name="RISKdarkBoxed 2 2 4 3 2 2 2" xfId="37389" xr:uid="{84B89024-07A6-4194-9699-298451F39906}"/>
    <cellStyle name="RISKdarkBoxed 2 2 4 3 2 3" xfId="39166" xr:uid="{37CF51DC-22B3-4BC6-B9FC-D97445884D36}"/>
    <cellStyle name="RISKdarkBoxed 2 2 4 3 2 4" xfId="37388" xr:uid="{98F6CB65-B15F-4523-A31D-B0B74C06EF23}"/>
    <cellStyle name="RISKdarkBoxed 2 2 4 3 3" xfId="39168" xr:uid="{0219B7E6-6D86-4E67-B90A-F78B14F76F08}"/>
    <cellStyle name="RISKdarkBoxed 2 2 4 3 3 2" xfId="37390" xr:uid="{C5433892-91AA-41D9-A80D-EAEA63BFF698}"/>
    <cellStyle name="RISKdarkBoxed 2 2 4 3 4" xfId="39165" xr:uid="{E30A90E9-4325-4827-A10F-7EABFF1472CD}"/>
    <cellStyle name="RISKdarkBoxed 2 2 4 3 5" xfId="37387" xr:uid="{A162B324-5C42-48D0-99D3-A3FFAECB544A}"/>
    <cellStyle name="RISKdarkBoxed 2 2 4 4" xfId="16306" xr:uid="{00000000-0005-0000-0000-0000B93F0000}"/>
    <cellStyle name="RISKdarkBoxed 2 2 4 4 2" xfId="39170" xr:uid="{B73FDA3F-A4AC-4BA9-998D-7912B70E00C1}"/>
    <cellStyle name="RISKdarkBoxed 2 2 4 4 2 2" xfId="37392" xr:uid="{864AF990-9A3B-4ED3-8AA4-D3E3C32CE559}"/>
    <cellStyle name="RISKdarkBoxed 2 2 4 4 3" xfId="39169" xr:uid="{8EC1925D-867F-47B6-B7E3-413CEA52BAB4}"/>
    <cellStyle name="RISKdarkBoxed 2 2 4 4 4" xfId="37391" xr:uid="{F43C9B03-630F-46B7-B518-56E074554880}"/>
    <cellStyle name="RISKdarkBoxed 2 2 4 5" xfId="39171" xr:uid="{46306A62-BF63-4C7E-B091-1987CF967C4F}"/>
    <cellStyle name="RISKdarkBoxed 2 2 4 5 2" xfId="37393" xr:uid="{1C675F80-F4F1-4ACE-B78E-C4EFCD1AE545}"/>
    <cellStyle name="RISKdarkBoxed 2 2 4 6" xfId="39160" xr:uid="{F726F09D-CE45-45F6-B1C8-B17A0057A13D}"/>
    <cellStyle name="RISKdarkBoxed 2 2 4 7" xfId="37382" xr:uid="{592F6C24-19CB-4EE3-962A-0D6C1D036478}"/>
    <cellStyle name="RISKdarkBoxed 2 2 5" xfId="16307" xr:uid="{00000000-0005-0000-0000-0000BA3F0000}"/>
    <cellStyle name="RISKdarkBoxed 2 2 5 2" xfId="16308" xr:uid="{00000000-0005-0000-0000-0000BB3F0000}"/>
    <cellStyle name="RISKdarkBoxed 2 2 5 2 2" xfId="16309" xr:uid="{00000000-0005-0000-0000-0000BC3F0000}"/>
    <cellStyle name="RISKdarkBoxed 2 2 5 2 2 2" xfId="39175" xr:uid="{A91F01D4-F826-4232-9A9F-6B3C351BCE86}"/>
    <cellStyle name="RISKdarkBoxed 2 2 5 2 2 2 2" xfId="37397" xr:uid="{4B729297-412D-4AA9-A3F8-8F098920213B}"/>
    <cellStyle name="RISKdarkBoxed 2 2 5 2 2 3" xfId="39174" xr:uid="{E31F6846-CF75-414F-BC90-5784F77E0BD9}"/>
    <cellStyle name="RISKdarkBoxed 2 2 5 2 2 4" xfId="37396" xr:uid="{FFB4A1EE-3CD1-4D80-896A-236F68374C21}"/>
    <cellStyle name="RISKdarkBoxed 2 2 5 2 3" xfId="39176" xr:uid="{5A20DB4F-B521-471C-BE92-F4CB2831E16B}"/>
    <cellStyle name="RISKdarkBoxed 2 2 5 2 3 2" xfId="37398" xr:uid="{4AF82372-BCD7-4D48-85E2-0875305D2C11}"/>
    <cellStyle name="RISKdarkBoxed 2 2 5 2 4" xfId="39173" xr:uid="{0E00AA8D-85FE-4694-9FDB-880AF3E59F03}"/>
    <cellStyle name="RISKdarkBoxed 2 2 5 2 5" xfId="37395" xr:uid="{132807A8-55C5-46CF-B517-1C67B4A7D06B}"/>
    <cellStyle name="RISKdarkBoxed 2 2 5 3" xfId="16310" xr:uid="{00000000-0005-0000-0000-0000BD3F0000}"/>
    <cellStyle name="RISKdarkBoxed 2 2 5 3 2" xfId="16311" xr:uid="{00000000-0005-0000-0000-0000BE3F0000}"/>
    <cellStyle name="RISKdarkBoxed 2 2 5 3 2 2" xfId="39179" xr:uid="{D0A77CCB-F488-4D13-974F-0E5C9C6FE3E9}"/>
    <cellStyle name="RISKdarkBoxed 2 2 5 3 2 2 2" xfId="37401" xr:uid="{13A7A359-248D-4AD2-BF28-6F09B7B8A274}"/>
    <cellStyle name="RISKdarkBoxed 2 2 5 3 2 3" xfId="39178" xr:uid="{BD64B9B9-ED37-4C88-9B3F-CD42FD327843}"/>
    <cellStyle name="RISKdarkBoxed 2 2 5 3 2 4" xfId="37400" xr:uid="{7DFFD2D3-334A-4160-A79F-2AAD262BB0BC}"/>
    <cellStyle name="RISKdarkBoxed 2 2 5 3 3" xfId="39180" xr:uid="{87969EC8-ACD5-4321-B330-873FA92B2F86}"/>
    <cellStyle name="RISKdarkBoxed 2 2 5 3 3 2" xfId="37402" xr:uid="{E0DA43C1-BFFB-4C53-8555-BD8176F89CAF}"/>
    <cellStyle name="RISKdarkBoxed 2 2 5 3 4" xfId="39177" xr:uid="{C45A7B8E-8394-40A7-8EC3-E8FDC88D2772}"/>
    <cellStyle name="RISKdarkBoxed 2 2 5 3 5" xfId="37399" xr:uid="{0C3C1784-F3BE-41CF-828F-2578492E8DB4}"/>
    <cellStyle name="RISKdarkBoxed 2 2 5 4" xfId="16312" xr:uid="{00000000-0005-0000-0000-0000BF3F0000}"/>
    <cellStyle name="RISKdarkBoxed 2 2 5 4 2" xfId="39182" xr:uid="{40D123D2-FD7E-4FC5-A779-A2128B25709E}"/>
    <cellStyle name="RISKdarkBoxed 2 2 5 4 2 2" xfId="37404" xr:uid="{6EAE5B4D-AF95-4BEC-86E4-8B4C2B92EA3D}"/>
    <cellStyle name="RISKdarkBoxed 2 2 5 4 3" xfId="39181" xr:uid="{ED076D72-12AA-41BE-B15F-E8A3793C3D92}"/>
    <cellStyle name="RISKdarkBoxed 2 2 5 4 4" xfId="37403" xr:uid="{664F0597-5DE8-494F-A9D7-5AA0FDB47CF9}"/>
    <cellStyle name="RISKdarkBoxed 2 2 5 5" xfId="39183" xr:uid="{E1A8214C-9B71-47B0-AC24-83624D3633D7}"/>
    <cellStyle name="RISKdarkBoxed 2 2 5 5 2" xfId="37405" xr:uid="{73AA9297-B24B-463B-B9F7-A0ED82DEF67D}"/>
    <cellStyle name="RISKdarkBoxed 2 2 5 6" xfId="39172" xr:uid="{31E35941-1E11-4FF4-8AAF-6FFCCF5AC067}"/>
    <cellStyle name="RISKdarkBoxed 2 2 5 7" xfId="37394" xr:uid="{2407C41F-735D-4984-ADBB-3CBC5F260E5D}"/>
    <cellStyle name="RISKdarkBoxed 2 2 6" xfId="16313" xr:uid="{00000000-0005-0000-0000-0000C03F0000}"/>
    <cellStyle name="RISKdarkBoxed 2 2 6 2" xfId="16314" xr:uid="{00000000-0005-0000-0000-0000C13F0000}"/>
    <cellStyle name="RISKdarkBoxed 2 2 6 2 2" xfId="16315" xr:uid="{00000000-0005-0000-0000-0000C23F0000}"/>
    <cellStyle name="RISKdarkBoxed 2 2 6 2 2 2" xfId="39187" xr:uid="{5F619D6A-AA98-4E25-B755-25337D776C7F}"/>
    <cellStyle name="RISKdarkBoxed 2 2 6 2 2 2 2" xfId="37409" xr:uid="{CFCDB27A-AAF9-4EA5-865B-3EFACE515AC2}"/>
    <cellStyle name="RISKdarkBoxed 2 2 6 2 2 3" xfId="39186" xr:uid="{F487E776-15B2-4368-8FEC-7543DE86D552}"/>
    <cellStyle name="RISKdarkBoxed 2 2 6 2 2 4" xfId="37408" xr:uid="{AB21A1DD-E2C1-4C41-8259-CFE2A0E7F51F}"/>
    <cellStyle name="RISKdarkBoxed 2 2 6 2 3" xfId="39188" xr:uid="{35BAFA24-F826-4880-ACFF-98CF94F446D7}"/>
    <cellStyle name="RISKdarkBoxed 2 2 6 2 3 2" xfId="37410" xr:uid="{9B4453F5-C3B7-4D75-A04E-4B267A404B70}"/>
    <cellStyle name="RISKdarkBoxed 2 2 6 2 4" xfId="39185" xr:uid="{F48359A8-4EFD-4B14-BBC0-5CDFDF638834}"/>
    <cellStyle name="RISKdarkBoxed 2 2 6 2 5" xfId="37407" xr:uid="{24BE45FB-0B7B-4185-AA03-7DFB4BE042A0}"/>
    <cellStyle name="RISKdarkBoxed 2 2 6 3" xfId="16316" xr:uid="{00000000-0005-0000-0000-0000C33F0000}"/>
    <cellStyle name="RISKdarkBoxed 2 2 6 3 2" xfId="16317" xr:uid="{00000000-0005-0000-0000-0000C43F0000}"/>
    <cellStyle name="RISKdarkBoxed 2 2 6 3 2 2" xfId="39191" xr:uid="{8F0FDDC5-5727-4052-859A-27F61C4C835D}"/>
    <cellStyle name="RISKdarkBoxed 2 2 6 3 2 2 2" xfId="37413" xr:uid="{6BD621AD-80C0-4D2B-ADF2-78A9AAE01E2D}"/>
    <cellStyle name="RISKdarkBoxed 2 2 6 3 2 3" xfId="39190" xr:uid="{D7AF62B8-9CFE-4C80-AF83-B77F0C9C20EF}"/>
    <cellStyle name="RISKdarkBoxed 2 2 6 3 2 4" xfId="37412" xr:uid="{2B606927-16C5-460C-9AEC-5B648F657ADE}"/>
    <cellStyle name="RISKdarkBoxed 2 2 6 3 3" xfId="39192" xr:uid="{EFEC215F-A26D-4743-81DE-DA5D50E23C50}"/>
    <cellStyle name="RISKdarkBoxed 2 2 6 3 3 2" xfId="37414" xr:uid="{969DD32A-B1E6-4D69-98B8-23D1BE5B0FCD}"/>
    <cellStyle name="RISKdarkBoxed 2 2 6 3 4" xfId="39189" xr:uid="{B92AADCD-363F-4530-8FBC-CB16A3FCDA25}"/>
    <cellStyle name="RISKdarkBoxed 2 2 6 3 5" xfId="37411" xr:uid="{C8320AC9-E710-4439-BE48-B30CD0951FE5}"/>
    <cellStyle name="RISKdarkBoxed 2 2 6 4" xfId="16318" xr:uid="{00000000-0005-0000-0000-0000C53F0000}"/>
    <cellStyle name="RISKdarkBoxed 2 2 6 4 2" xfId="39194" xr:uid="{A0EBD67D-F790-4782-8B53-3CAF2E0EF29D}"/>
    <cellStyle name="RISKdarkBoxed 2 2 6 4 2 2" xfId="37416" xr:uid="{760A5AE1-0A2E-4611-BA30-FFFD9BD4419F}"/>
    <cellStyle name="RISKdarkBoxed 2 2 6 4 3" xfId="39193" xr:uid="{59ED2CEF-6CE9-4E15-809A-9ABC665F95F0}"/>
    <cellStyle name="RISKdarkBoxed 2 2 6 4 4" xfId="37415" xr:uid="{8971F239-8F2A-41D8-B892-D8A7DD173CF3}"/>
    <cellStyle name="RISKdarkBoxed 2 2 6 5" xfId="39195" xr:uid="{DD5F73AF-29CC-440B-81B8-EB41A31BC3B6}"/>
    <cellStyle name="RISKdarkBoxed 2 2 6 5 2" xfId="37417" xr:uid="{981BA48B-2B09-4D12-9B53-6EB01CE516BF}"/>
    <cellStyle name="RISKdarkBoxed 2 2 6 6" xfId="39184" xr:uid="{6E02D823-9C7C-4DC1-9784-8D181C80E061}"/>
    <cellStyle name="RISKdarkBoxed 2 2 6 7" xfId="37406" xr:uid="{91DBCE4E-786F-436F-A19E-275059BF52A7}"/>
    <cellStyle name="RISKdarkBoxed 2 2 7" xfId="16319" xr:uid="{00000000-0005-0000-0000-0000C63F0000}"/>
    <cellStyle name="RISKdarkBoxed 2 2 7 2" xfId="16320" xr:uid="{00000000-0005-0000-0000-0000C73F0000}"/>
    <cellStyle name="RISKdarkBoxed 2 2 7 2 2" xfId="39198" xr:uid="{840B2C1D-1E64-4746-B6FD-BC49C3BC1889}"/>
    <cellStyle name="RISKdarkBoxed 2 2 7 2 2 2" xfId="37420" xr:uid="{7302A04B-6171-484B-A12F-A41C26672129}"/>
    <cellStyle name="RISKdarkBoxed 2 2 7 2 3" xfId="39197" xr:uid="{B4CB769B-CD3B-42F6-A993-5C370D62E9B1}"/>
    <cellStyle name="RISKdarkBoxed 2 2 7 2 4" xfId="37419" xr:uid="{B808EE41-A8C1-45C5-AAD8-36CF51DB804F}"/>
    <cellStyle name="RISKdarkBoxed 2 2 7 3" xfId="39199" xr:uid="{9FD816D2-D989-42BC-9D0C-6A70A1321AE0}"/>
    <cellStyle name="RISKdarkBoxed 2 2 7 3 2" xfId="37421" xr:uid="{1FCF0C31-F5D5-4727-B364-CFA3B91999A2}"/>
    <cellStyle name="RISKdarkBoxed 2 2 7 4" xfId="39196" xr:uid="{BB2B8BE4-5685-4569-A8D6-F3D18BED8CAC}"/>
    <cellStyle name="RISKdarkBoxed 2 2 7 5" xfId="37418" xr:uid="{1EA942A7-1EA2-4803-8985-43D0A94875F8}"/>
    <cellStyle name="RISKdarkBoxed 2 2 8" xfId="16321" xr:uid="{00000000-0005-0000-0000-0000C83F0000}"/>
    <cellStyle name="RISKdarkBoxed 2 2 8 2" xfId="16322" xr:uid="{00000000-0005-0000-0000-0000C93F0000}"/>
    <cellStyle name="RISKdarkBoxed 2 2 8 2 2" xfId="39202" xr:uid="{21502B0C-DE67-4DEC-87A2-EFCC86FFF87A}"/>
    <cellStyle name="RISKdarkBoxed 2 2 8 2 2 2" xfId="37424" xr:uid="{B76344C1-125C-41C5-9E26-73DB712FC643}"/>
    <cellStyle name="RISKdarkBoxed 2 2 8 2 3" xfId="39201" xr:uid="{046043A2-D0C4-4DCA-AD40-5B748ACB204F}"/>
    <cellStyle name="RISKdarkBoxed 2 2 8 2 4" xfId="37423" xr:uid="{73124FB2-A494-446A-8590-0C80A01C48EB}"/>
    <cellStyle name="RISKdarkBoxed 2 2 8 3" xfId="39203" xr:uid="{D10F5822-B373-4356-9D6E-2A50DC75612A}"/>
    <cellStyle name="RISKdarkBoxed 2 2 8 3 2" xfId="37425" xr:uid="{5A77EF9B-00A5-4049-8730-A95FDB636938}"/>
    <cellStyle name="RISKdarkBoxed 2 2 8 4" xfId="39200" xr:uid="{9886AE83-1D98-4F24-9D5F-0E01BE65E0AF}"/>
    <cellStyle name="RISKdarkBoxed 2 2 8 5" xfId="37422" xr:uid="{B96F406A-78C2-4F89-8E33-28C798506855}"/>
    <cellStyle name="RISKdarkBoxed 2 2 9" xfId="16323" xr:uid="{00000000-0005-0000-0000-0000CA3F0000}"/>
    <cellStyle name="RISKdarkBoxed 2 2 9 2" xfId="39205" xr:uid="{7BB80FFB-A74D-4C59-BC16-1E5C3E5A562E}"/>
    <cellStyle name="RISKdarkBoxed 2 2 9 2 2" xfId="37427" xr:uid="{EB258C92-A167-45D6-B4B6-9F3C3B2EFDD3}"/>
    <cellStyle name="RISKdarkBoxed 2 2 9 3" xfId="39204" xr:uid="{B7435620-98E2-4995-B27E-3E03BA0B196B}"/>
    <cellStyle name="RISKdarkBoxed 2 2 9 4" xfId="37426" xr:uid="{5319490A-9064-4D41-B242-BD43A9A797EB}"/>
    <cellStyle name="RISKdarkBoxed 2 2_Balance" xfId="16324" xr:uid="{00000000-0005-0000-0000-0000CB3F0000}"/>
    <cellStyle name="RISKdarkBoxed 2 3" xfId="16325" xr:uid="{00000000-0005-0000-0000-0000CC3F0000}"/>
    <cellStyle name="RISKdarkBoxed 2 3 10" xfId="39207" xr:uid="{42B35EAC-B976-476A-B01E-ADA8DE9131F2}"/>
    <cellStyle name="RISKdarkBoxed 2 3 10 2" xfId="37429" xr:uid="{2CB0CBE5-3207-4505-B7B9-C42944C1ABC3}"/>
    <cellStyle name="RISKdarkBoxed 2 3 11" xfId="39206" xr:uid="{DC1816B9-DBD6-4F6E-AB1C-BCB1666457B3}"/>
    <cellStyle name="RISKdarkBoxed 2 3 12" xfId="37428" xr:uid="{F0F80EB7-BE4C-4B34-A984-FE28FF5559AB}"/>
    <cellStyle name="RISKdarkBoxed 2 3 2" xfId="16326" xr:uid="{00000000-0005-0000-0000-0000CD3F0000}"/>
    <cellStyle name="RISKdarkBoxed 2 3 2 10" xfId="39208" xr:uid="{BF181B3E-2D15-47EC-B083-810E25A11C2F}"/>
    <cellStyle name="RISKdarkBoxed 2 3 2 11" xfId="37430" xr:uid="{7DEDC2C0-A42D-439B-AC90-D860D3B7D5BC}"/>
    <cellStyle name="RISKdarkBoxed 2 3 2 2" xfId="16327" xr:uid="{00000000-0005-0000-0000-0000CE3F0000}"/>
    <cellStyle name="RISKdarkBoxed 2 3 2 2 2" xfId="16328" xr:uid="{00000000-0005-0000-0000-0000CF3F0000}"/>
    <cellStyle name="RISKdarkBoxed 2 3 2 2 2 2" xfId="16329" xr:uid="{00000000-0005-0000-0000-0000D03F0000}"/>
    <cellStyle name="RISKdarkBoxed 2 3 2 2 2 2 2" xfId="39212" xr:uid="{7789C059-7110-4495-BFB2-27D353A38079}"/>
    <cellStyle name="RISKdarkBoxed 2 3 2 2 2 2 2 2" xfId="37434" xr:uid="{D5D82F31-E723-4066-A7F2-99EDD9225572}"/>
    <cellStyle name="RISKdarkBoxed 2 3 2 2 2 2 3" xfId="39211" xr:uid="{7233DCB4-BA51-4DA5-BE18-B5A9F27D5DA5}"/>
    <cellStyle name="RISKdarkBoxed 2 3 2 2 2 2 4" xfId="37433" xr:uid="{888BACEB-C343-4137-9D3E-79E47673ED02}"/>
    <cellStyle name="RISKdarkBoxed 2 3 2 2 2 3" xfId="39213" xr:uid="{FC67C08E-7183-467D-B83A-7192D82F47B6}"/>
    <cellStyle name="RISKdarkBoxed 2 3 2 2 2 3 2" xfId="37435" xr:uid="{C3D3C17C-68D2-40A8-8000-7180D7858E03}"/>
    <cellStyle name="RISKdarkBoxed 2 3 2 2 2 4" xfId="39210" xr:uid="{E8F9D18E-5D54-4D57-B3A2-4FDDA0BF2D48}"/>
    <cellStyle name="RISKdarkBoxed 2 3 2 2 2 5" xfId="37432" xr:uid="{B785CEA0-52C2-4C46-87AD-93346A109E37}"/>
    <cellStyle name="RISKdarkBoxed 2 3 2 2 3" xfId="16330" xr:uid="{00000000-0005-0000-0000-0000D13F0000}"/>
    <cellStyle name="RISKdarkBoxed 2 3 2 2 3 2" xfId="16331" xr:uid="{00000000-0005-0000-0000-0000D23F0000}"/>
    <cellStyle name="RISKdarkBoxed 2 3 2 2 3 2 2" xfId="39216" xr:uid="{9B1691A8-2654-48EA-BB1F-1A3726AA656D}"/>
    <cellStyle name="RISKdarkBoxed 2 3 2 2 3 2 2 2" xfId="37438" xr:uid="{9725F91E-226F-42B7-B62E-CF700CB07A3D}"/>
    <cellStyle name="RISKdarkBoxed 2 3 2 2 3 2 3" xfId="39215" xr:uid="{6E9582ED-358D-4EB0-B63A-30C7B2A5220D}"/>
    <cellStyle name="RISKdarkBoxed 2 3 2 2 3 2 4" xfId="37437" xr:uid="{39A17FE7-088B-486A-A789-F8F64D6397D1}"/>
    <cellStyle name="RISKdarkBoxed 2 3 2 2 3 3" xfId="39217" xr:uid="{0F1D4C50-A94D-46FA-ABED-ACF58D7E6EBF}"/>
    <cellStyle name="RISKdarkBoxed 2 3 2 2 3 3 2" xfId="37439" xr:uid="{AA90C828-0952-42D9-8EC8-4150CE45D318}"/>
    <cellStyle name="RISKdarkBoxed 2 3 2 2 3 4" xfId="39214" xr:uid="{CB69CF17-EE37-448E-AF2C-9C4AF81D945E}"/>
    <cellStyle name="RISKdarkBoxed 2 3 2 2 3 5" xfId="37436" xr:uid="{1FC40407-EC84-4517-BD4A-085994B4ED97}"/>
    <cellStyle name="RISKdarkBoxed 2 3 2 2 4" xfId="16332" xr:uid="{00000000-0005-0000-0000-0000D33F0000}"/>
    <cellStyle name="RISKdarkBoxed 2 3 2 2 4 2" xfId="39219" xr:uid="{B982C18A-471F-42C4-8CB7-D48D0D23CEDF}"/>
    <cellStyle name="RISKdarkBoxed 2 3 2 2 4 2 2" xfId="37441" xr:uid="{88068B18-3827-43E4-8C4E-EF3A1C6E2C3D}"/>
    <cellStyle name="RISKdarkBoxed 2 3 2 2 4 3" xfId="39218" xr:uid="{8996A89C-C82E-4D69-857D-3004FBC520FF}"/>
    <cellStyle name="RISKdarkBoxed 2 3 2 2 4 4" xfId="37440" xr:uid="{18A3D689-6158-42F8-8485-36D7AF540E86}"/>
    <cellStyle name="RISKdarkBoxed 2 3 2 2 5" xfId="39220" xr:uid="{98F895C3-37EE-40CB-81FE-BE3FF3D5208C}"/>
    <cellStyle name="RISKdarkBoxed 2 3 2 2 5 2" xfId="37442" xr:uid="{5255FEDA-FA54-4D53-B747-123B77545CF9}"/>
    <cellStyle name="RISKdarkBoxed 2 3 2 2 6" xfId="39209" xr:uid="{0BFACE13-8B5C-485A-923F-4181A534181E}"/>
    <cellStyle name="RISKdarkBoxed 2 3 2 2 7" xfId="37431" xr:uid="{96C3B836-3ADE-4E26-862F-E8487CD43E21}"/>
    <cellStyle name="RISKdarkBoxed 2 3 2 3" xfId="16333" xr:uid="{00000000-0005-0000-0000-0000D43F0000}"/>
    <cellStyle name="RISKdarkBoxed 2 3 2 3 2" xfId="16334" xr:uid="{00000000-0005-0000-0000-0000D53F0000}"/>
    <cellStyle name="RISKdarkBoxed 2 3 2 3 2 2" xfId="16335" xr:uid="{00000000-0005-0000-0000-0000D63F0000}"/>
    <cellStyle name="RISKdarkBoxed 2 3 2 3 2 2 2" xfId="39224" xr:uid="{96921225-8006-4448-BB4C-952C5A0DBCA5}"/>
    <cellStyle name="RISKdarkBoxed 2 3 2 3 2 2 2 2" xfId="37446" xr:uid="{EAA7C81B-D70C-4402-89BB-E76E0423BB5C}"/>
    <cellStyle name="RISKdarkBoxed 2 3 2 3 2 2 3" xfId="39223" xr:uid="{600E4927-9BFF-4A1A-A6CE-5EDFF8094546}"/>
    <cellStyle name="RISKdarkBoxed 2 3 2 3 2 2 4" xfId="37445" xr:uid="{7F955187-F34F-4ED8-8CDB-E0829068D736}"/>
    <cellStyle name="RISKdarkBoxed 2 3 2 3 2 3" xfId="39225" xr:uid="{584ABBA4-A4E8-4E5F-9F71-A3E37D2A2C9C}"/>
    <cellStyle name="RISKdarkBoxed 2 3 2 3 2 3 2" xfId="37447" xr:uid="{F63001B2-BF9A-473D-9E91-0D4B2E906315}"/>
    <cellStyle name="RISKdarkBoxed 2 3 2 3 2 4" xfId="39222" xr:uid="{E15711BF-CF69-4170-AB19-731C4740DF42}"/>
    <cellStyle name="RISKdarkBoxed 2 3 2 3 2 5" xfId="37444" xr:uid="{7393A856-CD27-4AC6-A6DC-D97AD0A9CEF4}"/>
    <cellStyle name="RISKdarkBoxed 2 3 2 3 3" xfId="16336" xr:uid="{00000000-0005-0000-0000-0000D73F0000}"/>
    <cellStyle name="RISKdarkBoxed 2 3 2 3 3 2" xfId="16337" xr:uid="{00000000-0005-0000-0000-0000D83F0000}"/>
    <cellStyle name="RISKdarkBoxed 2 3 2 3 3 2 2" xfId="39228" xr:uid="{12C0D4E4-96B8-4AA1-85E7-062C440A9F77}"/>
    <cellStyle name="RISKdarkBoxed 2 3 2 3 3 2 2 2" xfId="37450" xr:uid="{6D708017-34AE-48D1-992F-5D9544B46F55}"/>
    <cellStyle name="RISKdarkBoxed 2 3 2 3 3 2 3" xfId="39227" xr:uid="{C24DE8D9-4CDB-4051-BEF7-2AE2E37638D0}"/>
    <cellStyle name="RISKdarkBoxed 2 3 2 3 3 2 4" xfId="37449" xr:uid="{EB042B7A-AD02-423E-A7A0-EEB659379F47}"/>
    <cellStyle name="RISKdarkBoxed 2 3 2 3 3 3" xfId="39229" xr:uid="{28C12BAC-7F59-4941-8637-B2F571049B0A}"/>
    <cellStyle name="RISKdarkBoxed 2 3 2 3 3 3 2" xfId="37451" xr:uid="{F73AAA51-9819-49ED-A07D-FBC3C56B3D91}"/>
    <cellStyle name="RISKdarkBoxed 2 3 2 3 3 4" xfId="39226" xr:uid="{7123ACFC-389E-4D87-830E-4E49F1426FA9}"/>
    <cellStyle name="RISKdarkBoxed 2 3 2 3 3 5" xfId="37448" xr:uid="{D5B274DD-525B-4E77-B2E5-246FCE18604F}"/>
    <cellStyle name="RISKdarkBoxed 2 3 2 3 4" xfId="16338" xr:uid="{00000000-0005-0000-0000-0000D93F0000}"/>
    <cellStyle name="RISKdarkBoxed 2 3 2 3 4 2" xfId="39231" xr:uid="{028D1F90-BA53-45D2-852F-37304758CC63}"/>
    <cellStyle name="RISKdarkBoxed 2 3 2 3 4 2 2" xfId="37453" xr:uid="{3C63D479-A54F-44CB-BB1C-7F8D120C796C}"/>
    <cellStyle name="RISKdarkBoxed 2 3 2 3 4 3" xfId="39230" xr:uid="{386EAB6C-C261-4C94-8544-EEB8115AE768}"/>
    <cellStyle name="RISKdarkBoxed 2 3 2 3 4 4" xfId="37452" xr:uid="{07D7EBEB-3F05-463C-ADB9-B76F657160F5}"/>
    <cellStyle name="RISKdarkBoxed 2 3 2 3 5" xfId="39232" xr:uid="{ED2AD2EE-E91B-4C54-B8F7-0C9AF93D9388}"/>
    <cellStyle name="RISKdarkBoxed 2 3 2 3 5 2" xfId="37454" xr:uid="{20B9EC15-5FBE-4242-8E92-EE2D96606B9A}"/>
    <cellStyle name="RISKdarkBoxed 2 3 2 3 6" xfId="39221" xr:uid="{F4AE9F99-9BD0-43F4-BB9E-A1DE320CF3D7}"/>
    <cellStyle name="RISKdarkBoxed 2 3 2 3 7" xfId="37443" xr:uid="{B84917C0-71CB-405E-800F-C7970F0FA4AB}"/>
    <cellStyle name="RISKdarkBoxed 2 3 2 4" xfId="16339" xr:uid="{00000000-0005-0000-0000-0000DA3F0000}"/>
    <cellStyle name="RISKdarkBoxed 2 3 2 4 2" xfId="16340" xr:uid="{00000000-0005-0000-0000-0000DB3F0000}"/>
    <cellStyle name="RISKdarkBoxed 2 3 2 4 2 2" xfId="16341" xr:uid="{00000000-0005-0000-0000-0000DC3F0000}"/>
    <cellStyle name="RISKdarkBoxed 2 3 2 4 2 2 2" xfId="39236" xr:uid="{8840E8D5-4149-4379-9B74-230642045574}"/>
    <cellStyle name="RISKdarkBoxed 2 3 2 4 2 2 2 2" xfId="37458" xr:uid="{6B06694F-42CC-4EF5-831E-480DAAD5ACF4}"/>
    <cellStyle name="RISKdarkBoxed 2 3 2 4 2 2 3" xfId="39235" xr:uid="{F78931EB-BFCE-4FE0-A874-09FB7C0D2253}"/>
    <cellStyle name="RISKdarkBoxed 2 3 2 4 2 2 4" xfId="37457" xr:uid="{73F6E433-0014-4431-A945-751DDC1FE1AF}"/>
    <cellStyle name="RISKdarkBoxed 2 3 2 4 2 3" xfId="39237" xr:uid="{8EA6020B-0633-497D-A44B-C1F5E9FED322}"/>
    <cellStyle name="RISKdarkBoxed 2 3 2 4 2 3 2" xfId="37459" xr:uid="{7A3CAD9C-8BBB-4D74-910A-CA3C59BC7E3A}"/>
    <cellStyle name="RISKdarkBoxed 2 3 2 4 2 4" xfId="39234" xr:uid="{35F65F21-5CF7-4595-A07F-F04F7E84376C}"/>
    <cellStyle name="RISKdarkBoxed 2 3 2 4 2 5" xfId="37456" xr:uid="{C965643F-F9EB-4470-B8F1-3F092EEF9FF7}"/>
    <cellStyle name="RISKdarkBoxed 2 3 2 4 3" xfId="16342" xr:uid="{00000000-0005-0000-0000-0000DD3F0000}"/>
    <cellStyle name="RISKdarkBoxed 2 3 2 4 3 2" xfId="16343" xr:uid="{00000000-0005-0000-0000-0000DE3F0000}"/>
    <cellStyle name="RISKdarkBoxed 2 3 2 4 3 2 2" xfId="39240" xr:uid="{6815E52A-4E95-4812-9BF4-0747C185FCFD}"/>
    <cellStyle name="RISKdarkBoxed 2 3 2 4 3 2 2 2" xfId="37462" xr:uid="{CBDEDE85-700D-4E35-90F4-933E903271A9}"/>
    <cellStyle name="RISKdarkBoxed 2 3 2 4 3 2 3" xfId="39239" xr:uid="{5BF6BDF6-35A8-4A47-B510-2A9D6536E396}"/>
    <cellStyle name="RISKdarkBoxed 2 3 2 4 3 2 4" xfId="37461" xr:uid="{1866CCFB-3B72-4CFC-94F3-8337A010F23C}"/>
    <cellStyle name="RISKdarkBoxed 2 3 2 4 3 3" xfId="39241" xr:uid="{91EC4B83-DF73-470F-A4D5-844049520586}"/>
    <cellStyle name="RISKdarkBoxed 2 3 2 4 3 3 2" xfId="37463" xr:uid="{A08E4506-3A19-4840-99AC-734FD9B6EBF7}"/>
    <cellStyle name="RISKdarkBoxed 2 3 2 4 3 4" xfId="39238" xr:uid="{4DA9EF2C-D185-4112-A123-8BE1DBF81D2F}"/>
    <cellStyle name="RISKdarkBoxed 2 3 2 4 3 5" xfId="37460" xr:uid="{5F3DA75A-1385-4D18-A21F-769679D9963B}"/>
    <cellStyle name="RISKdarkBoxed 2 3 2 4 4" xfId="16344" xr:uid="{00000000-0005-0000-0000-0000DF3F0000}"/>
    <cellStyle name="RISKdarkBoxed 2 3 2 4 4 2" xfId="39243" xr:uid="{08027CA6-E044-4D11-8131-A718E38025AF}"/>
    <cellStyle name="RISKdarkBoxed 2 3 2 4 4 2 2" xfId="37465" xr:uid="{87222904-3938-45C3-937C-56DA41AB81FC}"/>
    <cellStyle name="RISKdarkBoxed 2 3 2 4 4 3" xfId="39242" xr:uid="{81F7B0BD-CC48-4585-A5A2-9513ED227DF4}"/>
    <cellStyle name="RISKdarkBoxed 2 3 2 4 4 4" xfId="37464" xr:uid="{53B4B776-A530-402C-BAD6-EA759251854E}"/>
    <cellStyle name="RISKdarkBoxed 2 3 2 4 5" xfId="39244" xr:uid="{2F549F84-B91D-4185-B3CA-6C478F6DE434}"/>
    <cellStyle name="RISKdarkBoxed 2 3 2 4 5 2" xfId="37466" xr:uid="{30DBBDCC-9712-4205-9006-9257FB4AADA2}"/>
    <cellStyle name="RISKdarkBoxed 2 3 2 4 6" xfId="39233" xr:uid="{82F60265-6CF3-4CFD-80F8-BC86C4FF79B9}"/>
    <cellStyle name="RISKdarkBoxed 2 3 2 4 7" xfId="37455" xr:uid="{2827466D-B627-4355-A1D5-58903A616639}"/>
    <cellStyle name="RISKdarkBoxed 2 3 2 5" xfId="16345" xr:uid="{00000000-0005-0000-0000-0000E03F0000}"/>
    <cellStyle name="RISKdarkBoxed 2 3 2 5 2" xfId="16346" xr:uid="{00000000-0005-0000-0000-0000E13F0000}"/>
    <cellStyle name="RISKdarkBoxed 2 3 2 5 2 2" xfId="16347" xr:uid="{00000000-0005-0000-0000-0000E23F0000}"/>
    <cellStyle name="RISKdarkBoxed 2 3 2 5 2 2 2" xfId="39248" xr:uid="{1581B1EF-C3C8-429E-AC44-C9B70AF1E1D7}"/>
    <cellStyle name="RISKdarkBoxed 2 3 2 5 2 2 2 2" xfId="37470" xr:uid="{78AB218E-773A-4600-8381-D942509E4368}"/>
    <cellStyle name="RISKdarkBoxed 2 3 2 5 2 2 3" xfId="39247" xr:uid="{68640FC1-0864-4DBC-8444-B53AED6F8EDE}"/>
    <cellStyle name="RISKdarkBoxed 2 3 2 5 2 2 4" xfId="37469" xr:uid="{35D150AE-3BDD-4666-8DAC-0CB5D6366A60}"/>
    <cellStyle name="RISKdarkBoxed 2 3 2 5 2 3" xfId="39249" xr:uid="{33B600D0-0F82-48ED-99D6-FCB21488403C}"/>
    <cellStyle name="RISKdarkBoxed 2 3 2 5 2 3 2" xfId="37471" xr:uid="{8E296BA0-ECCC-4EAB-AA1F-BB87FF20E53E}"/>
    <cellStyle name="RISKdarkBoxed 2 3 2 5 2 4" xfId="39246" xr:uid="{B9CA8292-005B-4AEE-93C2-F83E63650A8C}"/>
    <cellStyle name="RISKdarkBoxed 2 3 2 5 2 5" xfId="37468" xr:uid="{82967A32-193F-41FE-8C2F-625759AB939B}"/>
    <cellStyle name="RISKdarkBoxed 2 3 2 5 3" xfId="16348" xr:uid="{00000000-0005-0000-0000-0000E33F0000}"/>
    <cellStyle name="RISKdarkBoxed 2 3 2 5 3 2" xfId="16349" xr:uid="{00000000-0005-0000-0000-0000E43F0000}"/>
    <cellStyle name="RISKdarkBoxed 2 3 2 5 3 2 2" xfId="39252" xr:uid="{CED92488-2FA3-410D-870D-F996438D8FD6}"/>
    <cellStyle name="RISKdarkBoxed 2 3 2 5 3 2 2 2" xfId="37474" xr:uid="{A36502F3-E74B-4A9A-88A6-07AEF8B1B4CC}"/>
    <cellStyle name="RISKdarkBoxed 2 3 2 5 3 2 3" xfId="39251" xr:uid="{3A54074E-9A7B-4C9C-8407-3A03D2BBC91B}"/>
    <cellStyle name="RISKdarkBoxed 2 3 2 5 3 2 4" xfId="37473" xr:uid="{BCE10EE1-E452-4A80-A183-791420731C1E}"/>
    <cellStyle name="RISKdarkBoxed 2 3 2 5 3 3" xfId="39253" xr:uid="{8F0838A6-1074-415A-BBDA-9C2DF2C9EBD4}"/>
    <cellStyle name="RISKdarkBoxed 2 3 2 5 3 3 2" xfId="37475" xr:uid="{D4E88F7B-79FF-4EED-95D0-CDFBA0FF1CA3}"/>
    <cellStyle name="RISKdarkBoxed 2 3 2 5 3 4" xfId="39250" xr:uid="{F1E40384-D471-428E-B397-5CBA23924A85}"/>
    <cellStyle name="RISKdarkBoxed 2 3 2 5 3 5" xfId="37472" xr:uid="{3D3A1316-C277-4E6A-A991-BA6DA87F9E85}"/>
    <cellStyle name="RISKdarkBoxed 2 3 2 5 4" xfId="16350" xr:uid="{00000000-0005-0000-0000-0000E53F0000}"/>
    <cellStyle name="RISKdarkBoxed 2 3 2 5 4 2" xfId="39255" xr:uid="{9ECE7D69-D2B6-4CC2-A4C9-882B10026FD9}"/>
    <cellStyle name="RISKdarkBoxed 2 3 2 5 4 2 2" xfId="37477" xr:uid="{CEB8C523-FAD6-4567-BB93-08D5B84DB559}"/>
    <cellStyle name="RISKdarkBoxed 2 3 2 5 4 3" xfId="39254" xr:uid="{A63148ED-EF1F-4AAB-B66F-EC945696D0D4}"/>
    <cellStyle name="RISKdarkBoxed 2 3 2 5 4 4" xfId="37476" xr:uid="{33C56D6C-FE5F-4781-9DD9-D8DFE295D2AE}"/>
    <cellStyle name="RISKdarkBoxed 2 3 2 5 5" xfId="39256" xr:uid="{988CDF37-92C2-4E2C-913B-EE17F7D373B6}"/>
    <cellStyle name="RISKdarkBoxed 2 3 2 5 5 2" xfId="37478" xr:uid="{FECAB335-247B-402F-8413-5F72491DAB26}"/>
    <cellStyle name="RISKdarkBoxed 2 3 2 5 6" xfId="39245" xr:uid="{A0A904F9-2980-4175-B357-CFE21669CCC0}"/>
    <cellStyle name="RISKdarkBoxed 2 3 2 5 7" xfId="37467" xr:uid="{51FDE82C-7E45-4920-B993-76ADB0C1D51E}"/>
    <cellStyle name="RISKdarkBoxed 2 3 2 6" xfId="16351" xr:uid="{00000000-0005-0000-0000-0000E63F0000}"/>
    <cellStyle name="RISKdarkBoxed 2 3 2 6 2" xfId="16352" xr:uid="{00000000-0005-0000-0000-0000E73F0000}"/>
    <cellStyle name="RISKdarkBoxed 2 3 2 6 2 2" xfId="39259" xr:uid="{D1043BB4-916F-4CE8-ACDB-76AF5466C5EA}"/>
    <cellStyle name="RISKdarkBoxed 2 3 2 6 2 2 2" xfId="37481" xr:uid="{AEAF4831-2C31-4924-AE8A-E252205E51B0}"/>
    <cellStyle name="RISKdarkBoxed 2 3 2 6 2 3" xfId="39258" xr:uid="{A6288495-4488-44DC-AAA4-BC8BC98547F1}"/>
    <cellStyle name="RISKdarkBoxed 2 3 2 6 2 4" xfId="37480" xr:uid="{37DFFD90-51E7-428F-916E-FD4123A05DBF}"/>
    <cellStyle name="RISKdarkBoxed 2 3 2 6 3" xfId="39260" xr:uid="{A8918B75-D08E-40B1-AD3F-D689CE290C25}"/>
    <cellStyle name="RISKdarkBoxed 2 3 2 6 3 2" xfId="37482" xr:uid="{A62C6F55-599A-4159-A916-988A2ED4ADCE}"/>
    <cellStyle name="RISKdarkBoxed 2 3 2 6 4" xfId="39257" xr:uid="{59E3BB69-55A6-4442-859A-C210EB85DC5D}"/>
    <cellStyle name="RISKdarkBoxed 2 3 2 6 5" xfId="37479" xr:uid="{78698FE9-8777-4BFD-BC54-4C878F1BD764}"/>
    <cellStyle name="RISKdarkBoxed 2 3 2 7" xfId="16353" xr:uid="{00000000-0005-0000-0000-0000E83F0000}"/>
    <cellStyle name="RISKdarkBoxed 2 3 2 7 2" xfId="16354" xr:uid="{00000000-0005-0000-0000-0000E93F0000}"/>
    <cellStyle name="RISKdarkBoxed 2 3 2 7 2 2" xfId="39263" xr:uid="{AD3CC1B3-2882-4714-916D-12F1A039E04B}"/>
    <cellStyle name="RISKdarkBoxed 2 3 2 7 2 2 2" xfId="37485" xr:uid="{5680DB0D-705B-48F6-B4C2-4701F66DE8BF}"/>
    <cellStyle name="RISKdarkBoxed 2 3 2 7 2 3" xfId="39262" xr:uid="{C4D2ACBB-5698-4304-8699-7BAB2846F05A}"/>
    <cellStyle name="RISKdarkBoxed 2 3 2 7 2 4" xfId="37484" xr:uid="{3B98421C-5A19-4A23-A307-EAE1A31DD0D3}"/>
    <cellStyle name="RISKdarkBoxed 2 3 2 7 3" xfId="39264" xr:uid="{ECAFC4F2-DC05-464D-8BBF-592709B4641E}"/>
    <cellStyle name="RISKdarkBoxed 2 3 2 7 3 2" xfId="37486" xr:uid="{50C61A17-9E88-486B-A455-D54C1064BD7E}"/>
    <cellStyle name="RISKdarkBoxed 2 3 2 7 4" xfId="39261" xr:uid="{B0543A54-F65E-489E-B800-F9D582BA36F0}"/>
    <cellStyle name="RISKdarkBoxed 2 3 2 7 5" xfId="37483" xr:uid="{15BC0AE1-B481-4E92-8D16-BCEF5ECB712C}"/>
    <cellStyle name="RISKdarkBoxed 2 3 2 8" xfId="16355" xr:uid="{00000000-0005-0000-0000-0000EA3F0000}"/>
    <cellStyle name="RISKdarkBoxed 2 3 2 8 2" xfId="39266" xr:uid="{057CE672-33ED-4613-8ED3-60BB4B32982F}"/>
    <cellStyle name="RISKdarkBoxed 2 3 2 8 2 2" xfId="37488" xr:uid="{CE9989F2-DF06-44B7-853E-033FDA2CE3A4}"/>
    <cellStyle name="RISKdarkBoxed 2 3 2 8 3" xfId="39265" xr:uid="{5AD99731-A6BD-4E05-9826-BB31D9C31FEA}"/>
    <cellStyle name="RISKdarkBoxed 2 3 2 8 4" xfId="37487" xr:uid="{617933A9-617D-4C89-BA1D-7F790F0EE6E6}"/>
    <cellStyle name="RISKdarkBoxed 2 3 2 9" xfId="39267" xr:uid="{B64DE9CD-4AB8-4026-9B43-1A667878701A}"/>
    <cellStyle name="RISKdarkBoxed 2 3 2 9 2" xfId="37489" xr:uid="{37F2F9A4-C376-4536-9086-05D7BE7E2437}"/>
    <cellStyle name="RISKdarkBoxed 2 3 3" xfId="16356" xr:uid="{00000000-0005-0000-0000-0000EB3F0000}"/>
    <cellStyle name="RISKdarkBoxed 2 3 3 2" xfId="16357" xr:uid="{00000000-0005-0000-0000-0000EC3F0000}"/>
    <cellStyle name="RISKdarkBoxed 2 3 3 2 2" xfId="16358" xr:uid="{00000000-0005-0000-0000-0000ED3F0000}"/>
    <cellStyle name="RISKdarkBoxed 2 3 3 2 2 2" xfId="39271" xr:uid="{D63462C4-2250-46E0-ACBA-34EE0CF1855F}"/>
    <cellStyle name="RISKdarkBoxed 2 3 3 2 2 2 2" xfId="37493" xr:uid="{EE2E438A-E6A7-4C3E-A506-374161EB417D}"/>
    <cellStyle name="RISKdarkBoxed 2 3 3 2 2 3" xfId="39270" xr:uid="{CA514473-7BC3-4345-A3F5-0AA07A93524F}"/>
    <cellStyle name="RISKdarkBoxed 2 3 3 2 2 4" xfId="37492" xr:uid="{15F25392-D84E-4C76-9828-B8FE3B61F0E8}"/>
    <cellStyle name="RISKdarkBoxed 2 3 3 2 3" xfId="39272" xr:uid="{842EEB59-7FEC-4A60-AF81-FDFAD551A03C}"/>
    <cellStyle name="RISKdarkBoxed 2 3 3 2 3 2" xfId="37494" xr:uid="{C6A121E5-3C3B-4428-AF39-EA14CA451399}"/>
    <cellStyle name="RISKdarkBoxed 2 3 3 2 4" xfId="39269" xr:uid="{1C161A4E-FFE1-4E5B-86E2-5553D21B8277}"/>
    <cellStyle name="RISKdarkBoxed 2 3 3 2 5" xfId="37491" xr:uid="{51F9A620-E9AD-4BAE-98F2-E17B68AAC920}"/>
    <cellStyle name="RISKdarkBoxed 2 3 3 3" xfId="16359" xr:uid="{00000000-0005-0000-0000-0000EE3F0000}"/>
    <cellStyle name="RISKdarkBoxed 2 3 3 3 2" xfId="16360" xr:uid="{00000000-0005-0000-0000-0000EF3F0000}"/>
    <cellStyle name="RISKdarkBoxed 2 3 3 3 2 2" xfId="39275" xr:uid="{D8A9C489-AB14-402E-882F-259A94A51041}"/>
    <cellStyle name="RISKdarkBoxed 2 3 3 3 2 2 2" xfId="37497" xr:uid="{D9993AA2-8E50-44C7-AF16-344CAC5BC292}"/>
    <cellStyle name="RISKdarkBoxed 2 3 3 3 2 3" xfId="39274" xr:uid="{F7EDB30D-D175-4514-A8A1-1B599998F2E6}"/>
    <cellStyle name="RISKdarkBoxed 2 3 3 3 2 4" xfId="37496" xr:uid="{FFF1FB4D-0187-4F8E-ADB5-D0CAD8754053}"/>
    <cellStyle name="RISKdarkBoxed 2 3 3 3 3" xfId="39276" xr:uid="{786EAC76-25F1-453E-8251-5C66B4AF69B7}"/>
    <cellStyle name="RISKdarkBoxed 2 3 3 3 3 2" xfId="37498" xr:uid="{C1B24CF8-90C0-452D-B853-D32A216264C3}"/>
    <cellStyle name="RISKdarkBoxed 2 3 3 3 4" xfId="39273" xr:uid="{E0D25215-6677-4B0A-A722-174308A9E9B9}"/>
    <cellStyle name="RISKdarkBoxed 2 3 3 3 5" xfId="37495" xr:uid="{0690FAD6-7F7C-4F56-B6F5-C4C901597D6B}"/>
    <cellStyle name="RISKdarkBoxed 2 3 3 4" xfId="16361" xr:uid="{00000000-0005-0000-0000-0000F03F0000}"/>
    <cellStyle name="RISKdarkBoxed 2 3 3 4 2" xfId="39278" xr:uid="{3A06D676-9AA9-42F6-9986-1E781EAE6D27}"/>
    <cellStyle name="RISKdarkBoxed 2 3 3 4 2 2" xfId="37500" xr:uid="{EA82B8B2-C245-46F3-9B81-F3C24B4CA80D}"/>
    <cellStyle name="RISKdarkBoxed 2 3 3 4 3" xfId="39277" xr:uid="{034C1E09-55F7-40DC-9E60-5AFCB2F8D6C2}"/>
    <cellStyle name="RISKdarkBoxed 2 3 3 4 4" xfId="37499" xr:uid="{AF530E1C-6D6B-472A-A4B1-8B78697C748B}"/>
    <cellStyle name="RISKdarkBoxed 2 3 3 5" xfId="39279" xr:uid="{D2BBE253-49DD-44FD-A673-D83DCA5254A8}"/>
    <cellStyle name="RISKdarkBoxed 2 3 3 5 2" xfId="37501" xr:uid="{C95A3E68-A54C-4853-98EC-32E173082036}"/>
    <cellStyle name="RISKdarkBoxed 2 3 3 6" xfId="39268" xr:uid="{5567CDF4-9822-4396-88E4-EE99C7AF1F64}"/>
    <cellStyle name="RISKdarkBoxed 2 3 3 7" xfId="37490" xr:uid="{F1E3127B-7E27-430A-8BA6-EEE33CCD6FA1}"/>
    <cellStyle name="RISKdarkBoxed 2 3 4" xfId="16362" xr:uid="{00000000-0005-0000-0000-0000F13F0000}"/>
    <cellStyle name="RISKdarkBoxed 2 3 4 2" xfId="16363" xr:uid="{00000000-0005-0000-0000-0000F23F0000}"/>
    <cellStyle name="RISKdarkBoxed 2 3 4 2 2" xfId="16364" xr:uid="{00000000-0005-0000-0000-0000F33F0000}"/>
    <cellStyle name="RISKdarkBoxed 2 3 4 2 2 2" xfId="39283" xr:uid="{D0F44781-C810-4CDA-8B2C-2B6D3481CC89}"/>
    <cellStyle name="RISKdarkBoxed 2 3 4 2 2 2 2" xfId="37505" xr:uid="{A7D1602D-29DC-47FA-9B0C-EBC178089B1C}"/>
    <cellStyle name="RISKdarkBoxed 2 3 4 2 2 3" xfId="39282" xr:uid="{7B430FFA-1B58-42FD-BD58-F075A09E4338}"/>
    <cellStyle name="RISKdarkBoxed 2 3 4 2 2 4" xfId="37504" xr:uid="{0B9CC61F-90BF-4EA1-995C-4596BC100358}"/>
    <cellStyle name="RISKdarkBoxed 2 3 4 2 3" xfId="39284" xr:uid="{21868FE5-361E-4D2F-BC55-0F0B4E638319}"/>
    <cellStyle name="RISKdarkBoxed 2 3 4 2 3 2" xfId="37506" xr:uid="{7244BE2A-F3E7-4B65-B2D9-5ED6E35287F7}"/>
    <cellStyle name="RISKdarkBoxed 2 3 4 2 4" xfId="39281" xr:uid="{C34E1E93-3566-43F8-A153-2D7444FC3995}"/>
    <cellStyle name="RISKdarkBoxed 2 3 4 2 5" xfId="37503" xr:uid="{BFAB28DE-2339-4CC2-988A-704F0BA308DA}"/>
    <cellStyle name="RISKdarkBoxed 2 3 4 3" xfId="16365" xr:uid="{00000000-0005-0000-0000-0000F43F0000}"/>
    <cellStyle name="RISKdarkBoxed 2 3 4 3 2" xfId="16366" xr:uid="{00000000-0005-0000-0000-0000F53F0000}"/>
    <cellStyle name="RISKdarkBoxed 2 3 4 3 2 2" xfId="39287" xr:uid="{E603BB83-91F2-4E3E-9E35-8D756FB1658D}"/>
    <cellStyle name="RISKdarkBoxed 2 3 4 3 2 2 2" xfId="37509" xr:uid="{C72074B8-9DEE-47AC-B190-1A3986B48015}"/>
    <cellStyle name="RISKdarkBoxed 2 3 4 3 2 3" xfId="39286" xr:uid="{C1F2606D-4DD7-44F8-96BC-54BF06D4318E}"/>
    <cellStyle name="RISKdarkBoxed 2 3 4 3 2 4" xfId="37508" xr:uid="{7A8A82D6-80F2-4D91-8CDD-D0A866B0B78A}"/>
    <cellStyle name="RISKdarkBoxed 2 3 4 3 3" xfId="39288" xr:uid="{D2DB9318-6908-47C6-BB9D-0D1505B76381}"/>
    <cellStyle name="RISKdarkBoxed 2 3 4 3 3 2" xfId="37510" xr:uid="{5C8976C6-8B93-4C84-9A37-B0FB5E87141F}"/>
    <cellStyle name="RISKdarkBoxed 2 3 4 3 4" xfId="39285" xr:uid="{25A32EBD-032A-4186-9237-B1C0F7553043}"/>
    <cellStyle name="RISKdarkBoxed 2 3 4 3 5" xfId="37507" xr:uid="{3D347468-9B95-4BBD-A731-EA1B2D8735BA}"/>
    <cellStyle name="RISKdarkBoxed 2 3 4 4" xfId="16367" xr:uid="{00000000-0005-0000-0000-0000F63F0000}"/>
    <cellStyle name="RISKdarkBoxed 2 3 4 4 2" xfId="39290" xr:uid="{9D5A8511-FC45-4D44-A88D-EEDCAADD0BEB}"/>
    <cellStyle name="RISKdarkBoxed 2 3 4 4 2 2" xfId="37512" xr:uid="{46DF9C57-C159-44D0-A216-22ED75AE1851}"/>
    <cellStyle name="RISKdarkBoxed 2 3 4 4 3" xfId="39289" xr:uid="{3A249A09-72CE-48F0-84EA-CC944F21E6F6}"/>
    <cellStyle name="RISKdarkBoxed 2 3 4 4 4" xfId="37511" xr:uid="{1FB58CCE-6323-4625-9260-493E85BE821D}"/>
    <cellStyle name="RISKdarkBoxed 2 3 4 5" xfId="39291" xr:uid="{8CDABD15-AC51-48C5-8B89-886D999392FE}"/>
    <cellStyle name="RISKdarkBoxed 2 3 4 5 2" xfId="37513" xr:uid="{A9C09510-8460-4626-9839-D1A5614CAFAF}"/>
    <cellStyle name="RISKdarkBoxed 2 3 4 6" xfId="39280" xr:uid="{7EE39437-B0DB-44EB-AE84-EADB62C4276C}"/>
    <cellStyle name="RISKdarkBoxed 2 3 4 7" xfId="37502" xr:uid="{A5F3D659-B64E-47AB-A36A-2B1872E3D8BB}"/>
    <cellStyle name="RISKdarkBoxed 2 3 5" xfId="16368" xr:uid="{00000000-0005-0000-0000-0000F73F0000}"/>
    <cellStyle name="RISKdarkBoxed 2 3 5 2" xfId="16369" xr:uid="{00000000-0005-0000-0000-0000F83F0000}"/>
    <cellStyle name="RISKdarkBoxed 2 3 5 2 2" xfId="16370" xr:uid="{00000000-0005-0000-0000-0000F93F0000}"/>
    <cellStyle name="RISKdarkBoxed 2 3 5 2 2 2" xfId="39295" xr:uid="{CDB5A487-27FB-4715-AE4B-ACEAF7E8F804}"/>
    <cellStyle name="RISKdarkBoxed 2 3 5 2 2 2 2" xfId="37517" xr:uid="{EC2F8496-B416-46C9-ABA5-FE4AC5A69306}"/>
    <cellStyle name="RISKdarkBoxed 2 3 5 2 2 3" xfId="39294" xr:uid="{B2D9BE53-D75B-487A-831E-09F4F9D1EAF9}"/>
    <cellStyle name="RISKdarkBoxed 2 3 5 2 2 4" xfId="37516" xr:uid="{91224869-9B64-44F5-993C-2615E3509D43}"/>
    <cellStyle name="RISKdarkBoxed 2 3 5 2 3" xfId="39296" xr:uid="{684AFC16-9D8F-4CEE-BCBB-25EC4237388B}"/>
    <cellStyle name="RISKdarkBoxed 2 3 5 2 3 2" xfId="37518" xr:uid="{EE0EDAEC-07A5-484D-A9FE-44E7A6347452}"/>
    <cellStyle name="RISKdarkBoxed 2 3 5 2 4" xfId="39293" xr:uid="{8250F19B-272A-4E7F-98C9-0B1104622F21}"/>
    <cellStyle name="RISKdarkBoxed 2 3 5 2 5" xfId="37515" xr:uid="{BE3D577A-2660-4A69-AA3F-99826D7B7809}"/>
    <cellStyle name="RISKdarkBoxed 2 3 5 3" xfId="16371" xr:uid="{00000000-0005-0000-0000-0000FA3F0000}"/>
    <cellStyle name="RISKdarkBoxed 2 3 5 3 2" xfId="16372" xr:uid="{00000000-0005-0000-0000-0000FB3F0000}"/>
    <cellStyle name="RISKdarkBoxed 2 3 5 3 2 2" xfId="39299" xr:uid="{7D769292-643E-4CE6-B4EA-CFA3837190C7}"/>
    <cellStyle name="RISKdarkBoxed 2 3 5 3 2 2 2" xfId="37521" xr:uid="{CCA19541-73C3-4D1B-B093-4A443010C982}"/>
    <cellStyle name="RISKdarkBoxed 2 3 5 3 2 3" xfId="39298" xr:uid="{35B3A5E6-75E1-4EB6-889E-1A0117391F4A}"/>
    <cellStyle name="RISKdarkBoxed 2 3 5 3 2 4" xfId="37520" xr:uid="{6BC6B439-E9B8-4BB1-866B-21A4DC5DAFAA}"/>
    <cellStyle name="RISKdarkBoxed 2 3 5 3 3" xfId="39300" xr:uid="{C808F1DF-936D-40BF-B9BA-302544A5B1A8}"/>
    <cellStyle name="RISKdarkBoxed 2 3 5 3 3 2" xfId="37522" xr:uid="{C1C0AFE4-EE4F-4232-9ED5-D703047DC0E5}"/>
    <cellStyle name="RISKdarkBoxed 2 3 5 3 4" xfId="39297" xr:uid="{51E3DCF9-653E-4A41-8C81-6D19E4459378}"/>
    <cellStyle name="RISKdarkBoxed 2 3 5 3 5" xfId="37519" xr:uid="{4929BCC0-5CD7-4A8F-85F1-1F41C40C6081}"/>
    <cellStyle name="RISKdarkBoxed 2 3 5 4" xfId="16373" xr:uid="{00000000-0005-0000-0000-0000FC3F0000}"/>
    <cellStyle name="RISKdarkBoxed 2 3 5 4 2" xfId="39302" xr:uid="{4E355419-2767-48A6-96B0-C8039ED4572E}"/>
    <cellStyle name="RISKdarkBoxed 2 3 5 4 2 2" xfId="37524" xr:uid="{4A66007C-9813-4F7E-AC40-FF98B5663455}"/>
    <cellStyle name="RISKdarkBoxed 2 3 5 4 3" xfId="39301" xr:uid="{1F3633D7-A49E-41D8-B606-0C7CA515F7C7}"/>
    <cellStyle name="RISKdarkBoxed 2 3 5 4 4" xfId="37523" xr:uid="{75A67314-DC09-46B6-BF3C-2991A5671BC1}"/>
    <cellStyle name="RISKdarkBoxed 2 3 5 5" xfId="39303" xr:uid="{859CF3AC-506E-48DF-97D3-7113AC04C5F6}"/>
    <cellStyle name="RISKdarkBoxed 2 3 5 5 2" xfId="37525" xr:uid="{5479C1FA-FB40-44FE-A63C-02CAF9EA224A}"/>
    <cellStyle name="RISKdarkBoxed 2 3 5 6" xfId="39292" xr:uid="{A9848310-0C3B-47FB-A951-009C39F04C93}"/>
    <cellStyle name="RISKdarkBoxed 2 3 5 7" xfId="37514" xr:uid="{BE34DF02-7A70-4C8D-935A-AD2A708F62F0}"/>
    <cellStyle name="RISKdarkBoxed 2 3 6" xfId="16374" xr:uid="{00000000-0005-0000-0000-0000FD3F0000}"/>
    <cellStyle name="RISKdarkBoxed 2 3 6 2" xfId="16375" xr:uid="{00000000-0005-0000-0000-0000FE3F0000}"/>
    <cellStyle name="RISKdarkBoxed 2 3 6 2 2" xfId="16376" xr:uid="{00000000-0005-0000-0000-0000FF3F0000}"/>
    <cellStyle name="RISKdarkBoxed 2 3 6 2 2 2" xfId="39307" xr:uid="{ADF914CA-5DC7-4BA4-8BE4-D23CC84B22F8}"/>
    <cellStyle name="RISKdarkBoxed 2 3 6 2 2 2 2" xfId="37529" xr:uid="{D16C6075-1C00-4824-A392-19C72FA39CCF}"/>
    <cellStyle name="RISKdarkBoxed 2 3 6 2 2 3" xfId="39306" xr:uid="{D29DCCE7-9C88-49CE-A3B1-D55E18298C1F}"/>
    <cellStyle name="RISKdarkBoxed 2 3 6 2 2 4" xfId="37528" xr:uid="{E2ADAEF2-DC82-4198-AE8F-96DE5BECAF9F}"/>
    <cellStyle name="RISKdarkBoxed 2 3 6 2 3" xfId="39308" xr:uid="{E67D9706-8743-4E85-9936-B4E48F7B783A}"/>
    <cellStyle name="RISKdarkBoxed 2 3 6 2 3 2" xfId="37530" xr:uid="{AD5B938C-378F-4452-8AD9-0F5599403BCC}"/>
    <cellStyle name="RISKdarkBoxed 2 3 6 2 4" xfId="39305" xr:uid="{6F332394-5380-4B5D-9861-A78DED7640D3}"/>
    <cellStyle name="RISKdarkBoxed 2 3 6 2 5" xfId="37527" xr:uid="{C05AB337-AB1A-4C6E-9838-18078861F96C}"/>
    <cellStyle name="RISKdarkBoxed 2 3 6 3" xfId="16377" xr:uid="{00000000-0005-0000-0000-000000400000}"/>
    <cellStyle name="RISKdarkBoxed 2 3 6 3 2" xfId="16378" xr:uid="{00000000-0005-0000-0000-000001400000}"/>
    <cellStyle name="RISKdarkBoxed 2 3 6 3 2 2" xfId="39311" xr:uid="{520EDCCA-74A4-4F54-807F-700376AE97F1}"/>
    <cellStyle name="RISKdarkBoxed 2 3 6 3 2 2 2" xfId="37533" xr:uid="{643B50F0-C032-44FC-8D30-C21BAB8ED2B0}"/>
    <cellStyle name="RISKdarkBoxed 2 3 6 3 2 3" xfId="39310" xr:uid="{BD21839F-BE79-4A63-B25A-047EFDD766D2}"/>
    <cellStyle name="RISKdarkBoxed 2 3 6 3 2 4" xfId="37532" xr:uid="{58ED7556-793F-477D-BF12-1F464A0EB692}"/>
    <cellStyle name="RISKdarkBoxed 2 3 6 3 3" xfId="39312" xr:uid="{6088FB97-319B-470A-9338-35AEA0A3DE83}"/>
    <cellStyle name="RISKdarkBoxed 2 3 6 3 3 2" xfId="37534" xr:uid="{F47C935F-575B-480D-AFF6-20EA9E5FF7E5}"/>
    <cellStyle name="RISKdarkBoxed 2 3 6 3 4" xfId="39309" xr:uid="{C64526C6-A7DA-4D16-96AA-11A0E1D1C2B3}"/>
    <cellStyle name="RISKdarkBoxed 2 3 6 3 5" xfId="37531" xr:uid="{49C8B83B-AF79-4E13-A82F-7CF3A23BB21A}"/>
    <cellStyle name="RISKdarkBoxed 2 3 6 4" xfId="16379" xr:uid="{00000000-0005-0000-0000-000002400000}"/>
    <cellStyle name="RISKdarkBoxed 2 3 6 4 2" xfId="39314" xr:uid="{DFCE1E77-7582-44BF-A93B-E78E82D844BA}"/>
    <cellStyle name="RISKdarkBoxed 2 3 6 4 2 2" xfId="37536" xr:uid="{92591837-ED28-4B53-A3EB-7B7739FD261D}"/>
    <cellStyle name="RISKdarkBoxed 2 3 6 4 3" xfId="39313" xr:uid="{858C9DD9-0103-4CBA-A8FF-738A1E7BC573}"/>
    <cellStyle name="RISKdarkBoxed 2 3 6 4 4" xfId="37535" xr:uid="{580845AD-7DEE-4420-84F5-B807E249429E}"/>
    <cellStyle name="RISKdarkBoxed 2 3 6 5" xfId="39315" xr:uid="{E99A59FB-40A6-40C7-BB78-04F2595E3F6F}"/>
    <cellStyle name="RISKdarkBoxed 2 3 6 5 2" xfId="37537" xr:uid="{86D00A01-5125-41E3-8A52-3C86D59E5A28}"/>
    <cellStyle name="RISKdarkBoxed 2 3 6 6" xfId="39304" xr:uid="{B7A40CC2-4414-469B-BB9B-644DE88D40A3}"/>
    <cellStyle name="RISKdarkBoxed 2 3 6 7" xfId="37526" xr:uid="{8FE8CE39-BDB7-4729-A274-3EF3A694E88D}"/>
    <cellStyle name="RISKdarkBoxed 2 3 7" xfId="16380" xr:uid="{00000000-0005-0000-0000-000003400000}"/>
    <cellStyle name="RISKdarkBoxed 2 3 7 2" xfId="16381" xr:uid="{00000000-0005-0000-0000-000004400000}"/>
    <cellStyle name="RISKdarkBoxed 2 3 7 2 2" xfId="39318" xr:uid="{264E88D6-41C8-4425-A51B-FD26A5E1BA95}"/>
    <cellStyle name="RISKdarkBoxed 2 3 7 2 2 2" xfId="37540" xr:uid="{39F94F51-DD04-4F5E-BFC9-CD29E696CCD0}"/>
    <cellStyle name="RISKdarkBoxed 2 3 7 2 3" xfId="39317" xr:uid="{F7450883-6DEC-4D63-9768-69FDD5E87316}"/>
    <cellStyle name="RISKdarkBoxed 2 3 7 2 4" xfId="37539" xr:uid="{2840ED5E-D0A1-41D3-BC1E-AE9B0DF9D9A6}"/>
    <cellStyle name="RISKdarkBoxed 2 3 7 3" xfId="39319" xr:uid="{0C3636AA-9CA6-4DCF-82FF-13EB774715F4}"/>
    <cellStyle name="RISKdarkBoxed 2 3 7 3 2" xfId="37541" xr:uid="{8BC16009-0BD4-4AB5-9C8D-6C7259987EFF}"/>
    <cellStyle name="RISKdarkBoxed 2 3 7 4" xfId="39316" xr:uid="{28B3009D-F9D1-4B94-8178-ABEF85DD4C15}"/>
    <cellStyle name="RISKdarkBoxed 2 3 7 5" xfId="37538" xr:uid="{99548406-36B4-40F2-965A-FA0D595CF3D7}"/>
    <cellStyle name="RISKdarkBoxed 2 3 8" xfId="16382" xr:uid="{00000000-0005-0000-0000-000005400000}"/>
    <cellStyle name="RISKdarkBoxed 2 3 8 2" xfId="16383" xr:uid="{00000000-0005-0000-0000-000006400000}"/>
    <cellStyle name="RISKdarkBoxed 2 3 8 2 2" xfId="39322" xr:uid="{E6F29968-E6CA-47E2-B3D9-4B3BBCEE92EA}"/>
    <cellStyle name="RISKdarkBoxed 2 3 8 2 2 2" xfId="37544" xr:uid="{5F0EE641-AB78-444D-A5D1-D5351A42960C}"/>
    <cellStyle name="RISKdarkBoxed 2 3 8 2 3" xfId="39321" xr:uid="{EA377E42-33C3-4E91-881D-8DBC2D61735E}"/>
    <cellStyle name="RISKdarkBoxed 2 3 8 2 4" xfId="37543" xr:uid="{54FE4277-AB3D-4077-9345-8931EF31EBB4}"/>
    <cellStyle name="RISKdarkBoxed 2 3 8 3" xfId="39323" xr:uid="{2FA1C9B0-F173-42AF-83B1-90E6D7E5C852}"/>
    <cellStyle name="RISKdarkBoxed 2 3 8 3 2" xfId="37545" xr:uid="{EA1A1232-60C0-4C9F-AE4C-2E1742E2BA66}"/>
    <cellStyle name="RISKdarkBoxed 2 3 8 4" xfId="39320" xr:uid="{B505FB84-7C92-4507-85E3-3CB7B665D4FE}"/>
    <cellStyle name="RISKdarkBoxed 2 3 8 5" xfId="37542" xr:uid="{3486727A-0C79-459F-B3C9-924D9AB0EAA3}"/>
    <cellStyle name="RISKdarkBoxed 2 3 9" xfId="16384" xr:uid="{00000000-0005-0000-0000-000007400000}"/>
    <cellStyle name="RISKdarkBoxed 2 3 9 2" xfId="39325" xr:uid="{E9E6656A-23FC-4F1A-9357-3B3E4A29E27F}"/>
    <cellStyle name="RISKdarkBoxed 2 3 9 2 2" xfId="37547" xr:uid="{8701A5BA-0EF7-4DB9-A4B6-927D813CCCBB}"/>
    <cellStyle name="RISKdarkBoxed 2 3 9 3" xfId="39324" xr:uid="{34CD7716-3EC7-4E32-863E-A4655227B828}"/>
    <cellStyle name="RISKdarkBoxed 2 3 9 4" xfId="37546" xr:uid="{F1B4CB7E-D9FB-4417-B0BC-017EC20BAFAE}"/>
    <cellStyle name="RISKdarkBoxed 2 3_Balance" xfId="16385" xr:uid="{00000000-0005-0000-0000-000008400000}"/>
    <cellStyle name="RISKdarkBoxed 2 4" xfId="16386" xr:uid="{00000000-0005-0000-0000-000009400000}"/>
    <cellStyle name="RISKdarkBoxed 2 4 10" xfId="39327" xr:uid="{D366E50A-D7F2-4BE3-BABA-B74C8C6C4CE4}"/>
    <cellStyle name="RISKdarkBoxed 2 4 10 2" xfId="37549" xr:uid="{76A93A07-2EF9-4ECA-91EA-D4AACCEEB434}"/>
    <cellStyle name="RISKdarkBoxed 2 4 11" xfId="39326" xr:uid="{87AF8366-0126-4D06-9363-4884085E2DDF}"/>
    <cellStyle name="RISKdarkBoxed 2 4 12" xfId="37548" xr:uid="{EA386C6F-E8BB-44CC-9770-4708B81F161D}"/>
    <cellStyle name="RISKdarkBoxed 2 4 2" xfId="16387" xr:uid="{00000000-0005-0000-0000-00000A400000}"/>
    <cellStyle name="RISKdarkBoxed 2 4 2 10" xfId="39328" xr:uid="{FEE25D9A-9F9A-4D56-B16C-4A7FA14BF6D8}"/>
    <cellStyle name="RISKdarkBoxed 2 4 2 11" xfId="37550" xr:uid="{C65B4C13-8B7B-4B5D-BB0E-0C49AFF8F816}"/>
    <cellStyle name="RISKdarkBoxed 2 4 2 2" xfId="16388" xr:uid="{00000000-0005-0000-0000-00000B400000}"/>
    <cellStyle name="RISKdarkBoxed 2 4 2 2 2" xfId="16389" xr:uid="{00000000-0005-0000-0000-00000C400000}"/>
    <cellStyle name="RISKdarkBoxed 2 4 2 2 2 2" xfId="16390" xr:uid="{00000000-0005-0000-0000-00000D400000}"/>
    <cellStyle name="RISKdarkBoxed 2 4 2 2 2 2 2" xfId="39332" xr:uid="{13173A82-FB0A-4052-9F5C-BBE0CB2AA50E}"/>
    <cellStyle name="RISKdarkBoxed 2 4 2 2 2 2 2 2" xfId="37554" xr:uid="{FABF9617-5C36-4080-8BB6-50EB7F0FC6FF}"/>
    <cellStyle name="RISKdarkBoxed 2 4 2 2 2 2 3" xfId="39331" xr:uid="{F874F510-8847-45B3-93FF-77009623349A}"/>
    <cellStyle name="RISKdarkBoxed 2 4 2 2 2 2 4" xfId="37553" xr:uid="{6E76C73B-E979-4103-B340-A39BF3BF1C83}"/>
    <cellStyle name="RISKdarkBoxed 2 4 2 2 2 3" xfId="39333" xr:uid="{46FEA00E-364A-44F6-A931-B76C98DD460A}"/>
    <cellStyle name="RISKdarkBoxed 2 4 2 2 2 3 2" xfId="37555" xr:uid="{F0B24200-033C-45A9-A5EA-2AF6B66E9796}"/>
    <cellStyle name="RISKdarkBoxed 2 4 2 2 2 4" xfId="39330" xr:uid="{C5D65A89-E513-43FC-A85F-18BD88254845}"/>
    <cellStyle name="RISKdarkBoxed 2 4 2 2 2 5" xfId="37552" xr:uid="{436F06AA-64E1-4970-89FB-70AA57D7578E}"/>
    <cellStyle name="RISKdarkBoxed 2 4 2 2 3" xfId="16391" xr:uid="{00000000-0005-0000-0000-00000E400000}"/>
    <cellStyle name="RISKdarkBoxed 2 4 2 2 3 2" xfId="16392" xr:uid="{00000000-0005-0000-0000-00000F400000}"/>
    <cellStyle name="RISKdarkBoxed 2 4 2 2 3 2 2" xfId="39336" xr:uid="{BB7622FA-FE31-4636-8101-31F72151D930}"/>
    <cellStyle name="RISKdarkBoxed 2 4 2 2 3 2 2 2" xfId="37558" xr:uid="{EB018E3C-F31B-4A7F-9A56-03E3D71C8968}"/>
    <cellStyle name="RISKdarkBoxed 2 4 2 2 3 2 3" xfId="39335" xr:uid="{A1A11377-7CB0-465D-8BFA-1449D8222C62}"/>
    <cellStyle name="RISKdarkBoxed 2 4 2 2 3 2 4" xfId="37557" xr:uid="{20D4851C-33C3-4B59-A6EC-BBFBDF8A4691}"/>
    <cellStyle name="RISKdarkBoxed 2 4 2 2 3 3" xfId="39337" xr:uid="{CCC74463-5B64-4349-A5D3-54CFF13A79B4}"/>
    <cellStyle name="RISKdarkBoxed 2 4 2 2 3 3 2" xfId="37559" xr:uid="{A85FB250-B486-416A-B4E0-4BCC49375460}"/>
    <cellStyle name="RISKdarkBoxed 2 4 2 2 3 4" xfId="39334" xr:uid="{4A84B65D-7B0B-4104-93A2-8FA5CE3FAD03}"/>
    <cellStyle name="RISKdarkBoxed 2 4 2 2 3 5" xfId="37556" xr:uid="{581B5FA1-C8CE-4213-A5D4-2C539D1E104D}"/>
    <cellStyle name="RISKdarkBoxed 2 4 2 2 4" xfId="16393" xr:uid="{00000000-0005-0000-0000-000010400000}"/>
    <cellStyle name="RISKdarkBoxed 2 4 2 2 4 2" xfId="39339" xr:uid="{8430763D-3F94-4112-984E-9257A04D9F46}"/>
    <cellStyle name="RISKdarkBoxed 2 4 2 2 4 2 2" xfId="37561" xr:uid="{2C1F85AC-32AA-4F73-A265-6D0B10EA99A2}"/>
    <cellStyle name="RISKdarkBoxed 2 4 2 2 4 3" xfId="39338" xr:uid="{BBDCC00F-C531-4740-812D-3A46FD405CBC}"/>
    <cellStyle name="RISKdarkBoxed 2 4 2 2 4 4" xfId="37560" xr:uid="{BEABA801-2F5A-4468-9928-207476E2371A}"/>
    <cellStyle name="RISKdarkBoxed 2 4 2 2 5" xfId="39340" xr:uid="{5116F262-8118-4765-8C5F-59706CFB492B}"/>
    <cellStyle name="RISKdarkBoxed 2 4 2 2 5 2" xfId="37562" xr:uid="{2424F66A-E7E4-41E3-9B31-611E23BE541C}"/>
    <cellStyle name="RISKdarkBoxed 2 4 2 2 6" xfId="39329" xr:uid="{0DAD58B1-4E2C-4C3F-B27E-D885C576CC73}"/>
    <cellStyle name="RISKdarkBoxed 2 4 2 2 7" xfId="37551" xr:uid="{AAA7DAF0-B47A-43F4-851E-F953E74000AE}"/>
    <cellStyle name="RISKdarkBoxed 2 4 2 3" xfId="16394" xr:uid="{00000000-0005-0000-0000-000011400000}"/>
    <cellStyle name="RISKdarkBoxed 2 4 2 3 2" xfId="16395" xr:uid="{00000000-0005-0000-0000-000012400000}"/>
    <cellStyle name="RISKdarkBoxed 2 4 2 3 2 2" xfId="16396" xr:uid="{00000000-0005-0000-0000-000013400000}"/>
    <cellStyle name="RISKdarkBoxed 2 4 2 3 2 2 2" xfId="39344" xr:uid="{8838EAC4-5CF9-4DD5-89FC-0F799ED85909}"/>
    <cellStyle name="RISKdarkBoxed 2 4 2 3 2 2 2 2" xfId="37566" xr:uid="{A30F6E41-4581-428D-8259-02F4A33168BB}"/>
    <cellStyle name="RISKdarkBoxed 2 4 2 3 2 2 3" xfId="39343" xr:uid="{ADCB1C95-C7DA-43F8-B7F4-AB3FD7EC7FA4}"/>
    <cellStyle name="RISKdarkBoxed 2 4 2 3 2 2 4" xfId="37565" xr:uid="{AEF4927E-D473-490F-97C3-558A3798071A}"/>
    <cellStyle name="RISKdarkBoxed 2 4 2 3 2 3" xfId="39345" xr:uid="{12F8546E-F97A-424D-9402-468D25273074}"/>
    <cellStyle name="RISKdarkBoxed 2 4 2 3 2 3 2" xfId="37567" xr:uid="{C3C4DE8E-5A96-4170-86BE-454B1A4C5A42}"/>
    <cellStyle name="RISKdarkBoxed 2 4 2 3 2 4" xfId="39342" xr:uid="{C8B299EC-FE47-473E-B326-DB34CBC343E3}"/>
    <cellStyle name="RISKdarkBoxed 2 4 2 3 2 5" xfId="37564" xr:uid="{CDCE36AF-2AAA-43CB-B127-FF44FEF64082}"/>
    <cellStyle name="RISKdarkBoxed 2 4 2 3 3" xfId="16397" xr:uid="{00000000-0005-0000-0000-000014400000}"/>
    <cellStyle name="RISKdarkBoxed 2 4 2 3 3 2" xfId="16398" xr:uid="{00000000-0005-0000-0000-000015400000}"/>
    <cellStyle name="RISKdarkBoxed 2 4 2 3 3 2 2" xfId="39348" xr:uid="{32196403-BFE7-48BF-801E-3E6896691812}"/>
    <cellStyle name="RISKdarkBoxed 2 4 2 3 3 2 2 2" xfId="37570" xr:uid="{570C7B62-96E4-49D3-A509-EBA44EE20A96}"/>
    <cellStyle name="RISKdarkBoxed 2 4 2 3 3 2 3" xfId="39347" xr:uid="{0D72F7FE-C7AE-45F2-8FCC-2388249C030E}"/>
    <cellStyle name="RISKdarkBoxed 2 4 2 3 3 2 4" xfId="37569" xr:uid="{CF92785A-9B3E-44A1-906E-B5C9B455584D}"/>
    <cellStyle name="RISKdarkBoxed 2 4 2 3 3 3" xfId="39349" xr:uid="{5A59B307-3B09-4CD7-AC8F-A81BDB308CF8}"/>
    <cellStyle name="RISKdarkBoxed 2 4 2 3 3 3 2" xfId="37571" xr:uid="{D6530968-6799-408E-A2CD-0B27DC024D71}"/>
    <cellStyle name="RISKdarkBoxed 2 4 2 3 3 4" xfId="39346" xr:uid="{4C614ABC-2B4B-4455-A31F-371BB370E784}"/>
    <cellStyle name="RISKdarkBoxed 2 4 2 3 3 5" xfId="37568" xr:uid="{C9AC6E87-3C94-40E1-A351-74DE09BDEA52}"/>
    <cellStyle name="RISKdarkBoxed 2 4 2 3 4" xfId="16399" xr:uid="{00000000-0005-0000-0000-000016400000}"/>
    <cellStyle name="RISKdarkBoxed 2 4 2 3 4 2" xfId="39351" xr:uid="{F0269CAB-61D6-4939-80E7-C285E3F480B6}"/>
    <cellStyle name="RISKdarkBoxed 2 4 2 3 4 2 2" xfId="37573" xr:uid="{4EA67317-C3B1-4197-ADBB-A0F85CE6A409}"/>
    <cellStyle name="RISKdarkBoxed 2 4 2 3 4 3" xfId="39350" xr:uid="{9B89D11B-3DA9-435B-B3F2-31928580844E}"/>
    <cellStyle name="RISKdarkBoxed 2 4 2 3 4 4" xfId="37572" xr:uid="{86CDF08B-6969-44B2-A1E8-D035914954FA}"/>
    <cellStyle name="RISKdarkBoxed 2 4 2 3 5" xfId="39352" xr:uid="{4EED69F7-00B9-43C2-B81C-20DD1C0320D1}"/>
    <cellStyle name="RISKdarkBoxed 2 4 2 3 5 2" xfId="37574" xr:uid="{711A2115-D883-438C-B3A6-423439EEB013}"/>
    <cellStyle name="RISKdarkBoxed 2 4 2 3 6" xfId="39341" xr:uid="{C0F626E6-6D30-41E9-B34A-E4A0DB36CE2E}"/>
    <cellStyle name="RISKdarkBoxed 2 4 2 3 7" xfId="37563" xr:uid="{3F611195-1090-40D0-820D-4187AF094F67}"/>
    <cellStyle name="RISKdarkBoxed 2 4 2 4" xfId="16400" xr:uid="{00000000-0005-0000-0000-000017400000}"/>
    <cellStyle name="RISKdarkBoxed 2 4 2 4 2" xfId="16401" xr:uid="{00000000-0005-0000-0000-000018400000}"/>
    <cellStyle name="RISKdarkBoxed 2 4 2 4 2 2" xfId="16402" xr:uid="{00000000-0005-0000-0000-000019400000}"/>
    <cellStyle name="RISKdarkBoxed 2 4 2 4 2 2 2" xfId="39356" xr:uid="{234A8CDC-E390-4584-B822-BCC87E12CCCE}"/>
    <cellStyle name="RISKdarkBoxed 2 4 2 4 2 2 2 2" xfId="37578" xr:uid="{68B33ED4-AFB5-4DA0-BDB5-866CB6EBAB09}"/>
    <cellStyle name="RISKdarkBoxed 2 4 2 4 2 2 3" xfId="39355" xr:uid="{F5D07191-2B7F-4370-9755-22D746D0E198}"/>
    <cellStyle name="RISKdarkBoxed 2 4 2 4 2 2 4" xfId="37577" xr:uid="{AEF05060-D9E9-46D0-9586-CDB579B91B9D}"/>
    <cellStyle name="RISKdarkBoxed 2 4 2 4 2 3" xfId="39357" xr:uid="{846BB024-8104-4CCF-954C-D37A141CB77B}"/>
    <cellStyle name="RISKdarkBoxed 2 4 2 4 2 3 2" xfId="37579" xr:uid="{43B7564C-3570-47C4-92FB-9D8B2A548713}"/>
    <cellStyle name="RISKdarkBoxed 2 4 2 4 2 4" xfId="39354" xr:uid="{42886B53-8182-48C7-AC4E-04AAD15AC72B}"/>
    <cellStyle name="RISKdarkBoxed 2 4 2 4 2 5" xfId="37576" xr:uid="{45DC19EA-19C9-4ED2-9068-52241AD55C2A}"/>
    <cellStyle name="RISKdarkBoxed 2 4 2 4 3" xfId="16403" xr:uid="{00000000-0005-0000-0000-00001A400000}"/>
    <cellStyle name="RISKdarkBoxed 2 4 2 4 3 2" xfId="16404" xr:uid="{00000000-0005-0000-0000-00001B400000}"/>
    <cellStyle name="RISKdarkBoxed 2 4 2 4 3 2 2" xfId="39360" xr:uid="{ED4CFDFB-11E3-44CE-ABB3-8FFA4BC1B3DC}"/>
    <cellStyle name="RISKdarkBoxed 2 4 2 4 3 2 2 2" xfId="37582" xr:uid="{ED01F0FB-A983-43BB-890A-628232154F05}"/>
    <cellStyle name="RISKdarkBoxed 2 4 2 4 3 2 3" xfId="39359" xr:uid="{1B65393E-0963-43C6-BEFB-30DC3BE14703}"/>
    <cellStyle name="RISKdarkBoxed 2 4 2 4 3 2 4" xfId="37581" xr:uid="{938B5476-1CCF-476C-BE8C-AD67BFB90553}"/>
    <cellStyle name="RISKdarkBoxed 2 4 2 4 3 3" xfId="39361" xr:uid="{22F99510-A0D0-41A7-9FD9-A65D224B988F}"/>
    <cellStyle name="RISKdarkBoxed 2 4 2 4 3 3 2" xfId="37583" xr:uid="{CC0EB8B6-605B-4352-8530-F73AD96F1610}"/>
    <cellStyle name="RISKdarkBoxed 2 4 2 4 3 4" xfId="39358" xr:uid="{257AA001-03DA-47A8-868D-B282585B2725}"/>
    <cellStyle name="RISKdarkBoxed 2 4 2 4 3 5" xfId="37580" xr:uid="{00239786-C485-471D-BAB3-0ABE7C40B901}"/>
    <cellStyle name="RISKdarkBoxed 2 4 2 4 4" xfId="16405" xr:uid="{00000000-0005-0000-0000-00001C400000}"/>
    <cellStyle name="RISKdarkBoxed 2 4 2 4 4 2" xfId="39363" xr:uid="{BBB1DB2E-EB14-4E69-8AB6-DE4431ACB664}"/>
    <cellStyle name="RISKdarkBoxed 2 4 2 4 4 2 2" xfId="37585" xr:uid="{755EB54A-7FF8-4521-8C99-66418578D688}"/>
    <cellStyle name="RISKdarkBoxed 2 4 2 4 4 3" xfId="39362" xr:uid="{9981168A-2ADD-46DA-87B8-D96474C1566D}"/>
    <cellStyle name="RISKdarkBoxed 2 4 2 4 4 4" xfId="37584" xr:uid="{5B1B2934-C323-47C8-B4E4-7579144F8850}"/>
    <cellStyle name="RISKdarkBoxed 2 4 2 4 5" xfId="39364" xr:uid="{05865274-3C5A-449A-986F-63ADA38FF4C7}"/>
    <cellStyle name="RISKdarkBoxed 2 4 2 4 5 2" xfId="37586" xr:uid="{B77E3E60-CE7F-4B47-8085-1E76BDDC8AA0}"/>
    <cellStyle name="RISKdarkBoxed 2 4 2 4 6" xfId="39353" xr:uid="{6CFB9A3A-6CB8-47DC-AED1-06A1790886B4}"/>
    <cellStyle name="RISKdarkBoxed 2 4 2 4 7" xfId="37575" xr:uid="{1ECF185C-FF33-4516-A7B9-757F012E4724}"/>
    <cellStyle name="RISKdarkBoxed 2 4 2 5" xfId="16406" xr:uid="{00000000-0005-0000-0000-00001D400000}"/>
    <cellStyle name="RISKdarkBoxed 2 4 2 5 2" xfId="16407" xr:uid="{00000000-0005-0000-0000-00001E400000}"/>
    <cellStyle name="RISKdarkBoxed 2 4 2 5 2 2" xfId="16408" xr:uid="{00000000-0005-0000-0000-00001F400000}"/>
    <cellStyle name="RISKdarkBoxed 2 4 2 5 2 2 2" xfId="39368" xr:uid="{7453F0D6-BD82-45CA-8AE2-73B731434FD3}"/>
    <cellStyle name="RISKdarkBoxed 2 4 2 5 2 2 2 2" xfId="37590" xr:uid="{F8CA075F-746B-4A96-8E71-5BFEA7CBCAED}"/>
    <cellStyle name="RISKdarkBoxed 2 4 2 5 2 2 3" xfId="39367" xr:uid="{C9AF276D-9A8C-4A9F-91D1-94ED5821F9D1}"/>
    <cellStyle name="RISKdarkBoxed 2 4 2 5 2 2 4" xfId="37589" xr:uid="{40F40C0E-54D9-4D96-B2AB-DEC675B6CE25}"/>
    <cellStyle name="RISKdarkBoxed 2 4 2 5 2 3" xfId="39369" xr:uid="{2356AF6F-F730-48BE-8221-1410E69CC9AE}"/>
    <cellStyle name="RISKdarkBoxed 2 4 2 5 2 3 2" xfId="37591" xr:uid="{AC0C50C1-03C7-4897-9713-EE661CA6BF5E}"/>
    <cellStyle name="RISKdarkBoxed 2 4 2 5 2 4" xfId="39366" xr:uid="{88E070DF-468C-4C16-98A1-B2053611B3A3}"/>
    <cellStyle name="RISKdarkBoxed 2 4 2 5 2 5" xfId="37588" xr:uid="{3DFB6583-777B-4041-8A7F-F077C83E4F33}"/>
    <cellStyle name="RISKdarkBoxed 2 4 2 5 3" xfId="16409" xr:uid="{00000000-0005-0000-0000-000020400000}"/>
    <cellStyle name="RISKdarkBoxed 2 4 2 5 3 2" xfId="16410" xr:uid="{00000000-0005-0000-0000-000021400000}"/>
    <cellStyle name="RISKdarkBoxed 2 4 2 5 3 2 2" xfId="39372" xr:uid="{1D949D63-2C9C-4B1D-91E3-1F14086C8C7D}"/>
    <cellStyle name="RISKdarkBoxed 2 4 2 5 3 2 2 2" xfId="37594" xr:uid="{F753BE00-8452-4017-80FD-8B5BCDDF9F41}"/>
    <cellStyle name="RISKdarkBoxed 2 4 2 5 3 2 3" xfId="39371" xr:uid="{2B943B35-B337-49D1-8539-F6DAA34D6607}"/>
    <cellStyle name="RISKdarkBoxed 2 4 2 5 3 2 4" xfId="37593" xr:uid="{BC9B4467-D22E-4404-85B2-A7133D8BEB7D}"/>
    <cellStyle name="RISKdarkBoxed 2 4 2 5 3 3" xfId="39373" xr:uid="{89871634-56EC-413C-B420-5825A6EB7C92}"/>
    <cellStyle name="RISKdarkBoxed 2 4 2 5 3 3 2" xfId="37595" xr:uid="{7D0D32CC-86C5-4A6B-AD60-EC009C232C56}"/>
    <cellStyle name="RISKdarkBoxed 2 4 2 5 3 4" xfId="39370" xr:uid="{0ECE508A-9DF4-4648-817F-A8A66D929E5A}"/>
    <cellStyle name="RISKdarkBoxed 2 4 2 5 3 5" xfId="37592" xr:uid="{FAEFE25F-65F9-4D4E-A518-0F0498C9DB19}"/>
    <cellStyle name="RISKdarkBoxed 2 4 2 5 4" xfId="16411" xr:uid="{00000000-0005-0000-0000-000022400000}"/>
    <cellStyle name="RISKdarkBoxed 2 4 2 5 4 2" xfId="39375" xr:uid="{9CA97B6B-79EA-4B46-A467-7739747A86D0}"/>
    <cellStyle name="RISKdarkBoxed 2 4 2 5 4 2 2" xfId="37597" xr:uid="{217075B8-60F1-4753-BD41-E071DA0F4049}"/>
    <cellStyle name="RISKdarkBoxed 2 4 2 5 4 3" xfId="39374" xr:uid="{5E536A14-F3AA-458A-8DC8-363CBAB4882C}"/>
    <cellStyle name="RISKdarkBoxed 2 4 2 5 4 4" xfId="37596" xr:uid="{FE76B691-C78D-42F4-8DC3-31D930A80BA9}"/>
    <cellStyle name="RISKdarkBoxed 2 4 2 5 5" xfId="39376" xr:uid="{AA5F87AC-B70D-4DFE-B510-EE267FF95538}"/>
    <cellStyle name="RISKdarkBoxed 2 4 2 5 5 2" xfId="37598" xr:uid="{8E7B004C-C320-44A5-B45F-9F1385B091CD}"/>
    <cellStyle name="RISKdarkBoxed 2 4 2 5 6" xfId="39365" xr:uid="{2783AEDA-A3B5-4095-8ABE-328C8261451A}"/>
    <cellStyle name="RISKdarkBoxed 2 4 2 5 7" xfId="37587" xr:uid="{AFA6B590-864F-4FA0-B516-6B468476763B}"/>
    <cellStyle name="RISKdarkBoxed 2 4 2 6" xfId="16412" xr:uid="{00000000-0005-0000-0000-000023400000}"/>
    <cellStyle name="RISKdarkBoxed 2 4 2 6 2" xfId="16413" xr:uid="{00000000-0005-0000-0000-000024400000}"/>
    <cellStyle name="RISKdarkBoxed 2 4 2 6 2 2" xfId="39379" xr:uid="{B4F0DF55-5636-4D72-A2D3-5DDD63B99A78}"/>
    <cellStyle name="RISKdarkBoxed 2 4 2 6 2 2 2" xfId="37601" xr:uid="{A81E7867-2B4B-4F2B-959C-C0291E3F28C9}"/>
    <cellStyle name="RISKdarkBoxed 2 4 2 6 2 3" xfId="39378" xr:uid="{6B086D70-739B-49DF-894C-15DEF975C9B3}"/>
    <cellStyle name="RISKdarkBoxed 2 4 2 6 2 4" xfId="37600" xr:uid="{D18B98C6-CB25-42E6-9AF4-1D3C5F500792}"/>
    <cellStyle name="RISKdarkBoxed 2 4 2 6 3" xfId="39380" xr:uid="{9D7BA8A9-B3F5-4F69-973C-1C4D4416BACC}"/>
    <cellStyle name="RISKdarkBoxed 2 4 2 6 3 2" xfId="37602" xr:uid="{09ADDA00-5BA7-4624-BC7E-D0E15FCA87D3}"/>
    <cellStyle name="RISKdarkBoxed 2 4 2 6 4" xfId="39377" xr:uid="{685DD0D6-AC22-4BFE-B886-E4E435B3790C}"/>
    <cellStyle name="RISKdarkBoxed 2 4 2 6 5" xfId="37599" xr:uid="{2B8F7CEE-B4C5-4612-A9EB-0AC0D1AF6F01}"/>
    <cellStyle name="RISKdarkBoxed 2 4 2 7" xfId="16414" xr:uid="{00000000-0005-0000-0000-000025400000}"/>
    <cellStyle name="RISKdarkBoxed 2 4 2 7 2" xfId="16415" xr:uid="{00000000-0005-0000-0000-000026400000}"/>
    <cellStyle name="RISKdarkBoxed 2 4 2 7 2 2" xfId="39383" xr:uid="{A4226126-FBE0-4FAE-894D-54B100EB9209}"/>
    <cellStyle name="RISKdarkBoxed 2 4 2 7 2 2 2" xfId="37605" xr:uid="{E71B7A51-442C-4004-96BD-FC2117C8DCEF}"/>
    <cellStyle name="RISKdarkBoxed 2 4 2 7 2 3" xfId="39382" xr:uid="{57F90989-F91F-4649-B845-30D2961F547F}"/>
    <cellStyle name="RISKdarkBoxed 2 4 2 7 2 4" xfId="37604" xr:uid="{36929D04-587B-49AB-A2FB-0986BB44C85A}"/>
    <cellStyle name="RISKdarkBoxed 2 4 2 7 3" xfId="39384" xr:uid="{C629A10D-CD9A-4FF7-9944-D75CCAEAAE87}"/>
    <cellStyle name="RISKdarkBoxed 2 4 2 7 3 2" xfId="37606" xr:uid="{7EE80DA0-7222-4B29-BA29-DDAC4A72CC7D}"/>
    <cellStyle name="RISKdarkBoxed 2 4 2 7 4" xfId="39381" xr:uid="{DF07DFD2-15A8-4CB3-AA84-435E3F406EAC}"/>
    <cellStyle name="RISKdarkBoxed 2 4 2 7 5" xfId="37603" xr:uid="{4DEE631D-6F67-4FFD-AA47-755B61C7CE0F}"/>
    <cellStyle name="RISKdarkBoxed 2 4 2 8" xfId="16416" xr:uid="{00000000-0005-0000-0000-000027400000}"/>
    <cellStyle name="RISKdarkBoxed 2 4 2 8 2" xfId="39386" xr:uid="{E98D505F-BFF5-453A-9A2B-344571EF4718}"/>
    <cellStyle name="RISKdarkBoxed 2 4 2 8 2 2" xfId="37608" xr:uid="{346A31D9-2068-4ED0-9ECA-4F31CE36E9D8}"/>
    <cellStyle name="RISKdarkBoxed 2 4 2 8 3" xfId="39385" xr:uid="{4F69C23C-3AA0-4416-9A69-08E3277628E7}"/>
    <cellStyle name="RISKdarkBoxed 2 4 2 8 4" xfId="37607" xr:uid="{6E2AA0B5-69FC-40C7-BC6C-67E7A4FA00C8}"/>
    <cellStyle name="RISKdarkBoxed 2 4 2 9" xfId="39387" xr:uid="{5494E3B0-FBC6-4657-9C49-91EE42771BBF}"/>
    <cellStyle name="RISKdarkBoxed 2 4 2 9 2" xfId="37609" xr:uid="{B5D58EBE-6C34-41C9-9E51-09287B997C26}"/>
    <cellStyle name="RISKdarkBoxed 2 4 3" xfId="16417" xr:uid="{00000000-0005-0000-0000-000028400000}"/>
    <cellStyle name="RISKdarkBoxed 2 4 3 2" xfId="16418" xr:uid="{00000000-0005-0000-0000-000029400000}"/>
    <cellStyle name="RISKdarkBoxed 2 4 3 2 2" xfId="16419" xr:uid="{00000000-0005-0000-0000-00002A400000}"/>
    <cellStyle name="RISKdarkBoxed 2 4 3 2 2 2" xfId="39391" xr:uid="{F0369AA9-812C-4D67-9F23-FD4E3A2A7446}"/>
    <cellStyle name="RISKdarkBoxed 2 4 3 2 2 2 2" xfId="37613" xr:uid="{807CC102-F5CA-4400-9B92-35870AAA83AB}"/>
    <cellStyle name="RISKdarkBoxed 2 4 3 2 2 3" xfId="39390" xr:uid="{A535590F-8C66-400C-81EC-3A05D387F81D}"/>
    <cellStyle name="RISKdarkBoxed 2 4 3 2 2 4" xfId="37612" xr:uid="{443F2089-0DD6-4B48-9F58-86277246E490}"/>
    <cellStyle name="RISKdarkBoxed 2 4 3 2 3" xfId="39392" xr:uid="{949EEA3D-DC71-454B-B0A9-614ECA06E8E5}"/>
    <cellStyle name="RISKdarkBoxed 2 4 3 2 3 2" xfId="37614" xr:uid="{93746E65-282F-44F2-A673-25F210FC5217}"/>
    <cellStyle name="RISKdarkBoxed 2 4 3 2 4" xfId="39389" xr:uid="{5777F060-2818-4B2D-ACDB-424BBE0BF5A6}"/>
    <cellStyle name="RISKdarkBoxed 2 4 3 2 5" xfId="37611" xr:uid="{F5B6583E-8F80-4E18-B05D-FD1C890B93E4}"/>
    <cellStyle name="RISKdarkBoxed 2 4 3 3" xfId="16420" xr:uid="{00000000-0005-0000-0000-00002B400000}"/>
    <cellStyle name="RISKdarkBoxed 2 4 3 3 2" xfId="16421" xr:uid="{00000000-0005-0000-0000-00002C400000}"/>
    <cellStyle name="RISKdarkBoxed 2 4 3 3 2 2" xfId="39395" xr:uid="{91663F38-5D2A-4CB4-B231-63560AD72B1A}"/>
    <cellStyle name="RISKdarkBoxed 2 4 3 3 2 2 2" xfId="37617" xr:uid="{A476662D-C454-41D7-BCA2-FB6DB5DEB513}"/>
    <cellStyle name="RISKdarkBoxed 2 4 3 3 2 3" xfId="39394" xr:uid="{A23B8569-8DF7-431E-9C6C-426B5A791347}"/>
    <cellStyle name="RISKdarkBoxed 2 4 3 3 2 4" xfId="37616" xr:uid="{7861B5BF-1C0E-4760-BE94-FF605F475B8C}"/>
    <cellStyle name="RISKdarkBoxed 2 4 3 3 3" xfId="39396" xr:uid="{045F62F8-F64F-42A9-BAF5-4169C8DC8BDA}"/>
    <cellStyle name="RISKdarkBoxed 2 4 3 3 3 2" xfId="37618" xr:uid="{AF40EB9F-A571-49FB-90DF-D0AE5566738D}"/>
    <cellStyle name="RISKdarkBoxed 2 4 3 3 4" xfId="39393" xr:uid="{355961C7-70F2-47FC-AA32-8177CD784638}"/>
    <cellStyle name="RISKdarkBoxed 2 4 3 3 5" xfId="37615" xr:uid="{E2AB98F8-6AFD-4C1C-BE6C-9B601B8DFEA6}"/>
    <cellStyle name="RISKdarkBoxed 2 4 3 4" xfId="16422" xr:uid="{00000000-0005-0000-0000-00002D400000}"/>
    <cellStyle name="RISKdarkBoxed 2 4 3 4 2" xfId="39398" xr:uid="{CB31C289-69CD-48FE-9B42-BEFAD47FEE5F}"/>
    <cellStyle name="RISKdarkBoxed 2 4 3 4 2 2" xfId="37620" xr:uid="{3284F9BA-27CA-46EC-9AFA-CCF76B7892DF}"/>
    <cellStyle name="RISKdarkBoxed 2 4 3 4 3" xfId="39397" xr:uid="{C56D3FEB-2873-4264-A5AD-464094D2E040}"/>
    <cellStyle name="RISKdarkBoxed 2 4 3 4 4" xfId="37619" xr:uid="{2CA5667F-65F6-4A4F-A862-897FF48BBE97}"/>
    <cellStyle name="RISKdarkBoxed 2 4 3 5" xfId="39399" xr:uid="{5832AB16-AF58-4C8B-9B98-2A59309525F3}"/>
    <cellStyle name="RISKdarkBoxed 2 4 3 5 2" xfId="37621" xr:uid="{C06B2A57-C211-4B63-BCDA-0D759560A3C3}"/>
    <cellStyle name="RISKdarkBoxed 2 4 3 6" xfId="39388" xr:uid="{2A25214A-73CC-4125-8D2C-29EBC5A3F70C}"/>
    <cellStyle name="RISKdarkBoxed 2 4 3 7" xfId="37610" xr:uid="{0E52F1C0-B5DE-4D05-B76F-E85F602849CC}"/>
    <cellStyle name="RISKdarkBoxed 2 4 4" xfId="16423" xr:uid="{00000000-0005-0000-0000-00002E400000}"/>
    <cellStyle name="RISKdarkBoxed 2 4 4 2" xfId="16424" xr:uid="{00000000-0005-0000-0000-00002F400000}"/>
    <cellStyle name="RISKdarkBoxed 2 4 4 2 2" xfId="16425" xr:uid="{00000000-0005-0000-0000-000030400000}"/>
    <cellStyle name="RISKdarkBoxed 2 4 4 2 2 2" xfId="39403" xr:uid="{209CD3CD-B647-4163-A84B-1DE443B3742C}"/>
    <cellStyle name="RISKdarkBoxed 2 4 4 2 2 2 2" xfId="37625" xr:uid="{4BDA879D-CB9B-4716-8D23-241FA73B1D4A}"/>
    <cellStyle name="RISKdarkBoxed 2 4 4 2 2 3" xfId="39402" xr:uid="{18FD73A5-94C1-45A3-8E18-E51DC93337B5}"/>
    <cellStyle name="RISKdarkBoxed 2 4 4 2 2 4" xfId="37624" xr:uid="{936F7422-F5A1-461E-85DE-2C66EB102794}"/>
    <cellStyle name="RISKdarkBoxed 2 4 4 2 3" xfId="39404" xr:uid="{F7BD7532-9313-4D6E-9D0D-24F307AB67D2}"/>
    <cellStyle name="RISKdarkBoxed 2 4 4 2 3 2" xfId="37626" xr:uid="{ACFAF04F-7460-47A2-B4C5-F8FDEF8F8F55}"/>
    <cellStyle name="RISKdarkBoxed 2 4 4 2 4" xfId="39401" xr:uid="{F883651F-FD03-40CF-A4CA-12BAEC202C32}"/>
    <cellStyle name="RISKdarkBoxed 2 4 4 2 5" xfId="37623" xr:uid="{1DBE793A-4098-40FD-BF49-4A708645358E}"/>
    <cellStyle name="RISKdarkBoxed 2 4 4 3" xfId="16426" xr:uid="{00000000-0005-0000-0000-000031400000}"/>
    <cellStyle name="RISKdarkBoxed 2 4 4 3 2" xfId="16427" xr:uid="{00000000-0005-0000-0000-000032400000}"/>
    <cellStyle name="RISKdarkBoxed 2 4 4 3 2 2" xfId="39407" xr:uid="{F33CFAB9-45F4-4D37-8698-65CD7DAA5A43}"/>
    <cellStyle name="RISKdarkBoxed 2 4 4 3 2 2 2" xfId="37629" xr:uid="{D2594720-2AEE-4E00-9CBF-7E417DA3EA8E}"/>
    <cellStyle name="RISKdarkBoxed 2 4 4 3 2 3" xfId="39406" xr:uid="{8FC0FE52-EB98-4105-A49A-A5EEAE8570D0}"/>
    <cellStyle name="RISKdarkBoxed 2 4 4 3 2 4" xfId="37628" xr:uid="{2D7F06D6-623A-4DBC-AFC1-F9004607E0A6}"/>
    <cellStyle name="RISKdarkBoxed 2 4 4 3 3" xfId="39408" xr:uid="{59F09EC7-3A7B-420B-B440-9ADEE4F81D97}"/>
    <cellStyle name="RISKdarkBoxed 2 4 4 3 3 2" xfId="37630" xr:uid="{53A4E118-8A67-447A-86D0-D730CCA226F5}"/>
    <cellStyle name="RISKdarkBoxed 2 4 4 3 4" xfId="39405" xr:uid="{16B82B5F-AAD0-4721-AC16-A3304DAEBA74}"/>
    <cellStyle name="RISKdarkBoxed 2 4 4 3 5" xfId="37627" xr:uid="{491CDB2A-713E-46E0-908D-6E5AFAF93363}"/>
    <cellStyle name="RISKdarkBoxed 2 4 4 4" xfId="16428" xr:uid="{00000000-0005-0000-0000-000033400000}"/>
    <cellStyle name="RISKdarkBoxed 2 4 4 4 2" xfId="39410" xr:uid="{DC98B6E9-17D0-4986-A621-BA6E10C52646}"/>
    <cellStyle name="RISKdarkBoxed 2 4 4 4 2 2" xfId="37632" xr:uid="{E437EF6C-058D-42F2-B5FC-32F0785B3290}"/>
    <cellStyle name="RISKdarkBoxed 2 4 4 4 3" xfId="39409" xr:uid="{0E3CB054-97BB-4669-B1FB-04AB1FE71899}"/>
    <cellStyle name="RISKdarkBoxed 2 4 4 4 4" xfId="37631" xr:uid="{C70522B5-75FF-48D5-A5F9-A6F39E497A66}"/>
    <cellStyle name="RISKdarkBoxed 2 4 4 5" xfId="39411" xr:uid="{0D618534-05DF-44FB-9C35-CEDA53443346}"/>
    <cellStyle name="RISKdarkBoxed 2 4 4 5 2" xfId="37633" xr:uid="{EAC92340-38FB-45D9-B634-C60985E817F4}"/>
    <cellStyle name="RISKdarkBoxed 2 4 4 6" xfId="39400" xr:uid="{5A83949F-FFEF-4971-AB41-1E0326591148}"/>
    <cellStyle name="RISKdarkBoxed 2 4 4 7" xfId="37622" xr:uid="{38045E78-7E56-4390-BBD8-2A2D2160439A}"/>
    <cellStyle name="RISKdarkBoxed 2 4 5" xfId="16429" xr:uid="{00000000-0005-0000-0000-000034400000}"/>
    <cellStyle name="RISKdarkBoxed 2 4 5 2" xfId="16430" xr:uid="{00000000-0005-0000-0000-000035400000}"/>
    <cellStyle name="RISKdarkBoxed 2 4 5 2 2" xfId="16431" xr:uid="{00000000-0005-0000-0000-000036400000}"/>
    <cellStyle name="RISKdarkBoxed 2 4 5 2 2 2" xfId="39415" xr:uid="{82D0CFA8-A7BB-4A3C-950C-1A339C9216EB}"/>
    <cellStyle name="RISKdarkBoxed 2 4 5 2 2 2 2" xfId="37637" xr:uid="{0027DE7D-774E-433D-8276-7249D33A1B65}"/>
    <cellStyle name="RISKdarkBoxed 2 4 5 2 2 3" xfId="39414" xr:uid="{79F673FE-7E97-45CF-9D76-141C654C59A9}"/>
    <cellStyle name="RISKdarkBoxed 2 4 5 2 2 4" xfId="37636" xr:uid="{2FB2CC57-7B39-4EC0-ACE2-3B43F5268797}"/>
    <cellStyle name="RISKdarkBoxed 2 4 5 2 3" xfId="39416" xr:uid="{94020F10-869B-4C2F-BB9B-2FCFF111BB12}"/>
    <cellStyle name="RISKdarkBoxed 2 4 5 2 3 2" xfId="37638" xr:uid="{FD2B5AD9-3790-4DA4-931C-6B6736CF6CF2}"/>
    <cellStyle name="RISKdarkBoxed 2 4 5 2 4" xfId="39413" xr:uid="{EDFC5B70-2F72-4477-BDF1-F5B68EB4F668}"/>
    <cellStyle name="RISKdarkBoxed 2 4 5 2 5" xfId="37635" xr:uid="{EE7A83B2-ABEF-45BE-8437-61B1E913731D}"/>
    <cellStyle name="RISKdarkBoxed 2 4 5 3" xfId="16432" xr:uid="{00000000-0005-0000-0000-000037400000}"/>
    <cellStyle name="RISKdarkBoxed 2 4 5 3 2" xfId="16433" xr:uid="{00000000-0005-0000-0000-000038400000}"/>
    <cellStyle name="RISKdarkBoxed 2 4 5 3 2 2" xfId="39419" xr:uid="{F254E97B-2B6E-4A02-A050-B1080331DCBD}"/>
    <cellStyle name="RISKdarkBoxed 2 4 5 3 2 2 2" xfId="37641" xr:uid="{FD63C209-CA55-48E4-A1C9-A0FDF890FD57}"/>
    <cellStyle name="RISKdarkBoxed 2 4 5 3 2 3" xfId="39418" xr:uid="{FE272415-88CE-4334-8B53-1AF734B83DB4}"/>
    <cellStyle name="RISKdarkBoxed 2 4 5 3 2 4" xfId="37640" xr:uid="{37AE6BAC-4DE9-4087-B8F1-2987A8030D8B}"/>
    <cellStyle name="RISKdarkBoxed 2 4 5 3 3" xfId="39420" xr:uid="{4ECE4845-F51A-4559-9491-D796EA76C824}"/>
    <cellStyle name="RISKdarkBoxed 2 4 5 3 3 2" xfId="37642" xr:uid="{84D14EF8-0CDB-46D3-8E6C-F1006F759DDA}"/>
    <cellStyle name="RISKdarkBoxed 2 4 5 3 4" xfId="39417" xr:uid="{C4402745-BC8B-4ECC-B411-3CC341819E16}"/>
    <cellStyle name="RISKdarkBoxed 2 4 5 3 5" xfId="37639" xr:uid="{6B1F965B-55D0-4D28-A1D8-9DD6A60F2957}"/>
    <cellStyle name="RISKdarkBoxed 2 4 5 4" xfId="16434" xr:uid="{00000000-0005-0000-0000-000039400000}"/>
    <cellStyle name="RISKdarkBoxed 2 4 5 4 2" xfId="39422" xr:uid="{27A1E902-8CB5-4C58-AACA-32622E2D445E}"/>
    <cellStyle name="RISKdarkBoxed 2 4 5 4 2 2" xfId="37644" xr:uid="{01BFDBF7-2335-4139-917B-B9EF56502DAD}"/>
    <cellStyle name="RISKdarkBoxed 2 4 5 4 3" xfId="39421" xr:uid="{8403CDCB-9D00-43EC-93B8-86DD09001BBD}"/>
    <cellStyle name="RISKdarkBoxed 2 4 5 4 4" xfId="37643" xr:uid="{3B42E434-C2B6-43A6-A386-447C3B685C05}"/>
    <cellStyle name="RISKdarkBoxed 2 4 5 5" xfId="39423" xr:uid="{6F34088E-2366-4BDD-8DFE-2D6BD598473E}"/>
    <cellStyle name="RISKdarkBoxed 2 4 5 5 2" xfId="37645" xr:uid="{297A09D4-42DE-4628-851A-757F32C1BB4A}"/>
    <cellStyle name="RISKdarkBoxed 2 4 5 6" xfId="39412" xr:uid="{9A02A698-544D-4010-B3AD-D2293B156186}"/>
    <cellStyle name="RISKdarkBoxed 2 4 5 7" xfId="37634" xr:uid="{793E5680-E939-4B72-8F68-24DC0DA07E22}"/>
    <cellStyle name="RISKdarkBoxed 2 4 6" xfId="16435" xr:uid="{00000000-0005-0000-0000-00003A400000}"/>
    <cellStyle name="RISKdarkBoxed 2 4 6 2" xfId="16436" xr:uid="{00000000-0005-0000-0000-00003B400000}"/>
    <cellStyle name="RISKdarkBoxed 2 4 6 2 2" xfId="16437" xr:uid="{00000000-0005-0000-0000-00003C400000}"/>
    <cellStyle name="RISKdarkBoxed 2 4 6 2 2 2" xfId="39427" xr:uid="{589F891E-0DF7-4FEC-BF4D-ACD2FB3B7205}"/>
    <cellStyle name="RISKdarkBoxed 2 4 6 2 2 2 2" xfId="37649" xr:uid="{1339828C-D1DA-448F-A346-5F7EB09096CD}"/>
    <cellStyle name="RISKdarkBoxed 2 4 6 2 2 3" xfId="39426" xr:uid="{0495C0C3-9132-4315-9C16-177BCF8A5DC7}"/>
    <cellStyle name="RISKdarkBoxed 2 4 6 2 2 4" xfId="37648" xr:uid="{BD74D22B-2684-4BCA-97D2-E8369A3B9746}"/>
    <cellStyle name="RISKdarkBoxed 2 4 6 2 3" xfId="39428" xr:uid="{FA7DDEF9-F2AE-446F-A84F-21382A19203F}"/>
    <cellStyle name="RISKdarkBoxed 2 4 6 2 3 2" xfId="37650" xr:uid="{B4572E7E-9EF7-495F-AF38-0D33E0413F2E}"/>
    <cellStyle name="RISKdarkBoxed 2 4 6 2 4" xfId="39425" xr:uid="{AFE28C19-A16A-4128-9BBB-B45BD418B36C}"/>
    <cellStyle name="RISKdarkBoxed 2 4 6 2 5" xfId="37647" xr:uid="{F79BDF88-A01C-49BD-BBEE-952DB4565401}"/>
    <cellStyle name="RISKdarkBoxed 2 4 6 3" xfId="16438" xr:uid="{00000000-0005-0000-0000-00003D400000}"/>
    <cellStyle name="RISKdarkBoxed 2 4 6 3 2" xfId="16439" xr:uid="{00000000-0005-0000-0000-00003E400000}"/>
    <cellStyle name="RISKdarkBoxed 2 4 6 3 2 2" xfId="39431" xr:uid="{C606732B-9D40-470B-8ADB-D744716F3572}"/>
    <cellStyle name="RISKdarkBoxed 2 4 6 3 2 2 2" xfId="37653" xr:uid="{76B53CCA-4308-4073-9DDB-4C18EC89FC61}"/>
    <cellStyle name="RISKdarkBoxed 2 4 6 3 2 3" xfId="39430" xr:uid="{11800D3D-3A1E-40DE-AEC9-A962A2AAE5B7}"/>
    <cellStyle name="RISKdarkBoxed 2 4 6 3 2 4" xfId="37652" xr:uid="{F49529C8-095A-41D6-9746-92530D8C634B}"/>
    <cellStyle name="RISKdarkBoxed 2 4 6 3 3" xfId="39432" xr:uid="{BE34B75A-9245-45B0-B9CB-59DD7C9D1255}"/>
    <cellStyle name="RISKdarkBoxed 2 4 6 3 3 2" xfId="37654" xr:uid="{25FC01B1-2675-482C-9DEA-0C00277C644B}"/>
    <cellStyle name="RISKdarkBoxed 2 4 6 3 4" xfId="39429" xr:uid="{DB0A0AD7-A25E-4889-AAE0-BD50D4CD1664}"/>
    <cellStyle name="RISKdarkBoxed 2 4 6 3 5" xfId="37651" xr:uid="{D1F5D236-33A1-4A5F-BFAA-0A25E9D613C7}"/>
    <cellStyle name="RISKdarkBoxed 2 4 6 4" xfId="16440" xr:uid="{00000000-0005-0000-0000-00003F400000}"/>
    <cellStyle name="RISKdarkBoxed 2 4 6 4 2" xfId="39434" xr:uid="{3BEE3BBE-5D87-4ED7-B307-18817E1F5160}"/>
    <cellStyle name="RISKdarkBoxed 2 4 6 4 2 2" xfId="37656" xr:uid="{248D2EEB-1F15-44DD-BC96-D0C8E24E63A2}"/>
    <cellStyle name="RISKdarkBoxed 2 4 6 4 3" xfId="39433" xr:uid="{C87D4AED-D34A-4E16-985C-7F41A0E3E55D}"/>
    <cellStyle name="RISKdarkBoxed 2 4 6 4 4" xfId="37655" xr:uid="{2AA0F605-C40A-4E26-AB1E-97480089DF35}"/>
    <cellStyle name="RISKdarkBoxed 2 4 6 5" xfId="39435" xr:uid="{153F0CF5-B5EA-4822-BA7B-90F0088CF4F8}"/>
    <cellStyle name="RISKdarkBoxed 2 4 6 5 2" xfId="37657" xr:uid="{68B1A521-EDE9-49D1-AF58-5061C512054D}"/>
    <cellStyle name="RISKdarkBoxed 2 4 6 6" xfId="39424" xr:uid="{A85C2D5C-68AE-448F-B8CF-3655F9AAA5F8}"/>
    <cellStyle name="RISKdarkBoxed 2 4 6 7" xfId="37646" xr:uid="{E5D7A4EF-ABB1-4343-B34D-3F6063CD5234}"/>
    <cellStyle name="RISKdarkBoxed 2 4 7" xfId="16441" xr:uid="{00000000-0005-0000-0000-000040400000}"/>
    <cellStyle name="RISKdarkBoxed 2 4 7 2" xfId="16442" xr:uid="{00000000-0005-0000-0000-000041400000}"/>
    <cellStyle name="RISKdarkBoxed 2 4 7 2 2" xfId="39438" xr:uid="{71BC1549-916F-4F46-9A3C-2048DF8B3404}"/>
    <cellStyle name="RISKdarkBoxed 2 4 7 2 2 2" xfId="37660" xr:uid="{0BBF39C3-B552-44C2-BA70-A6A3312001A6}"/>
    <cellStyle name="RISKdarkBoxed 2 4 7 2 3" xfId="39437" xr:uid="{AA91079F-99ED-4BC5-A0D0-14EF9D657914}"/>
    <cellStyle name="RISKdarkBoxed 2 4 7 2 4" xfId="37659" xr:uid="{4E34F73B-6B31-4069-9BAF-21818B4227BE}"/>
    <cellStyle name="RISKdarkBoxed 2 4 7 3" xfId="39439" xr:uid="{F583CA13-2CE3-4BB9-91E0-C672C3CA922D}"/>
    <cellStyle name="RISKdarkBoxed 2 4 7 3 2" xfId="37661" xr:uid="{97D6DCAC-5758-440F-8C6E-3987268CAD8B}"/>
    <cellStyle name="RISKdarkBoxed 2 4 7 4" xfId="39436" xr:uid="{9119CB92-F96F-4B51-A649-96B9432C08C2}"/>
    <cellStyle name="RISKdarkBoxed 2 4 7 5" xfId="37658" xr:uid="{472FDE20-D30E-4B85-B65C-2442500E6082}"/>
    <cellStyle name="RISKdarkBoxed 2 4 8" xfId="16443" xr:uid="{00000000-0005-0000-0000-000042400000}"/>
    <cellStyle name="RISKdarkBoxed 2 4 8 2" xfId="16444" xr:uid="{00000000-0005-0000-0000-000043400000}"/>
    <cellStyle name="RISKdarkBoxed 2 4 8 2 2" xfId="39442" xr:uid="{A7621702-2180-43AD-85E6-442713D759B0}"/>
    <cellStyle name="RISKdarkBoxed 2 4 8 2 2 2" xfId="37664" xr:uid="{E6E549D7-6697-43DF-85F8-2133431EC1C5}"/>
    <cellStyle name="RISKdarkBoxed 2 4 8 2 3" xfId="39441" xr:uid="{88CBA09B-732C-487B-A1F8-3A595AB17B65}"/>
    <cellStyle name="RISKdarkBoxed 2 4 8 2 4" xfId="37663" xr:uid="{DB2408D1-FB7A-4F56-8296-9A0F6C026EE4}"/>
    <cellStyle name="RISKdarkBoxed 2 4 8 3" xfId="39443" xr:uid="{9B51CAE3-D67A-4BD4-B7B5-C53DFF1F2AC4}"/>
    <cellStyle name="RISKdarkBoxed 2 4 8 3 2" xfId="37665" xr:uid="{E98B72A2-028E-4D0B-86F6-39EDE51A01C0}"/>
    <cellStyle name="RISKdarkBoxed 2 4 8 4" xfId="39440" xr:uid="{0D21B7A4-AEC6-46D8-A39A-78F7DBB62FF0}"/>
    <cellStyle name="RISKdarkBoxed 2 4 8 5" xfId="37662" xr:uid="{6D1CD1E0-58BE-4D9F-A89B-5025AADDFE1C}"/>
    <cellStyle name="RISKdarkBoxed 2 4 9" xfId="16445" xr:uid="{00000000-0005-0000-0000-000044400000}"/>
    <cellStyle name="RISKdarkBoxed 2 4 9 2" xfId="39445" xr:uid="{12275E6D-8543-4B0D-8003-1E513E1DD018}"/>
    <cellStyle name="RISKdarkBoxed 2 4 9 2 2" xfId="37667" xr:uid="{87DB10ED-2A9C-410E-A0C2-093856FA911F}"/>
    <cellStyle name="RISKdarkBoxed 2 4 9 3" xfId="39444" xr:uid="{F69D18F2-F071-4704-ADCD-6A10A937045A}"/>
    <cellStyle name="RISKdarkBoxed 2 4 9 4" xfId="37666" xr:uid="{E5A485B6-3792-4935-A490-090464E9ED40}"/>
    <cellStyle name="RISKdarkBoxed 2 4_Balance" xfId="16446" xr:uid="{00000000-0005-0000-0000-000045400000}"/>
    <cellStyle name="RISKdarkBoxed 2 5" xfId="16447" xr:uid="{00000000-0005-0000-0000-000046400000}"/>
    <cellStyle name="RISKdarkBoxed 2 5 10" xfId="39446" xr:uid="{159699A5-5F01-434B-BEB0-EF8E908A85E4}"/>
    <cellStyle name="RISKdarkBoxed 2 5 11" xfId="37668" xr:uid="{BBD79B77-E2CD-4C79-BD30-54390BFBADFE}"/>
    <cellStyle name="RISKdarkBoxed 2 5 2" xfId="16448" xr:uid="{00000000-0005-0000-0000-000047400000}"/>
    <cellStyle name="RISKdarkBoxed 2 5 2 2" xfId="16449" xr:uid="{00000000-0005-0000-0000-000048400000}"/>
    <cellStyle name="RISKdarkBoxed 2 5 2 2 2" xfId="16450" xr:uid="{00000000-0005-0000-0000-000049400000}"/>
    <cellStyle name="RISKdarkBoxed 2 5 2 2 2 2" xfId="39450" xr:uid="{1B00C97A-7F26-43D5-8BAB-DD634B9D1702}"/>
    <cellStyle name="RISKdarkBoxed 2 5 2 2 2 2 2" xfId="37672" xr:uid="{A2A9982F-B5C9-4C69-A7BD-CC020229B12C}"/>
    <cellStyle name="RISKdarkBoxed 2 5 2 2 2 3" xfId="39449" xr:uid="{CBADE10A-8583-4740-852C-AE5A62D3FF23}"/>
    <cellStyle name="RISKdarkBoxed 2 5 2 2 2 4" xfId="37671" xr:uid="{84DF7806-86D9-42C0-A1E2-CC14F1ED8216}"/>
    <cellStyle name="RISKdarkBoxed 2 5 2 2 3" xfId="39451" xr:uid="{D0EE2549-C49E-409F-B48D-66720CF667C7}"/>
    <cellStyle name="RISKdarkBoxed 2 5 2 2 3 2" xfId="37673" xr:uid="{7EB02DBE-4482-4E4F-8901-B3B82D485439}"/>
    <cellStyle name="RISKdarkBoxed 2 5 2 2 4" xfId="39448" xr:uid="{46B05C53-3387-43F1-887B-E68FFA84B9C5}"/>
    <cellStyle name="RISKdarkBoxed 2 5 2 2 5" xfId="37670" xr:uid="{84E4CCBD-51D1-49E4-95E5-5745E903F676}"/>
    <cellStyle name="RISKdarkBoxed 2 5 2 3" xfId="16451" xr:uid="{00000000-0005-0000-0000-00004A400000}"/>
    <cellStyle name="RISKdarkBoxed 2 5 2 3 2" xfId="16452" xr:uid="{00000000-0005-0000-0000-00004B400000}"/>
    <cellStyle name="RISKdarkBoxed 2 5 2 3 2 2" xfId="39454" xr:uid="{C6596BEE-CF15-4809-8E8D-8E755F0C8420}"/>
    <cellStyle name="RISKdarkBoxed 2 5 2 3 2 2 2" xfId="37676" xr:uid="{5EB95FBF-F95A-48FC-AFD4-2755CC6A36B3}"/>
    <cellStyle name="RISKdarkBoxed 2 5 2 3 2 3" xfId="39453" xr:uid="{084340D3-1866-4C22-93A5-1B0F0C0FF646}"/>
    <cellStyle name="RISKdarkBoxed 2 5 2 3 2 4" xfId="37675" xr:uid="{A2AB843F-7FC7-465C-AF10-9EC07BD34BE3}"/>
    <cellStyle name="RISKdarkBoxed 2 5 2 3 3" xfId="39455" xr:uid="{6849FCB1-7189-41CC-A8B6-31264EEED652}"/>
    <cellStyle name="RISKdarkBoxed 2 5 2 3 3 2" xfId="37677" xr:uid="{E8E2DD24-E45A-4BD8-8FA7-114E10439D4E}"/>
    <cellStyle name="RISKdarkBoxed 2 5 2 3 4" xfId="39452" xr:uid="{02042AC0-19F9-4ACB-BAF6-C7B6B1AE08A8}"/>
    <cellStyle name="RISKdarkBoxed 2 5 2 3 5" xfId="37674" xr:uid="{824B0CD1-F844-415E-8DF0-E36DE70CC7B7}"/>
    <cellStyle name="RISKdarkBoxed 2 5 2 4" xfId="16453" xr:uid="{00000000-0005-0000-0000-00004C400000}"/>
    <cellStyle name="RISKdarkBoxed 2 5 2 4 2" xfId="39457" xr:uid="{DAB8F6FA-122B-4178-9496-7775605F3FD0}"/>
    <cellStyle name="RISKdarkBoxed 2 5 2 4 2 2" xfId="37679" xr:uid="{2BF3E23E-351F-4BC9-96ED-ED693B057CD7}"/>
    <cellStyle name="RISKdarkBoxed 2 5 2 4 3" xfId="39456" xr:uid="{41D9E7A3-461C-452F-AC26-BCBAA54BF51B}"/>
    <cellStyle name="RISKdarkBoxed 2 5 2 4 4" xfId="37678" xr:uid="{46972FF9-AB47-422F-9347-04118852B561}"/>
    <cellStyle name="RISKdarkBoxed 2 5 2 5" xfId="39458" xr:uid="{BB2A50C1-34F1-4AEB-A645-5623CE56FD93}"/>
    <cellStyle name="RISKdarkBoxed 2 5 2 5 2" xfId="37680" xr:uid="{B9AC4A11-A573-4998-AE81-339D37AD9EAB}"/>
    <cellStyle name="RISKdarkBoxed 2 5 2 6" xfId="39447" xr:uid="{D78ADA92-B5B5-45C3-887C-F5D54786FB66}"/>
    <cellStyle name="RISKdarkBoxed 2 5 2 7" xfId="37669" xr:uid="{C28BE565-2565-4EDA-82E9-495C47D78850}"/>
    <cellStyle name="RISKdarkBoxed 2 5 3" xfId="16454" xr:uid="{00000000-0005-0000-0000-00004D400000}"/>
    <cellStyle name="RISKdarkBoxed 2 5 3 2" xfId="16455" xr:uid="{00000000-0005-0000-0000-00004E400000}"/>
    <cellStyle name="RISKdarkBoxed 2 5 3 2 2" xfId="16456" xr:uid="{00000000-0005-0000-0000-00004F400000}"/>
    <cellStyle name="RISKdarkBoxed 2 5 3 2 2 2" xfId="39462" xr:uid="{849CE61D-E27C-4F47-ACF3-790A9C20A390}"/>
    <cellStyle name="RISKdarkBoxed 2 5 3 2 2 2 2" xfId="37684" xr:uid="{BBF760A8-E082-422F-987D-32C61C55EA77}"/>
    <cellStyle name="RISKdarkBoxed 2 5 3 2 2 3" xfId="39461" xr:uid="{2DB6674A-8D1A-4012-85BF-64755C7DFD62}"/>
    <cellStyle name="RISKdarkBoxed 2 5 3 2 2 4" xfId="37683" xr:uid="{438A6FFE-F54D-462D-8430-ED5A2FEC70B2}"/>
    <cellStyle name="RISKdarkBoxed 2 5 3 2 3" xfId="39463" xr:uid="{72C1C308-306E-4787-9103-C03D58FB6084}"/>
    <cellStyle name="RISKdarkBoxed 2 5 3 2 3 2" xfId="37685" xr:uid="{CB1BB87A-3E23-47B6-8629-140B45F4F805}"/>
    <cellStyle name="RISKdarkBoxed 2 5 3 2 4" xfId="39460" xr:uid="{5836751C-23F4-48A6-A65C-4D88F5545B27}"/>
    <cellStyle name="RISKdarkBoxed 2 5 3 2 5" xfId="37682" xr:uid="{FAAD52FA-7DBA-4205-9D0C-8703711737D7}"/>
    <cellStyle name="RISKdarkBoxed 2 5 3 3" xfId="16457" xr:uid="{00000000-0005-0000-0000-000050400000}"/>
    <cellStyle name="RISKdarkBoxed 2 5 3 3 2" xfId="16458" xr:uid="{00000000-0005-0000-0000-000051400000}"/>
    <cellStyle name="RISKdarkBoxed 2 5 3 3 2 2" xfId="39466" xr:uid="{1EBABD5B-7925-4513-A1D2-4204E441EB83}"/>
    <cellStyle name="RISKdarkBoxed 2 5 3 3 2 2 2" xfId="37688" xr:uid="{D16203A1-A625-4406-A681-939C546B0CCE}"/>
    <cellStyle name="RISKdarkBoxed 2 5 3 3 2 3" xfId="39465" xr:uid="{5B03557F-95F6-4762-9BBD-FA6F17098CC2}"/>
    <cellStyle name="RISKdarkBoxed 2 5 3 3 2 4" xfId="37687" xr:uid="{69FA1650-FED5-44E1-BDCA-C9B647DB9EFE}"/>
    <cellStyle name="RISKdarkBoxed 2 5 3 3 3" xfId="39467" xr:uid="{7B0CFAFB-812C-46D7-8853-9FD894E42640}"/>
    <cellStyle name="RISKdarkBoxed 2 5 3 3 3 2" xfId="37689" xr:uid="{34B8AC00-7A4B-490C-83F8-542DCA568664}"/>
    <cellStyle name="RISKdarkBoxed 2 5 3 3 4" xfId="39464" xr:uid="{65F4D8B8-A118-4464-8BED-8D99A4B746A0}"/>
    <cellStyle name="RISKdarkBoxed 2 5 3 3 5" xfId="37686" xr:uid="{E77B262E-5E82-493E-BA4B-14AA03B39075}"/>
    <cellStyle name="RISKdarkBoxed 2 5 3 4" xfId="16459" xr:uid="{00000000-0005-0000-0000-000052400000}"/>
    <cellStyle name="RISKdarkBoxed 2 5 3 4 2" xfId="39469" xr:uid="{B6857604-7C14-4EB2-A7DF-BDE379CFDB1D}"/>
    <cellStyle name="RISKdarkBoxed 2 5 3 4 2 2" xfId="37691" xr:uid="{9A4CE204-B7E0-42A0-9BCB-DD0D251CD11D}"/>
    <cellStyle name="RISKdarkBoxed 2 5 3 4 3" xfId="39468" xr:uid="{20C77E8C-985C-4DC8-9972-9730E484C908}"/>
    <cellStyle name="RISKdarkBoxed 2 5 3 4 4" xfId="37690" xr:uid="{97BDBD4F-E6EC-438D-8812-CBC44E2E26FD}"/>
    <cellStyle name="RISKdarkBoxed 2 5 3 5" xfId="39470" xr:uid="{4F2B19E0-6DC0-4C43-9DFA-BFAF04430CCD}"/>
    <cellStyle name="RISKdarkBoxed 2 5 3 5 2" xfId="37692" xr:uid="{A04757A4-5173-4D67-B2B6-A164E8867675}"/>
    <cellStyle name="RISKdarkBoxed 2 5 3 6" xfId="39459" xr:uid="{27E48C05-802F-4320-A557-4253F812CE2E}"/>
    <cellStyle name="RISKdarkBoxed 2 5 3 7" xfId="37681" xr:uid="{3B9CC476-A18A-4C24-857A-31BDB6E9BB33}"/>
    <cellStyle name="RISKdarkBoxed 2 5 4" xfId="16460" xr:uid="{00000000-0005-0000-0000-000053400000}"/>
    <cellStyle name="RISKdarkBoxed 2 5 4 2" xfId="16461" xr:uid="{00000000-0005-0000-0000-000054400000}"/>
    <cellStyle name="RISKdarkBoxed 2 5 4 2 2" xfId="16462" xr:uid="{00000000-0005-0000-0000-000055400000}"/>
    <cellStyle name="RISKdarkBoxed 2 5 4 2 2 2" xfId="39474" xr:uid="{B940F59B-0448-4487-8705-329F70545DCD}"/>
    <cellStyle name="RISKdarkBoxed 2 5 4 2 2 2 2" xfId="37696" xr:uid="{B68700CD-8E93-4408-A3EE-91D6F4261527}"/>
    <cellStyle name="RISKdarkBoxed 2 5 4 2 2 3" xfId="39473" xr:uid="{DC2E14A4-BF29-40D0-B05E-333BABE15F4F}"/>
    <cellStyle name="RISKdarkBoxed 2 5 4 2 2 4" xfId="37695" xr:uid="{E1E519A9-ACAA-4140-A400-6FF674C774B9}"/>
    <cellStyle name="RISKdarkBoxed 2 5 4 2 3" xfId="39475" xr:uid="{11765407-7F57-437E-99C6-BCBA46D896D4}"/>
    <cellStyle name="RISKdarkBoxed 2 5 4 2 3 2" xfId="37697" xr:uid="{BFEE7315-60A6-4747-B140-99DFE1D51E4A}"/>
    <cellStyle name="RISKdarkBoxed 2 5 4 2 4" xfId="39472" xr:uid="{F647EEAD-9A8D-4095-91ED-E8CD2D554939}"/>
    <cellStyle name="RISKdarkBoxed 2 5 4 2 5" xfId="37694" xr:uid="{9DE7B597-6DB3-49EC-B6BC-DCBBB23F1934}"/>
    <cellStyle name="RISKdarkBoxed 2 5 4 3" xfId="16463" xr:uid="{00000000-0005-0000-0000-000056400000}"/>
    <cellStyle name="RISKdarkBoxed 2 5 4 3 2" xfId="16464" xr:uid="{00000000-0005-0000-0000-000057400000}"/>
    <cellStyle name="RISKdarkBoxed 2 5 4 3 2 2" xfId="39478" xr:uid="{E0BF7774-45BB-42B1-9684-B1007A7806EA}"/>
    <cellStyle name="RISKdarkBoxed 2 5 4 3 2 2 2" xfId="37700" xr:uid="{F1B062D1-9559-4C50-BABD-483EDD3C65F2}"/>
    <cellStyle name="RISKdarkBoxed 2 5 4 3 2 3" xfId="39477" xr:uid="{463036D7-5666-4C3A-AA8A-FEEC608A15B6}"/>
    <cellStyle name="RISKdarkBoxed 2 5 4 3 2 4" xfId="37699" xr:uid="{AA7F686C-105C-446F-B175-B4EE491CAB07}"/>
    <cellStyle name="RISKdarkBoxed 2 5 4 3 3" xfId="39479" xr:uid="{773188D7-DB7C-46A0-8EB8-B25C92BAC4AE}"/>
    <cellStyle name="RISKdarkBoxed 2 5 4 3 3 2" xfId="37701" xr:uid="{57F37722-170F-4948-91AD-CFD9550A28FF}"/>
    <cellStyle name="RISKdarkBoxed 2 5 4 3 4" xfId="39476" xr:uid="{A3F4C826-36AC-476E-990B-8448CC33DF96}"/>
    <cellStyle name="RISKdarkBoxed 2 5 4 3 5" xfId="37698" xr:uid="{C6310EEC-A1B9-489B-A709-136932E2DB45}"/>
    <cellStyle name="RISKdarkBoxed 2 5 4 4" xfId="16465" xr:uid="{00000000-0005-0000-0000-000058400000}"/>
    <cellStyle name="RISKdarkBoxed 2 5 4 4 2" xfId="39481" xr:uid="{2C8216ED-5129-4167-9C9B-4CC30FB3606B}"/>
    <cellStyle name="RISKdarkBoxed 2 5 4 4 2 2" xfId="37703" xr:uid="{41A24C26-7263-4DC5-A362-1011D40A79AA}"/>
    <cellStyle name="RISKdarkBoxed 2 5 4 4 3" xfId="39480" xr:uid="{C2548630-9610-4F78-AB06-66E515341888}"/>
    <cellStyle name="RISKdarkBoxed 2 5 4 4 4" xfId="37702" xr:uid="{ECCA20A8-34A4-433B-A07F-01FD9AD83E51}"/>
    <cellStyle name="RISKdarkBoxed 2 5 4 5" xfId="39482" xr:uid="{5F498F2B-207B-4C09-BD02-5FA70D9DEFD8}"/>
    <cellStyle name="RISKdarkBoxed 2 5 4 5 2" xfId="37704" xr:uid="{1C171EC0-2F1F-426E-9D98-3E3F1D3C8174}"/>
    <cellStyle name="RISKdarkBoxed 2 5 4 6" xfId="39471" xr:uid="{FE45FBCA-AACB-492A-B2C4-797AD96758F6}"/>
    <cellStyle name="RISKdarkBoxed 2 5 4 7" xfId="37693" xr:uid="{246C974B-C08E-41C5-B0DE-1134980188B2}"/>
    <cellStyle name="RISKdarkBoxed 2 5 5" xfId="16466" xr:uid="{00000000-0005-0000-0000-000059400000}"/>
    <cellStyle name="RISKdarkBoxed 2 5 5 2" xfId="16467" xr:uid="{00000000-0005-0000-0000-00005A400000}"/>
    <cellStyle name="RISKdarkBoxed 2 5 5 2 2" xfId="16468" xr:uid="{00000000-0005-0000-0000-00005B400000}"/>
    <cellStyle name="RISKdarkBoxed 2 5 5 2 2 2" xfId="39486" xr:uid="{20F28BEA-8ECF-4616-AC6D-A5DF146FA06B}"/>
    <cellStyle name="RISKdarkBoxed 2 5 5 2 2 2 2" xfId="37708" xr:uid="{FCDF5A63-E557-44AF-8CB0-9F10CCB542B7}"/>
    <cellStyle name="RISKdarkBoxed 2 5 5 2 2 3" xfId="39485" xr:uid="{A4C641B1-9678-4115-8369-DA792C713C85}"/>
    <cellStyle name="RISKdarkBoxed 2 5 5 2 2 4" xfId="37707" xr:uid="{26694A4C-FFA3-4DF0-A390-30E66D465796}"/>
    <cellStyle name="RISKdarkBoxed 2 5 5 2 3" xfId="39487" xr:uid="{10CD4B9C-3F1A-44CD-9E31-BC917B871F54}"/>
    <cellStyle name="RISKdarkBoxed 2 5 5 2 3 2" xfId="37709" xr:uid="{569CBF47-05CD-43D5-90F4-FBD2E8B5B86D}"/>
    <cellStyle name="RISKdarkBoxed 2 5 5 2 4" xfId="39484" xr:uid="{C7C026D5-3C54-4AA4-A93C-2D9827F63EB7}"/>
    <cellStyle name="RISKdarkBoxed 2 5 5 2 5" xfId="37706" xr:uid="{5BC1F087-9627-4D64-9ACA-E27842543904}"/>
    <cellStyle name="RISKdarkBoxed 2 5 5 3" xfId="16469" xr:uid="{00000000-0005-0000-0000-00005C400000}"/>
    <cellStyle name="RISKdarkBoxed 2 5 5 3 2" xfId="16470" xr:uid="{00000000-0005-0000-0000-00005D400000}"/>
    <cellStyle name="RISKdarkBoxed 2 5 5 3 2 2" xfId="39490" xr:uid="{D6EE0339-F499-43EE-96DF-2A81C0357CBE}"/>
    <cellStyle name="RISKdarkBoxed 2 5 5 3 2 2 2" xfId="37712" xr:uid="{D18EA2E6-0B4E-4CCA-91D8-23B8DD9422C8}"/>
    <cellStyle name="RISKdarkBoxed 2 5 5 3 2 3" xfId="39489" xr:uid="{9DF7F711-6302-4FFB-80F7-B79984440C07}"/>
    <cellStyle name="RISKdarkBoxed 2 5 5 3 2 4" xfId="37711" xr:uid="{2C64D383-D382-4A44-B0C3-CF05D1D52497}"/>
    <cellStyle name="RISKdarkBoxed 2 5 5 3 3" xfId="39491" xr:uid="{A106AC3E-28C3-40C8-9D85-0B9617F25051}"/>
    <cellStyle name="RISKdarkBoxed 2 5 5 3 3 2" xfId="37713" xr:uid="{3C424082-4535-47BD-8952-92C6936D9B99}"/>
    <cellStyle name="RISKdarkBoxed 2 5 5 3 4" xfId="39488" xr:uid="{2E40580C-155D-4A9E-A46F-E26962C51D88}"/>
    <cellStyle name="RISKdarkBoxed 2 5 5 3 5" xfId="37710" xr:uid="{8EBA5116-B619-45A6-8E26-6BF2A4CCE137}"/>
    <cellStyle name="RISKdarkBoxed 2 5 5 4" xfId="16471" xr:uid="{00000000-0005-0000-0000-00005E400000}"/>
    <cellStyle name="RISKdarkBoxed 2 5 5 4 2" xfId="39493" xr:uid="{88B0CA15-3EC8-4B89-BBBC-5F539E20D07E}"/>
    <cellStyle name="RISKdarkBoxed 2 5 5 4 2 2" xfId="37715" xr:uid="{E8CBBA68-1261-497E-9427-FBB44BE12CC6}"/>
    <cellStyle name="RISKdarkBoxed 2 5 5 4 3" xfId="39492" xr:uid="{08DF67A3-6591-431D-8CC8-83D32F3B393A}"/>
    <cellStyle name="RISKdarkBoxed 2 5 5 4 4" xfId="37714" xr:uid="{FC226D6C-5985-4819-9F3D-E85913266273}"/>
    <cellStyle name="RISKdarkBoxed 2 5 5 5" xfId="39494" xr:uid="{6483F4C1-0907-49D4-92F3-7DDFB1C9DB79}"/>
    <cellStyle name="RISKdarkBoxed 2 5 5 5 2" xfId="37716" xr:uid="{EE2D2AFC-0F6A-434C-A04C-7587650E78E2}"/>
    <cellStyle name="RISKdarkBoxed 2 5 5 6" xfId="39483" xr:uid="{D1798221-CB48-43A8-95A2-B6C00F79C0F1}"/>
    <cellStyle name="RISKdarkBoxed 2 5 5 7" xfId="37705" xr:uid="{B49B4C85-9FE0-4CC4-9173-186ED4C45777}"/>
    <cellStyle name="RISKdarkBoxed 2 5 6" xfId="16472" xr:uid="{00000000-0005-0000-0000-00005F400000}"/>
    <cellStyle name="RISKdarkBoxed 2 5 6 2" xfId="16473" xr:uid="{00000000-0005-0000-0000-000060400000}"/>
    <cellStyle name="RISKdarkBoxed 2 5 6 2 2" xfId="39497" xr:uid="{13402C2E-201D-4C25-8EC4-EEA6253ED9EA}"/>
    <cellStyle name="RISKdarkBoxed 2 5 6 2 2 2" xfId="37719" xr:uid="{69C30C4E-C72E-477A-94C0-B69531679C16}"/>
    <cellStyle name="RISKdarkBoxed 2 5 6 2 3" xfId="39496" xr:uid="{31C2C2F0-A31D-4C97-AA02-443F6480D7E1}"/>
    <cellStyle name="RISKdarkBoxed 2 5 6 2 4" xfId="37718" xr:uid="{EE399188-E21B-408C-9D14-9BDFC16988D0}"/>
    <cellStyle name="RISKdarkBoxed 2 5 6 3" xfId="39498" xr:uid="{8653C3B2-FFD5-4FCF-9055-289F575F681F}"/>
    <cellStyle name="RISKdarkBoxed 2 5 6 3 2" xfId="37720" xr:uid="{88E5EAF8-3199-4B6F-90DD-0200710A4E31}"/>
    <cellStyle name="RISKdarkBoxed 2 5 6 4" xfId="39495" xr:uid="{2F5FCD49-0E3B-4B97-9F2B-EC8F526657AF}"/>
    <cellStyle name="RISKdarkBoxed 2 5 6 5" xfId="37717" xr:uid="{3666F1D5-976B-4636-B71C-06C6A64C6843}"/>
    <cellStyle name="RISKdarkBoxed 2 5 7" xfId="16474" xr:uid="{00000000-0005-0000-0000-000061400000}"/>
    <cellStyle name="RISKdarkBoxed 2 5 7 2" xfId="16475" xr:uid="{00000000-0005-0000-0000-000062400000}"/>
    <cellStyle name="RISKdarkBoxed 2 5 7 2 2" xfId="39501" xr:uid="{283AC947-3CD3-47CF-9B05-35975A3925D8}"/>
    <cellStyle name="RISKdarkBoxed 2 5 7 2 2 2" xfId="37723" xr:uid="{1A89B70C-DB25-4E6A-AEDA-E03BCCAA992C}"/>
    <cellStyle name="RISKdarkBoxed 2 5 7 2 3" xfId="39500" xr:uid="{8820767D-7A76-424D-B1FC-4A2B97B84AB1}"/>
    <cellStyle name="RISKdarkBoxed 2 5 7 2 4" xfId="37722" xr:uid="{82CC7F18-B45A-473F-864E-5AFA8A8CD927}"/>
    <cellStyle name="RISKdarkBoxed 2 5 7 3" xfId="39502" xr:uid="{FB626EE3-3008-4366-B551-49A26572124C}"/>
    <cellStyle name="RISKdarkBoxed 2 5 7 3 2" xfId="37724" xr:uid="{79C81FC0-AD72-469D-B26B-4186241BCCD4}"/>
    <cellStyle name="RISKdarkBoxed 2 5 7 4" xfId="39499" xr:uid="{47C9924D-EF62-4824-A999-5C8A36D0F640}"/>
    <cellStyle name="RISKdarkBoxed 2 5 7 5" xfId="37721" xr:uid="{D23E527D-9939-45DF-844E-22D070859890}"/>
    <cellStyle name="RISKdarkBoxed 2 5 8" xfId="16476" xr:uid="{00000000-0005-0000-0000-000063400000}"/>
    <cellStyle name="RISKdarkBoxed 2 5 8 2" xfId="39504" xr:uid="{DD5CFEC6-7857-4859-835E-2248A1F94185}"/>
    <cellStyle name="RISKdarkBoxed 2 5 8 2 2" xfId="37726" xr:uid="{35B4B204-099B-4B75-B4C6-C1B0D13D61EF}"/>
    <cellStyle name="RISKdarkBoxed 2 5 8 3" xfId="39503" xr:uid="{28E40763-BB4A-4A0C-9892-01906294A68A}"/>
    <cellStyle name="RISKdarkBoxed 2 5 8 4" xfId="37725" xr:uid="{6207CF73-73C1-47E7-88AD-872F9FD51FC4}"/>
    <cellStyle name="RISKdarkBoxed 2 5 9" xfId="39505" xr:uid="{2B59F52D-8D8E-49B2-A1A1-3CB433E766FA}"/>
    <cellStyle name="RISKdarkBoxed 2 5 9 2" xfId="37727" xr:uid="{F0A805DB-D408-4095-86F0-B77C975A70AF}"/>
    <cellStyle name="RISKdarkBoxed 2 6" xfId="16477" xr:uid="{00000000-0005-0000-0000-000064400000}"/>
    <cellStyle name="RISKdarkBoxed 2 6 10" xfId="39506" xr:uid="{543E3E5B-FAA0-4B64-9322-2E6343D3B5CA}"/>
    <cellStyle name="RISKdarkBoxed 2 6 11" xfId="37728" xr:uid="{7D66CE46-48BB-41BA-8912-5B86A1A9CA1A}"/>
    <cellStyle name="RISKdarkBoxed 2 6 2" xfId="16478" xr:uid="{00000000-0005-0000-0000-000065400000}"/>
    <cellStyle name="RISKdarkBoxed 2 6 2 2" xfId="16479" xr:uid="{00000000-0005-0000-0000-000066400000}"/>
    <cellStyle name="RISKdarkBoxed 2 6 2 2 2" xfId="16480" xr:uid="{00000000-0005-0000-0000-000067400000}"/>
    <cellStyle name="RISKdarkBoxed 2 6 2 2 2 2" xfId="39510" xr:uid="{1E3CC3DD-EC5B-4558-9E31-60CAB9FB6758}"/>
    <cellStyle name="RISKdarkBoxed 2 6 2 2 2 2 2" xfId="37732" xr:uid="{A5241703-A816-4C46-A364-3BA0666C93C9}"/>
    <cellStyle name="RISKdarkBoxed 2 6 2 2 2 3" xfId="39509" xr:uid="{666EE908-6F39-4EFF-A5DB-923A9A3269AA}"/>
    <cellStyle name="RISKdarkBoxed 2 6 2 2 2 4" xfId="37731" xr:uid="{6A256DA3-825E-42F8-99C1-ADBE287D37F4}"/>
    <cellStyle name="RISKdarkBoxed 2 6 2 2 3" xfId="39511" xr:uid="{5A2C23CC-90FA-40E5-BBBF-406B4362C2AD}"/>
    <cellStyle name="RISKdarkBoxed 2 6 2 2 3 2" xfId="37733" xr:uid="{935B586D-8D48-4BC4-A26E-AD31D56DEFEE}"/>
    <cellStyle name="RISKdarkBoxed 2 6 2 2 4" xfId="39508" xr:uid="{1ACC1E81-091A-485C-B8EF-B19A39571FFF}"/>
    <cellStyle name="RISKdarkBoxed 2 6 2 2 5" xfId="37730" xr:uid="{BD6701F1-83AD-4789-AC48-B4C3AA3925D6}"/>
    <cellStyle name="RISKdarkBoxed 2 6 2 3" xfId="16481" xr:uid="{00000000-0005-0000-0000-000068400000}"/>
    <cellStyle name="RISKdarkBoxed 2 6 2 3 2" xfId="16482" xr:uid="{00000000-0005-0000-0000-000069400000}"/>
    <cellStyle name="RISKdarkBoxed 2 6 2 3 2 2" xfId="39514" xr:uid="{2291F8F2-63A9-4AB6-A03C-E2A2A1EA3B47}"/>
    <cellStyle name="RISKdarkBoxed 2 6 2 3 2 2 2" xfId="37736" xr:uid="{E5E09DC8-1A28-4FEA-AB6D-608606956889}"/>
    <cellStyle name="RISKdarkBoxed 2 6 2 3 2 3" xfId="39513" xr:uid="{5B411030-7A08-4AE9-B5E2-E1F9EB348C22}"/>
    <cellStyle name="RISKdarkBoxed 2 6 2 3 2 4" xfId="37735" xr:uid="{7ECE992D-633F-48C7-A18F-D9374258EC6C}"/>
    <cellStyle name="RISKdarkBoxed 2 6 2 3 3" xfId="39515" xr:uid="{678AA0BF-849B-4DA4-8B9A-3E9D7A773CBE}"/>
    <cellStyle name="RISKdarkBoxed 2 6 2 3 3 2" xfId="37737" xr:uid="{3ABEC78B-BFF6-4CFD-9D43-224C4C58D998}"/>
    <cellStyle name="RISKdarkBoxed 2 6 2 3 4" xfId="39512" xr:uid="{A2C886CE-433F-49CB-A187-0169E4A0EFD3}"/>
    <cellStyle name="RISKdarkBoxed 2 6 2 3 5" xfId="37734" xr:uid="{ABA04579-6831-40DA-B622-BE3156C9BBDE}"/>
    <cellStyle name="RISKdarkBoxed 2 6 2 4" xfId="16483" xr:uid="{00000000-0005-0000-0000-00006A400000}"/>
    <cellStyle name="RISKdarkBoxed 2 6 2 4 2" xfId="39517" xr:uid="{3FE24866-D319-48BD-A587-D9877E338438}"/>
    <cellStyle name="RISKdarkBoxed 2 6 2 4 2 2" xfId="37739" xr:uid="{697B5C27-A23F-4807-A9A8-4BE2612C0BDE}"/>
    <cellStyle name="RISKdarkBoxed 2 6 2 4 3" xfId="39516" xr:uid="{3F388935-EF1F-4435-A8B1-84FBA91DB36C}"/>
    <cellStyle name="RISKdarkBoxed 2 6 2 4 4" xfId="37738" xr:uid="{D995C82A-A95C-4EA1-8DA2-4F9EC1168277}"/>
    <cellStyle name="RISKdarkBoxed 2 6 2 5" xfId="39518" xr:uid="{C51F0437-F277-49C8-B301-85836ACBAC9A}"/>
    <cellStyle name="RISKdarkBoxed 2 6 2 5 2" xfId="37740" xr:uid="{B893E2A1-1F5F-4AE1-B568-13F44B53CEE6}"/>
    <cellStyle name="RISKdarkBoxed 2 6 2 6" xfId="39507" xr:uid="{14968758-BBBD-4944-862E-40AC85FEBB59}"/>
    <cellStyle name="RISKdarkBoxed 2 6 2 7" xfId="37729" xr:uid="{4ED6254B-FAAD-43B0-8BE6-75E9EC328CF2}"/>
    <cellStyle name="RISKdarkBoxed 2 6 3" xfId="16484" xr:uid="{00000000-0005-0000-0000-00006B400000}"/>
    <cellStyle name="RISKdarkBoxed 2 6 3 2" xfId="16485" xr:uid="{00000000-0005-0000-0000-00006C400000}"/>
    <cellStyle name="RISKdarkBoxed 2 6 3 2 2" xfId="16486" xr:uid="{00000000-0005-0000-0000-00006D400000}"/>
    <cellStyle name="RISKdarkBoxed 2 6 3 2 2 2" xfId="39522" xr:uid="{9FDEB81A-89A3-4333-B8A6-DCA60B394F40}"/>
    <cellStyle name="RISKdarkBoxed 2 6 3 2 2 2 2" xfId="37744" xr:uid="{2A39BEA2-0494-4B95-94B5-A73A9E7F87E9}"/>
    <cellStyle name="RISKdarkBoxed 2 6 3 2 2 3" xfId="39521" xr:uid="{706EC7B9-066F-4B92-A253-363862DCE717}"/>
    <cellStyle name="RISKdarkBoxed 2 6 3 2 2 4" xfId="37743" xr:uid="{8C31602B-2A50-4502-BE6D-70292B8BDA77}"/>
    <cellStyle name="RISKdarkBoxed 2 6 3 2 3" xfId="39523" xr:uid="{C4BF7614-07C9-42E5-961E-3FA0D947E24C}"/>
    <cellStyle name="RISKdarkBoxed 2 6 3 2 3 2" xfId="37745" xr:uid="{534CBD73-5D47-4D6C-8C1D-842907BF539E}"/>
    <cellStyle name="RISKdarkBoxed 2 6 3 2 4" xfId="39520" xr:uid="{CFF36D9D-2B69-4405-BB44-4600FF89DB0A}"/>
    <cellStyle name="RISKdarkBoxed 2 6 3 2 5" xfId="37742" xr:uid="{22E41D58-AD98-4C4A-903C-1692DFF46B44}"/>
    <cellStyle name="RISKdarkBoxed 2 6 3 3" xfId="16487" xr:uid="{00000000-0005-0000-0000-00006E400000}"/>
    <cellStyle name="RISKdarkBoxed 2 6 3 3 2" xfId="16488" xr:uid="{00000000-0005-0000-0000-00006F400000}"/>
    <cellStyle name="RISKdarkBoxed 2 6 3 3 2 2" xfId="39526" xr:uid="{91DDB94E-BF27-4A15-B000-87224EFA8133}"/>
    <cellStyle name="RISKdarkBoxed 2 6 3 3 2 2 2" xfId="37748" xr:uid="{19786C75-E147-4274-AA46-0D988A18F20C}"/>
    <cellStyle name="RISKdarkBoxed 2 6 3 3 2 3" xfId="39525" xr:uid="{507810B5-8A6E-456D-9F0A-73C734BF41EC}"/>
    <cellStyle name="RISKdarkBoxed 2 6 3 3 2 4" xfId="37747" xr:uid="{B26F9F71-E14C-432C-8201-9AC13D7BB54E}"/>
    <cellStyle name="RISKdarkBoxed 2 6 3 3 3" xfId="39527" xr:uid="{0740F5B4-CA64-4465-AD98-315550FB6408}"/>
    <cellStyle name="RISKdarkBoxed 2 6 3 3 3 2" xfId="37749" xr:uid="{9794FED4-E225-48A9-9382-2B7E430DE617}"/>
    <cellStyle name="RISKdarkBoxed 2 6 3 3 4" xfId="39524" xr:uid="{6F5F9974-C091-47A3-80D6-D6932618408C}"/>
    <cellStyle name="RISKdarkBoxed 2 6 3 3 5" xfId="37746" xr:uid="{A8BA3EA1-3B5D-4A6A-9075-0E456FD0722B}"/>
    <cellStyle name="RISKdarkBoxed 2 6 3 4" xfId="16489" xr:uid="{00000000-0005-0000-0000-000070400000}"/>
    <cellStyle name="RISKdarkBoxed 2 6 3 4 2" xfId="39529" xr:uid="{D6CDD0F3-0447-4618-B3D4-79B701307731}"/>
    <cellStyle name="RISKdarkBoxed 2 6 3 4 2 2" xfId="37751" xr:uid="{92F54593-130F-43C1-A4F2-108E2D6569C1}"/>
    <cellStyle name="RISKdarkBoxed 2 6 3 4 3" xfId="39528" xr:uid="{1975972E-CEC5-4617-9864-F6B30DE147A0}"/>
    <cellStyle name="RISKdarkBoxed 2 6 3 4 4" xfId="37750" xr:uid="{BC5AF84D-B569-446B-80F9-E89237C2FB87}"/>
    <cellStyle name="RISKdarkBoxed 2 6 3 5" xfId="39530" xr:uid="{16F38D61-873F-4C48-ADB8-7758DDE6DD4C}"/>
    <cellStyle name="RISKdarkBoxed 2 6 3 5 2" xfId="37752" xr:uid="{91CC76DD-1CA6-40D0-B968-987C7025702C}"/>
    <cellStyle name="RISKdarkBoxed 2 6 3 6" xfId="39519" xr:uid="{9702AD12-E14C-4B00-9E50-EB0163BE0A3D}"/>
    <cellStyle name="RISKdarkBoxed 2 6 3 7" xfId="37741" xr:uid="{D240518C-2AED-4AFD-953F-FEC6861BAB8E}"/>
    <cellStyle name="RISKdarkBoxed 2 6 4" xfId="16490" xr:uid="{00000000-0005-0000-0000-000071400000}"/>
    <cellStyle name="RISKdarkBoxed 2 6 4 2" xfId="16491" xr:uid="{00000000-0005-0000-0000-000072400000}"/>
    <cellStyle name="RISKdarkBoxed 2 6 4 2 2" xfId="16492" xr:uid="{00000000-0005-0000-0000-000073400000}"/>
    <cellStyle name="RISKdarkBoxed 2 6 4 2 2 2" xfId="39534" xr:uid="{6917BA3D-05B3-4C78-97E0-CB076355890C}"/>
    <cellStyle name="RISKdarkBoxed 2 6 4 2 2 2 2" xfId="37756" xr:uid="{9F60E979-94CD-4B7B-9769-DFF0A5A5E498}"/>
    <cellStyle name="RISKdarkBoxed 2 6 4 2 2 3" xfId="39533" xr:uid="{4CC84FDA-2BE6-4554-BA41-0FC4AF58C8A8}"/>
    <cellStyle name="RISKdarkBoxed 2 6 4 2 2 4" xfId="37755" xr:uid="{FC30141D-4643-4EE7-800D-086CB82F4FD5}"/>
    <cellStyle name="RISKdarkBoxed 2 6 4 2 3" xfId="39535" xr:uid="{A787694D-F37A-49FA-9768-4CA290D48F99}"/>
    <cellStyle name="RISKdarkBoxed 2 6 4 2 3 2" xfId="37757" xr:uid="{E35ED570-6458-4490-A02C-A20A3A354CF8}"/>
    <cellStyle name="RISKdarkBoxed 2 6 4 2 4" xfId="39532" xr:uid="{58CC8C76-DF54-4C1F-97B8-25A8BA7B66B3}"/>
    <cellStyle name="RISKdarkBoxed 2 6 4 2 5" xfId="37754" xr:uid="{F51F96E3-8882-4A5C-B4D9-BD32518E342E}"/>
    <cellStyle name="RISKdarkBoxed 2 6 4 3" xfId="16493" xr:uid="{00000000-0005-0000-0000-000074400000}"/>
    <cellStyle name="RISKdarkBoxed 2 6 4 3 2" xfId="16494" xr:uid="{00000000-0005-0000-0000-000075400000}"/>
    <cellStyle name="RISKdarkBoxed 2 6 4 3 2 2" xfId="39538" xr:uid="{506ECC93-5036-4FD6-9906-DBC2AB32401D}"/>
    <cellStyle name="RISKdarkBoxed 2 6 4 3 2 2 2" xfId="37760" xr:uid="{20426E5A-5FD4-431D-9AE4-335BEC1242CD}"/>
    <cellStyle name="RISKdarkBoxed 2 6 4 3 2 3" xfId="39537" xr:uid="{8111E103-6E6D-4346-8560-50B599C4DA78}"/>
    <cellStyle name="RISKdarkBoxed 2 6 4 3 2 4" xfId="37759" xr:uid="{03842E28-995F-447D-A4AD-0330B1CCE323}"/>
    <cellStyle name="RISKdarkBoxed 2 6 4 3 3" xfId="39539" xr:uid="{B2CCB307-8EBF-4DF2-A6EA-0A6652A5EB84}"/>
    <cellStyle name="RISKdarkBoxed 2 6 4 3 3 2" xfId="37761" xr:uid="{BDD2EA74-C8BE-4F92-979A-96EE99B10F8E}"/>
    <cellStyle name="RISKdarkBoxed 2 6 4 3 4" xfId="39536" xr:uid="{1661A6F3-999F-4E05-AED0-206833503655}"/>
    <cellStyle name="RISKdarkBoxed 2 6 4 3 5" xfId="37758" xr:uid="{255E28BD-0EDD-4EB2-A7E1-8200D8A023B0}"/>
    <cellStyle name="RISKdarkBoxed 2 6 4 4" xfId="16495" xr:uid="{00000000-0005-0000-0000-000076400000}"/>
    <cellStyle name="RISKdarkBoxed 2 6 4 4 2" xfId="39541" xr:uid="{F4318BBC-37AF-4350-9619-EEFA164D0DB3}"/>
    <cellStyle name="RISKdarkBoxed 2 6 4 4 2 2" xfId="37763" xr:uid="{9574D2D1-00C1-4751-B9F1-8D6F5EC89682}"/>
    <cellStyle name="RISKdarkBoxed 2 6 4 4 3" xfId="39540" xr:uid="{FFAA931B-2515-4BEF-9328-F1203C35CA69}"/>
    <cellStyle name="RISKdarkBoxed 2 6 4 4 4" xfId="37762" xr:uid="{219812C6-C021-4B35-B636-A87787754C97}"/>
    <cellStyle name="RISKdarkBoxed 2 6 4 5" xfId="39542" xr:uid="{2F1036F6-0C87-404F-8161-2CEDE1B09939}"/>
    <cellStyle name="RISKdarkBoxed 2 6 4 5 2" xfId="37764" xr:uid="{73B962CC-9C69-40EE-9831-53EE0AC33866}"/>
    <cellStyle name="RISKdarkBoxed 2 6 4 6" xfId="39531" xr:uid="{ACAC57F5-1187-4C2F-A819-D153324BD579}"/>
    <cellStyle name="RISKdarkBoxed 2 6 4 7" xfId="37753" xr:uid="{1B547CF2-63DA-443C-BD3A-C85E4DF2480C}"/>
    <cellStyle name="RISKdarkBoxed 2 6 5" xfId="16496" xr:uid="{00000000-0005-0000-0000-000077400000}"/>
    <cellStyle name="RISKdarkBoxed 2 6 5 2" xfId="16497" xr:uid="{00000000-0005-0000-0000-000078400000}"/>
    <cellStyle name="RISKdarkBoxed 2 6 5 2 2" xfId="16498" xr:uid="{00000000-0005-0000-0000-000079400000}"/>
    <cellStyle name="RISKdarkBoxed 2 6 5 2 2 2" xfId="39546" xr:uid="{D93CBF0B-03B1-4994-9768-E8009AF21DB8}"/>
    <cellStyle name="RISKdarkBoxed 2 6 5 2 2 2 2" xfId="37768" xr:uid="{FAC99B7A-EE4A-4A85-BDA9-C991988054C5}"/>
    <cellStyle name="RISKdarkBoxed 2 6 5 2 2 3" xfId="39545" xr:uid="{9CADD4EC-D3A0-40BA-BFDD-DE68F13B3CB3}"/>
    <cellStyle name="RISKdarkBoxed 2 6 5 2 2 4" xfId="37767" xr:uid="{55740655-6AA5-42F4-BB1C-24CADAD00962}"/>
    <cellStyle name="RISKdarkBoxed 2 6 5 2 3" xfId="39547" xr:uid="{076B4E4A-F585-4E80-8CD9-11B585E350CF}"/>
    <cellStyle name="RISKdarkBoxed 2 6 5 2 3 2" xfId="37769" xr:uid="{8D6E9322-6934-46A3-92C0-06854A083EB7}"/>
    <cellStyle name="RISKdarkBoxed 2 6 5 2 4" xfId="39544" xr:uid="{02D9B37A-1A48-47F8-8926-CCB109D5F21A}"/>
    <cellStyle name="RISKdarkBoxed 2 6 5 2 5" xfId="37766" xr:uid="{79C86161-39C3-41EA-B5F5-E76FB6B9EBCF}"/>
    <cellStyle name="RISKdarkBoxed 2 6 5 3" xfId="16499" xr:uid="{00000000-0005-0000-0000-00007A400000}"/>
    <cellStyle name="RISKdarkBoxed 2 6 5 3 2" xfId="16500" xr:uid="{00000000-0005-0000-0000-00007B400000}"/>
    <cellStyle name="RISKdarkBoxed 2 6 5 3 2 2" xfId="39550" xr:uid="{77D8B874-E3F5-49EC-81B7-C5AD6C89C326}"/>
    <cellStyle name="RISKdarkBoxed 2 6 5 3 2 2 2" xfId="37772" xr:uid="{53753ED4-1B48-47F2-9A39-B3906E5DAD2D}"/>
    <cellStyle name="RISKdarkBoxed 2 6 5 3 2 3" xfId="39549" xr:uid="{5BFFA15F-26DF-434A-A420-BDA64FD0998E}"/>
    <cellStyle name="RISKdarkBoxed 2 6 5 3 2 4" xfId="37771" xr:uid="{CEC0888E-6F46-4140-9B78-068B89113581}"/>
    <cellStyle name="RISKdarkBoxed 2 6 5 3 3" xfId="39551" xr:uid="{9A445A04-B455-4DA9-8686-F552E0FC82C9}"/>
    <cellStyle name="RISKdarkBoxed 2 6 5 3 3 2" xfId="37773" xr:uid="{4D60D809-03E5-4917-98D7-AE9DF22A2E62}"/>
    <cellStyle name="RISKdarkBoxed 2 6 5 3 4" xfId="39548" xr:uid="{B7DDFB7A-6085-41F5-9E6C-D7873E029F51}"/>
    <cellStyle name="RISKdarkBoxed 2 6 5 3 5" xfId="37770" xr:uid="{ED0BEC6C-20FC-41A1-B873-9A21D56E8BA6}"/>
    <cellStyle name="RISKdarkBoxed 2 6 5 4" xfId="16501" xr:uid="{00000000-0005-0000-0000-00007C400000}"/>
    <cellStyle name="RISKdarkBoxed 2 6 5 4 2" xfId="39553" xr:uid="{15ADDCF5-C5FE-45F1-A428-1B50DCE6E0A6}"/>
    <cellStyle name="RISKdarkBoxed 2 6 5 4 2 2" xfId="37775" xr:uid="{F4A35D9D-A7DB-493E-A190-9C1529004A97}"/>
    <cellStyle name="RISKdarkBoxed 2 6 5 4 3" xfId="39552" xr:uid="{BF08F78E-3BFD-4D09-98D0-1C37965F6974}"/>
    <cellStyle name="RISKdarkBoxed 2 6 5 4 4" xfId="37774" xr:uid="{0551C624-3BE9-476C-B0A4-A57217CEB86C}"/>
    <cellStyle name="RISKdarkBoxed 2 6 5 5" xfId="39554" xr:uid="{5418541A-A1C0-4DED-92B0-4E98D03C401D}"/>
    <cellStyle name="RISKdarkBoxed 2 6 5 5 2" xfId="37776" xr:uid="{528BB779-B80F-4A0C-BB64-B59244F58F51}"/>
    <cellStyle name="RISKdarkBoxed 2 6 5 6" xfId="39543" xr:uid="{F278F5B7-3C38-44EB-8E6F-B16C5453A28C}"/>
    <cellStyle name="RISKdarkBoxed 2 6 5 7" xfId="37765" xr:uid="{A1E7F334-282D-4DF5-836B-013A93F02834}"/>
    <cellStyle name="RISKdarkBoxed 2 6 6" xfId="16502" xr:uid="{00000000-0005-0000-0000-00007D400000}"/>
    <cellStyle name="RISKdarkBoxed 2 6 6 2" xfId="16503" xr:uid="{00000000-0005-0000-0000-00007E400000}"/>
    <cellStyle name="RISKdarkBoxed 2 6 6 2 2" xfId="39557" xr:uid="{6114AE8E-7DAE-4ADB-A56E-2CA3D404C090}"/>
    <cellStyle name="RISKdarkBoxed 2 6 6 2 2 2" xfId="37779" xr:uid="{DBAE7D7B-C059-40CE-AD4F-B724F1B39CD9}"/>
    <cellStyle name="RISKdarkBoxed 2 6 6 2 3" xfId="39556" xr:uid="{6F98B542-A0C2-41F9-BDC4-EB78A941A06A}"/>
    <cellStyle name="RISKdarkBoxed 2 6 6 2 4" xfId="37778" xr:uid="{432DBFC5-0331-4CD8-9B6F-668EAC47401D}"/>
    <cellStyle name="RISKdarkBoxed 2 6 6 3" xfId="39558" xr:uid="{681F5176-BA4B-4ED7-9B14-E0959153BF3B}"/>
    <cellStyle name="RISKdarkBoxed 2 6 6 3 2" xfId="37780" xr:uid="{6449C5D7-0958-4E79-BD20-1FAEF3CCE0C2}"/>
    <cellStyle name="RISKdarkBoxed 2 6 6 4" xfId="39555" xr:uid="{954D8599-7BC3-4BE5-86A1-E223713786D7}"/>
    <cellStyle name="RISKdarkBoxed 2 6 6 5" xfId="37777" xr:uid="{A8E8D911-2523-4BE2-B4BC-5E0F54F00BFA}"/>
    <cellStyle name="RISKdarkBoxed 2 6 7" xfId="16504" xr:uid="{00000000-0005-0000-0000-00007F400000}"/>
    <cellStyle name="RISKdarkBoxed 2 6 7 2" xfId="16505" xr:uid="{00000000-0005-0000-0000-000080400000}"/>
    <cellStyle name="RISKdarkBoxed 2 6 7 2 2" xfId="39561" xr:uid="{26290751-4703-4ECE-A95E-EBB31E81D0A8}"/>
    <cellStyle name="RISKdarkBoxed 2 6 7 2 2 2" xfId="37783" xr:uid="{F4B5BFE3-3C74-4C7F-A5C5-A3115474F578}"/>
    <cellStyle name="RISKdarkBoxed 2 6 7 2 3" xfId="39560" xr:uid="{5509713D-142E-4D6E-AEBA-C30C60CF5FE1}"/>
    <cellStyle name="RISKdarkBoxed 2 6 7 2 4" xfId="37782" xr:uid="{416205F9-D478-441A-A9B1-1D0D2BF3154A}"/>
    <cellStyle name="RISKdarkBoxed 2 6 7 3" xfId="39562" xr:uid="{FF024339-BF24-4AFF-A8F1-17DB4E6BA833}"/>
    <cellStyle name="RISKdarkBoxed 2 6 7 3 2" xfId="37784" xr:uid="{ACDF7C9F-345F-49CA-B706-1C3AA86E4DEB}"/>
    <cellStyle name="RISKdarkBoxed 2 6 7 4" xfId="39559" xr:uid="{33229E07-C105-4324-A872-7F0BE6FD5C71}"/>
    <cellStyle name="RISKdarkBoxed 2 6 7 5" xfId="37781" xr:uid="{626749A7-15FC-4504-B8F7-926AF9C431AF}"/>
    <cellStyle name="RISKdarkBoxed 2 6 8" xfId="16506" xr:uid="{00000000-0005-0000-0000-000081400000}"/>
    <cellStyle name="RISKdarkBoxed 2 6 8 2" xfId="39564" xr:uid="{1D5696A6-7D22-4D82-892A-16310D714936}"/>
    <cellStyle name="RISKdarkBoxed 2 6 8 2 2" xfId="37786" xr:uid="{71BA70C5-A8E5-486E-9E31-8F46AAF2FA4D}"/>
    <cellStyle name="RISKdarkBoxed 2 6 8 3" xfId="39563" xr:uid="{E4577D9B-498B-4264-89DE-C73BB4119894}"/>
    <cellStyle name="RISKdarkBoxed 2 6 8 4" xfId="37785" xr:uid="{835C008D-5DA2-4552-B3D3-8AFE678D8431}"/>
    <cellStyle name="RISKdarkBoxed 2 6 9" xfId="39565" xr:uid="{56BA2E4B-1DB8-4879-84CD-F37C79B4BAC1}"/>
    <cellStyle name="RISKdarkBoxed 2 6 9 2" xfId="37787" xr:uid="{F66EE73F-C41E-4990-869B-6058C2A5DA10}"/>
    <cellStyle name="RISKdarkBoxed 2 7" xfId="16507" xr:uid="{00000000-0005-0000-0000-000082400000}"/>
    <cellStyle name="RISKdarkBoxed 2 7 2" xfId="16508" xr:uid="{00000000-0005-0000-0000-000083400000}"/>
    <cellStyle name="RISKdarkBoxed 2 7 2 2" xfId="16509" xr:uid="{00000000-0005-0000-0000-000084400000}"/>
    <cellStyle name="RISKdarkBoxed 2 7 2 2 2" xfId="39569" xr:uid="{4B9FE8E0-A34E-4234-B647-627DEB02CE12}"/>
    <cellStyle name="RISKdarkBoxed 2 7 2 2 2 2" xfId="37791" xr:uid="{74C39CD4-59F0-497F-A023-30E9265DDFCC}"/>
    <cellStyle name="RISKdarkBoxed 2 7 2 2 3" xfId="39568" xr:uid="{7A557EF2-8D43-4A7F-A253-8F58E4505E30}"/>
    <cellStyle name="RISKdarkBoxed 2 7 2 2 4" xfId="37790" xr:uid="{BE3C7163-9FB9-4D51-B8A1-D3DBAF8F0CF0}"/>
    <cellStyle name="RISKdarkBoxed 2 7 2 3" xfId="39570" xr:uid="{F9163DEF-8F0F-46CC-8CF8-642524AA2D90}"/>
    <cellStyle name="RISKdarkBoxed 2 7 2 3 2" xfId="37792" xr:uid="{0C39A3EC-1CD8-48F2-807F-E00D7F32A98A}"/>
    <cellStyle name="RISKdarkBoxed 2 7 2 4" xfId="39567" xr:uid="{0EECCEC7-6272-4F56-BD5D-4AE17893789F}"/>
    <cellStyle name="RISKdarkBoxed 2 7 2 5" xfId="37789" xr:uid="{751BC4A1-2E4E-4AC4-A2CF-A78BEFC14EFA}"/>
    <cellStyle name="RISKdarkBoxed 2 7 3" xfId="16510" xr:uid="{00000000-0005-0000-0000-000085400000}"/>
    <cellStyle name="RISKdarkBoxed 2 7 3 2" xfId="16511" xr:uid="{00000000-0005-0000-0000-000086400000}"/>
    <cellStyle name="RISKdarkBoxed 2 7 3 2 2" xfId="39573" xr:uid="{10AA557B-37CA-45A4-B548-68FE692CC84B}"/>
    <cellStyle name="RISKdarkBoxed 2 7 3 2 2 2" xfId="37795" xr:uid="{749DA027-F40B-481D-8148-B378A0EB7ADF}"/>
    <cellStyle name="RISKdarkBoxed 2 7 3 2 3" xfId="39572" xr:uid="{63898027-661D-49CB-82C0-81EBB852768F}"/>
    <cellStyle name="RISKdarkBoxed 2 7 3 2 4" xfId="37794" xr:uid="{A7473A5B-B06F-4193-9984-28A26B53BD95}"/>
    <cellStyle name="RISKdarkBoxed 2 7 3 3" xfId="39574" xr:uid="{A98DDCD5-A9A9-4087-9390-548C246CF89B}"/>
    <cellStyle name="RISKdarkBoxed 2 7 3 3 2" xfId="37796" xr:uid="{B8ACFFDA-6659-40BA-B7D1-8871583B97EF}"/>
    <cellStyle name="RISKdarkBoxed 2 7 3 4" xfId="39571" xr:uid="{E42094B2-AEE3-47EA-9919-4A1AE9E7CA77}"/>
    <cellStyle name="RISKdarkBoxed 2 7 3 5" xfId="37793" xr:uid="{B784FDA2-FE4C-4FF8-B372-E6CA6A49F38D}"/>
    <cellStyle name="RISKdarkBoxed 2 7 4" xfId="16512" xr:uid="{00000000-0005-0000-0000-000087400000}"/>
    <cellStyle name="RISKdarkBoxed 2 7 4 2" xfId="39576" xr:uid="{3FEA5122-8734-4482-9269-3EF9744E3D58}"/>
    <cellStyle name="RISKdarkBoxed 2 7 4 2 2" xfId="37798" xr:uid="{26C00054-6C14-417B-8172-46A3B09BA9EF}"/>
    <cellStyle name="RISKdarkBoxed 2 7 4 3" xfId="39575" xr:uid="{C70C20D1-36F1-4BE6-A8BA-A7179D754E20}"/>
    <cellStyle name="RISKdarkBoxed 2 7 4 4" xfId="37797" xr:uid="{BDD094C8-37C0-4A5E-9954-EEB8A73249D7}"/>
    <cellStyle name="RISKdarkBoxed 2 7 5" xfId="39577" xr:uid="{5C2FB22C-1300-422E-9B78-07C88ED8A066}"/>
    <cellStyle name="RISKdarkBoxed 2 7 5 2" xfId="37799" xr:uid="{5EEFFD74-746A-47F5-93E3-5BD07F3A5687}"/>
    <cellStyle name="RISKdarkBoxed 2 7 6" xfId="39566" xr:uid="{11E004B1-C164-4F70-8590-27680B5867A9}"/>
    <cellStyle name="RISKdarkBoxed 2 7 7" xfId="37788" xr:uid="{262E660D-4CD1-469E-8845-8FE7344FE7FF}"/>
    <cellStyle name="RISKdarkBoxed 2 8" xfId="16513" xr:uid="{00000000-0005-0000-0000-000088400000}"/>
    <cellStyle name="RISKdarkBoxed 2 8 2" xfId="16514" xr:uid="{00000000-0005-0000-0000-000089400000}"/>
    <cellStyle name="RISKdarkBoxed 2 8 2 2" xfId="16515" xr:uid="{00000000-0005-0000-0000-00008A400000}"/>
    <cellStyle name="RISKdarkBoxed 2 8 2 2 2" xfId="39581" xr:uid="{2A350C58-A98F-4DA0-AC05-D4EC910AC25A}"/>
    <cellStyle name="RISKdarkBoxed 2 8 2 2 2 2" xfId="37803" xr:uid="{C53FCE98-0092-4152-A7D5-BA134B653EDB}"/>
    <cellStyle name="RISKdarkBoxed 2 8 2 2 3" xfId="39580" xr:uid="{EA58F4FE-339B-4B45-B585-A4C0AFA587DF}"/>
    <cellStyle name="RISKdarkBoxed 2 8 2 2 4" xfId="37802" xr:uid="{E4E3C546-7DD6-4458-B233-45233444BC15}"/>
    <cellStyle name="RISKdarkBoxed 2 8 2 3" xfId="39582" xr:uid="{0118CED2-953B-4A56-8471-6A3C93686B46}"/>
    <cellStyle name="RISKdarkBoxed 2 8 2 3 2" xfId="37804" xr:uid="{093253B9-FC2A-4E82-9595-296F6A910F0D}"/>
    <cellStyle name="RISKdarkBoxed 2 8 2 4" xfId="39579" xr:uid="{91724F73-7469-4304-B3F7-846CCA3F64AA}"/>
    <cellStyle name="RISKdarkBoxed 2 8 2 5" xfId="37801" xr:uid="{73987BBF-1A1D-4A5D-A008-D45C3368AC12}"/>
    <cellStyle name="RISKdarkBoxed 2 8 3" xfId="16516" xr:uid="{00000000-0005-0000-0000-00008B400000}"/>
    <cellStyle name="RISKdarkBoxed 2 8 3 2" xfId="16517" xr:uid="{00000000-0005-0000-0000-00008C400000}"/>
    <cellStyle name="RISKdarkBoxed 2 8 3 2 2" xfId="39585" xr:uid="{94A1C1D1-D6C1-4AF0-A004-8FC3C3B4AD7B}"/>
    <cellStyle name="RISKdarkBoxed 2 8 3 2 2 2" xfId="37807" xr:uid="{45B8EF30-E428-4BCC-8EED-AA37BEA8E59A}"/>
    <cellStyle name="RISKdarkBoxed 2 8 3 2 3" xfId="39584" xr:uid="{6C0838BF-C6B7-4D82-8625-46C334149320}"/>
    <cellStyle name="RISKdarkBoxed 2 8 3 2 4" xfId="37806" xr:uid="{35F762A9-72F9-4967-85B6-77233AE7BFE0}"/>
    <cellStyle name="RISKdarkBoxed 2 8 3 3" xfId="39586" xr:uid="{767EE5EC-EE1E-4F57-8BD8-382EA12007F5}"/>
    <cellStyle name="RISKdarkBoxed 2 8 3 3 2" xfId="37808" xr:uid="{6FD3A407-464A-4F60-9F8A-4E4B8D18FA32}"/>
    <cellStyle name="RISKdarkBoxed 2 8 3 4" xfId="39583" xr:uid="{2BE98888-A87E-40F4-8709-AB2AF6E9CB37}"/>
    <cellStyle name="RISKdarkBoxed 2 8 3 5" xfId="37805" xr:uid="{FB5D6EF7-B671-4828-821F-D92922E37485}"/>
    <cellStyle name="RISKdarkBoxed 2 8 4" xfId="16518" xr:uid="{00000000-0005-0000-0000-00008D400000}"/>
    <cellStyle name="RISKdarkBoxed 2 8 4 2" xfId="39588" xr:uid="{48AC4882-0C1B-4AB4-AC5B-A2932C38F8FD}"/>
    <cellStyle name="RISKdarkBoxed 2 8 4 2 2" xfId="37810" xr:uid="{B690ED8B-762B-4C4A-BE50-7ABC98F78BC1}"/>
    <cellStyle name="RISKdarkBoxed 2 8 4 3" xfId="39587" xr:uid="{9BF0E079-4327-42C4-8FBE-952C28F165F9}"/>
    <cellStyle name="RISKdarkBoxed 2 8 4 4" xfId="37809" xr:uid="{DEE07165-1437-43E7-9546-58F46F96C7FE}"/>
    <cellStyle name="RISKdarkBoxed 2 8 5" xfId="39589" xr:uid="{88C7183E-AA83-4223-9C8C-272E7792769E}"/>
    <cellStyle name="RISKdarkBoxed 2 8 5 2" xfId="37811" xr:uid="{A9F8D736-07E2-4AD8-A55E-960763A09B09}"/>
    <cellStyle name="RISKdarkBoxed 2 8 6" xfId="39578" xr:uid="{E63F3FA6-AF56-44F7-AC29-51963E2E06D2}"/>
    <cellStyle name="RISKdarkBoxed 2 8 7" xfId="37800" xr:uid="{D02CE5A4-6134-4E78-B550-8BB7270D3290}"/>
    <cellStyle name="RISKdarkBoxed 2 9" xfId="16519" xr:uid="{00000000-0005-0000-0000-00008E400000}"/>
    <cellStyle name="RISKdarkBoxed 2 9 2" xfId="16520" xr:uid="{00000000-0005-0000-0000-00008F400000}"/>
    <cellStyle name="RISKdarkBoxed 2 9 2 2" xfId="16521" xr:uid="{00000000-0005-0000-0000-000090400000}"/>
    <cellStyle name="RISKdarkBoxed 2 9 2 2 2" xfId="39593" xr:uid="{7EC38139-9198-4544-8D5D-48458E3FC795}"/>
    <cellStyle name="RISKdarkBoxed 2 9 2 2 2 2" xfId="37815" xr:uid="{3DF923C5-001D-4374-BEF0-F1504B78B87F}"/>
    <cellStyle name="RISKdarkBoxed 2 9 2 2 3" xfId="39592" xr:uid="{BEAC241B-5430-4B01-9D64-54BDD6F40ABC}"/>
    <cellStyle name="RISKdarkBoxed 2 9 2 2 4" xfId="37814" xr:uid="{73C236A3-3D8E-4798-9772-2A9AD1E17264}"/>
    <cellStyle name="RISKdarkBoxed 2 9 2 3" xfId="39594" xr:uid="{474EBB06-3C37-4DAC-B746-728AEE04351C}"/>
    <cellStyle name="RISKdarkBoxed 2 9 2 3 2" xfId="37816" xr:uid="{B0D61886-D429-4906-9B55-E43D9D412962}"/>
    <cellStyle name="RISKdarkBoxed 2 9 2 4" xfId="39591" xr:uid="{BBEF3B12-6A9D-4088-BEFA-DBD8AB2F159F}"/>
    <cellStyle name="RISKdarkBoxed 2 9 2 5" xfId="37813" xr:uid="{6B39875D-4870-4364-8503-5A0F54D6D5BF}"/>
    <cellStyle name="RISKdarkBoxed 2 9 3" xfId="16522" xr:uid="{00000000-0005-0000-0000-000091400000}"/>
    <cellStyle name="RISKdarkBoxed 2 9 3 2" xfId="16523" xr:uid="{00000000-0005-0000-0000-000092400000}"/>
    <cellStyle name="RISKdarkBoxed 2 9 3 2 2" xfId="39597" xr:uid="{B7AFDD96-06BC-41F3-A57A-775F658364C0}"/>
    <cellStyle name="RISKdarkBoxed 2 9 3 2 2 2" xfId="37819" xr:uid="{8E1EB875-4A8F-4DE6-9B84-49213639ADD0}"/>
    <cellStyle name="RISKdarkBoxed 2 9 3 2 3" xfId="39596" xr:uid="{784F6C03-9DF0-442A-9C29-08E5E6067385}"/>
    <cellStyle name="RISKdarkBoxed 2 9 3 2 4" xfId="37818" xr:uid="{5D66F496-E1F0-436E-8C84-E4BC8E2F8B34}"/>
    <cellStyle name="RISKdarkBoxed 2 9 3 3" xfId="39598" xr:uid="{4D31A37A-A31D-4A9F-91E2-3F8DACCFC63A}"/>
    <cellStyle name="RISKdarkBoxed 2 9 3 3 2" xfId="37820" xr:uid="{16613E85-2279-466A-8BB1-5FBC67358FD7}"/>
    <cellStyle name="RISKdarkBoxed 2 9 3 4" xfId="39595" xr:uid="{699632D5-06E0-4C7B-9676-75C99A700381}"/>
    <cellStyle name="RISKdarkBoxed 2 9 3 5" xfId="37817" xr:uid="{C3450637-244C-4A2F-82A2-3D912FE1459A}"/>
    <cellStyle name="RISKdarkBoxed 2 9 4" xfId="16524" xr:uid="{00000000-0005-0000-0000-000093400000}"/>
    <cellStyle name="RISKdarkBoxed 2 9 4 2" xfId="39600" xr:uid="{D696DF9E-FA15-402B-96CF-8058AF9B531C}"/>
    <cellStyle name="RISKdarkBoxed 2 9 4 2 2" xfId="37822" xr:uid="{2510C642-D936-4179-BCC2-53A379C51AF8}"/>
    <cellStyle name="RISKdarkBoxed 2 9 4 3" xfId="39599" xr:uid="{05852145-F5AD-429A-9EA8-88EEAC091DD0}"/>
    <cellStyle name="RISKdarkBoxed 2 9 4 4" xfId="37821" xr:uid="{D364D192-08BB-43C9-BB5E-A54123068C42}"/>
    <cellStyle name="RISKdarkBoxed 2 9 5" xfId="39601" xr:uid="{019236A5-47D8-4D5E-A9EF-4EA5FCBCC16D}"/>
    <cellStyle name="RISKdarkBoxed 2 9 5 2" xfId="37823" xr:uid="{7C78857D-9A99-40A9-A7AD-646CA1E56348}"/>
    <cellStyle name="RISKdarkBoxed 2 9 6" xfId="39590" xr:uid="{E57CE124-1A7A-4618-AFDF-AB75DF7DF110}"/>
    <cellStyle name="RISKdarkBoxed 2 9 7" xfId="37812" xr:uid="{1F60D228-5C2C-4C95-A88F-2FD2D6F0785B}"/>
    <cellStyle name="RISKdarkBoxed 2_Balance" xfId="16525" xr:uid="{00000000-0005-0000-0000-000094400000}"/>
    <cellStyle name="RISKdarkBoxed 3" xfId="16526" xr:uid="{00000000-0005-0000-0000-000095400000}"/>
    <cellStyle name="RISKdarkBoxed 3 10" xfId="16527" xr:uid="{00000000-0005-0000-0000-000096400000}"/>
    <cellStyle name="RISKdarkBoxed 3 10 2" xfId="16528" xr:uid="{00000000-0005-0000-0000-000097400000}"/>
    <cellStyle name="RISKdarkBoxed 3 10 2 2" xfId="16529" xr:uid="{00000000-0005-0000-0000-000098400000}"/>
    <cellStyle name="RISKdarkBoxed 3 10 2 2 2" xfId="39606" xr:uid="{5D1A4C5A-ACF6-49BC-8AAE-D7DA55E4CB19}"/>
    <cellStyle name="RISKdarkBoxed 3 10 2 2 2 2" xfId="37828" xr:uid="{57687DBD-B39D-4B71-9BC3-8C9ABA377C9D}"/>
    <cellStyle name="RISKdarkBoxed 3 10 2 2 3" xfId="39605" xr:uid="{79D187E2-7BE7-42D5-BF13-149EA9DEF87F}"/>
    <cellStyle name="RISKdarkBoxed 3 10 2 2 4" xfId="37827" xr:uid="{5A2319C4-2AC4-4C66-B1E0-C4B9A92346DF}"/>
    <cellStyle name="RISKdarkBoxed 3 10 2 3" xfId="39607" xr:uid="{DA8D365C-98C2-4DFD-BCBF-503B2213149D}"/>
    <cellStyle name="RISKdarkBoxed 3 10 2 3 2" xfId="37829" xr:uid="{B5C1CB05-E244-424E-B7BD-8C01CA9DDAED}"/>
    <cellStyle name="RISKdarkBoxed 3 10 2 4" xfId="39604" xr:uid="{B3D8D315-B13F-4B71-A187-938B355DD284}"/>
    <cellStyle name="RISKdarkBoxed 3 10 2 5" xfId="37826" xr:uid="{53193F06-DBDE-4F87-ACA8-1214691CD5A3}"/>
    <cellStyle name="RISKdarkBoxed 3 10 3" xfId="16530" xr:uid="{00000000-0005-0000-0000-000099400000}"/>
    <cellStyle name="RISKdarkBoxed 3 10 3 2" xfId="16531" xr:uid="{00000000-0005-0000-0000-00009A400000}"/>
    <cellStyle name="RISKdarkBoxed 3 10 3 2 2" xfId="39610" xr:uid="{90A9B035-A677-4AD0-A877-38799A39D6BC}"/>
    <cellStyle name="RISKdarkBoxed 3 10 3 2 2 2" xfId="37832" xr:uid="{813D9CAA-58A2-402D-B893-D9A9AC18156E}"/>
    <cellStyle name="RISKdarkBoxed 3 10 3 2 3" xfId="39609" xr:uid="{B628CE7F-49EC-418E-ACD2-AA9EF5A5E82F}"/>
    <cellStyle name="RISKdarkBoxed 3 10 3 2 4" xfId="37831" xr:uid="{0A4AD769-B87B-43AE-B63C-85870D19847D}"/>
    <cellStyle name="RISKdarkBoxed 3 10 3 3" xfId="39611" xr:uid="{4DC2EC7D-92A8-4D11-97A6-88C7885B6F23}"/>
    <cellStyle name="RISKdarkBoxed 3 10 3 3 2" xfId="37833" xr:uid="{8ED20914-DFD0-4C7A-A0C4-82085C1D3ADF}"/>
    <cellStyle name="RISKdarkBoxed 3 10 3 4" xfId="39608" xr:uid="{92096245-40C9-4400-B107-FF6416CAF9CE}"/>
    <cellStyle name="RISKdarkBoxed 3 10 3 5" xfId="37830" xr:uid="{8CE3288E-80B3-4D79-A439-62A8737508E2}"/>
    <cellStyle name="RISKdarkBoxed 3 10 4" xfId="16532" xr:uid="{00000000-0005-0000-0000-00009B400000}"/>
    <cellStyle name="RISKdarkBoxed 3 10 4 2" xfId="39613" xr:uid="{3B52EAF0-53BB-48C4-98F4-ABD0BA55B4D5}"/>
    <cellStyle name="RISKdarkBoxed 3 10 4 2 2" xfId="37835" xr:uid="{88225FFA-7142-4CA5-BF91-921C6B8E96B6}"/>
    <cellStyle name="RISKdarkBoxed 3 10 4 3" xfId="39612" xr:uid="{7F163A83-D4EC-4493-9DD3-A21EA583877F}"/>
    <cellStyle name="RISKdarkBoxed 3 10 4 4" xfId="37834" xr:uid="{96DE84D2-1DB5-4F09-9BE0-2E20CA222DCE}"/>
    <cellStyle name="RISKdarkBoxed 3 10 5" xfId="39614" xr:uid="{ACF209EE-92E2-48C0-B2F0-8E2BB9E3E63D}"/>
    <cellStyle name="RISKdarkBoxed 3 10 5 2" xfId="37836" xr:uid="{3A5EB0BD-3F7B-4CC2-B982-F5981AD7389B}"/>
    <cellStyle name="RISKdarkBoxed 3 10 6" xfId="39603" xr:uid="{E273FF8A-70D5-4CBA-BCE1-79063D53D30F}"/>
    <cellStyle name="RISKdarkBoxed 3 10 7" xfId="37825" xr:uid="{00B04207-8D39-4623-9F78-B62F948735E5}"/>
    <cellStyle name="RISKdarkBoxed 3 11" xfId="16533" xr:uid="{00000000-0005-0000-0000-00009C400000}"/>
    <cellStyle name="RISKdarkBoxed 3 11 2" xfId="16534" xr:uid="{00000000-0005-0000-0000-00009D400000}"/>
    <cellStyle name="RISKdarkBoxed 3 11 2 2" xfId="39617" xr:uid="{864EF87E-D628-4556-8098-E7BE75DBF5E5}"/>
    <cellStyle name="RISKdarkBoxed 3 11 2 2 2" xfId="37839" xr:uid="{85B0181B-3E72-47BD-A935-0D9529580855}"/>
    <cellStyle name="RISKdarkBoxed 3 11 2 3" xfId="39616" xr:uid="{F6123BB2-724E-40C5-95FE-81083D12896F}"/>
    <cellStyle name="RISKdarkBoxed 3 11 2 4" xfId="37838" xr:uid="{E74E1CDF-C141-4A63-9A8D-3A692FF9E4AE}"/>
    <cellStyle name="RISKdarkBoxed 3 11 3" xfId="39618" xr:uid="{F088D16A-9485-43C6-8B3F-3630BCFB3086}"/>
    <cellStyle name="RISKdarkBoxed 3 11 3 2" xfId="37840" xr:uid="{AF02988B-5032-4229-9115-0EFA5964B302}"/>
    <cellStyle name="RISKdarkBoxed 3 11 4" xfId="39615" xr:uid="{26AA0CCC-8BE1-4673-97CD-E60E3493A284}"/>
    <cellStyle name="RISKdarkBoxed 3 11 5" xfId="37837" xr:uid="{4575A0D6-12FA-4230-8725-B47CB5AC8646}"/>
    <cellStyle name="RISKdarkBoxed 3 12" xfId="16535" xr:uid="{00000000-0005-0000-0000-00009E400000}"/>
    <cellStyle name="RISKdarkBoxed 3 12 2" xfId="16536" xr:uid="{00000000-0005-0000-0000-00009F400000}"/>
    <cellStyle name="RISKdarkBoxed 3 12 2 2" xfId="39621" xr:uid="{E4679171-860D-436B-9364-0D6E892D2E2B}"/>
    <cellStyle name="RISKdarkBoxed 3 12 2 2 2" xfId="37843" xr:uid="{1D42476B-B371-41E3-9FB7-43FE213C69A3}"/>
    <cellStyle name="RISKdarkBoxed 3 12 2 3" xfId="39620" xr:uid="{7E7B82F7-0CAB-4AB7-9364-8D63C571BF6E}"/>
    <cellStyle name="RISKdarkBoxed 3 12 2 4" xfId="37842" xr:uid="{FEDD8826-5185-4AF1-AEDE-7EF80A33CF96}"/>
    <cellStyle name="RISKdarkBoxed 3 12 3" xfId="39622" xr:uid="{E3C151E3-CDAD-44EB-A385-E70CA29A335C}"/>
    <cellStyle name="RISKdarkBoxed 3 12 3 2" xfId="37844" xr:uid="{A06D6AEF-BDED-4F4C-AA65-244C58A7884D}"/>
    <cellStyle name="RISKdarkBoxed 3 12 4" xfId="39619" xr:uid="{48545823-A976-4E91-8230-9488F7FD6929}"/>
    <cellStyle name="RISKdarkBoxed 3 12 5" xfId="37841" xr:uid="{840CB7B9-9BEE-4167-830F-72F2EEAE4D58}"/>
    <cellStyle name="RISKdarkBoxed 3 13" xfId="16537" xr:uid="{00000000-0005-0000-0000-0000A0400000}"/>
    <cellStyle name="RISKdarkBoxed 3 13 2" xfId="39624" xr:uid="{E2CF161B-6143-4EF1-9981-44A6EDFC8213}"/>
    <cellStyle name="RISKdarkBoxed 3 13 2 2" xfId="37846" xr:uid="{EB2A667C-58FA-4585-8EC7-8110B5B41832}"/>
    <cellStyle name="RISKdarkBoxed 3 13 3" xfId="39623" xr:uid="{C2E63781-71CD-4248-9FA3-409427763667}"/>
    <cellStyle name="RISKdarkBoxed 3 13 4" xfId="37845" xr:uid="{6D649A76-6108-4C7C-8D8F-E6A074E64299}"/>
    <cellStyle name="RISKdarkBoxed 3 14" xfId="39625" xr:uid="{41E037D3-F173-4F36-ACED-A2544817B35A}"/>
    <cellStyle name="RISKdarkBoxed 3 14 2" xfId="37847" xr:uid="{549F3A16-8483-4C92-8ECA-419E75312CDE}"/>
    <cellStyle name="RISKdarkBoxed 3 15" xfId="39602" xr:uid="{3C95F37B-EF6B-4872-9D39-AAB5176C3F64}"/>
    <cellStyle name="RISKdarkBoxed 3 16" xfId="37824" xr:uid="{514AA3EF-5A6C-496A-880C-31451AC4E79B}"/>
    <cellStyle name="RISKdarkBoxed 3 2" xfId="16538" xr:uid="{00000000-0005-0000-0000-0000A1400000}"/>
    <cellStyle name="RISKdarkBoxed 3 2 10" xfId="39627" xr:uid="{85F623BC-EBFB-4183-8F87-550C6EE5494F}"/>
    <cellStyle name="RISKdarkBoxed 3 2 10 2" xfId="37849" xr:uid="{50067CB8-DF3A-48E0-99F7-D89CD366BC87}"/>
    <cellStyle name="RISKdarkBoxed 3 2 11" xfId="39626" xr:uid="{BD07B44B-A12D-44A1-9FFE-CA79CAA67812}"/>
    <cellStyle name="RISKdarkBoxed 3 2 12" xfId="37848" xr:uid="{17F94100-C6B7-4062-9106-2F5101F3BE4A}"/>
    <cellStyle name="RISKdarkBoxed 3 2 2" xfId="16539" xr:uid="{00000000-0005-0000-0000-0000A2400000}"/>
    <cellStyle name="RISKdarkBoxed 3 2 2 10" xfId="39628" xr:uid="{5A056F90-AFD1-4B26-8235-76324A27E56B}"/>
    <cellStyle name="RISKdarkBoxed 3 2 2 11" xfId="37850" xr:uid="{4CDC51E6-6AA7-4EAB-8B1D-C73627A01C73}"/>
    <cellStyle name="RISKdarkBoxed 3 2 2 2" xfId="16540" xr:uid="{00000000-0005-0000-0000-0000A3400000}"/>
    <cellStyle name="RISKdarkBoxed 3 2 2 2 2" xfId="16541" xr:uid="{00000000-0005-0000-0000-0000A4400000}"/>
    <cellStyle name="RISKdarkBoxed 3 2 2 2 2 2" xfId="16542" xr:uid="{00000000-0005-0000-0000-0000A5400000}"/>
    <cellStyle name="RISKdarkBoxed 3 2 2 2 2 2 2" xfId="39632" xr:uid="{72D78BD3-04FE-4EAC-BC2A-F327CEFBF556}"/>
    <cellStyle name="RISKdarkBoxed 3 2 2 2 2 2 2 2" xfId="37854" xr:uid="{5C4FF9DB-0D92-4BFB-A591-0A8FF957FE08}"/>
    <cellStyle name="RISKdarkBoxed 3 2 2 2 2 2 3" xfId="39631" xr:uid="{EF55F5C1-86CF-4B53-AA46-2553DD3224E5}"/>
    <cellStyle name="RISKdarkBoxed 3 2 2 2 2 2 4" xfId="37853" xr:uid="{17AFCE54-3789-4895-B70D-27197B05F2A3}"/>
    <cellStyle name="RISKdarkBoxed 3 2 2 2 2 3" xfId="39633" xr:uid="{87081D87-6133-4E0A-BEA2-472D3A4BE157}"/>
    <cellStyle name="RISKdarkBoxed 3 2 2 2 2 3 2" xfId="37855" xr:uid="{734479BF-5D89-427F-B806-16C1B4616F7E}"/>
    <cellStyle name="RISKdarkBoxed 3 2 2 2 2 4" xfId="39630" xr:uid="{37BBC883-24F9-4082-AE81-3706E00A3659}"/>
    <cellStyle name="RISKdarkBoxed 3 2 2 2 2 5" xfId="37852" xr:uid="{A87FEE8B-7259-46E2-B20C-60C7E7DFC7EC}"/>
    <cellStyle name="RISKdarkBoxed 3 2 2 2 3" xfId="16543" xr:uid="{00000000-0005-0000-0000-0000A6400000}"/>
    <cellStyle name="RISKdarkBoxed 3 2 2 2 3 2" xfId="16544" xr:uid="{00000000-0005-0000-0000-0000A7400000}"/>
    <cellStyle name="RISKdarkBoxed 3 2 2 2 3 2 2" xfId="39636" xr:uid="{A0CFD727-9007-43AA-B62A-AD1746CA1E2C}"/>
    <cellStyle name="RISKdarkBoxed 3 2 2 2 3 2 2 2" xfId="37858" xr:uid="{27349DC9-CC45-44C7-83B7-555FDE981D77}"/>
    <cellStyle name="RISKdarkBoxed 3 2 2 2 3 2 3" xfId="39635" xr:uid="{E093C62C-7CAB-4A64-8BB9-5B8EC4BCE853}"/>
    <cellStyle name="RISKdarkBoxed 3 2 2 2 3 2 4" xfId="37857" xr:uid="{24C3DCC1-CD3B-4375-AC1F-0A311B8F69A1}"/>
    <cellStyle name="RISKdarkBoxed 3 2 2 2 3 3" xfId="39637" xr:uid="{2DEC627A-F2F6-430F-BC5A-4DAD5E89F9AA}"/>
    <cellStyle name="RISKdarkBoxed 3 2 2 2 3 3 2" xfId="37859" xr:uid="{1536F782-C5D2-425F-A610-3145B8C10A37}"/>
    <cellStyle name="RISKdarkBoxed 3 2 2 2 3 4" xfId="39634" xr:uid="{FF3B3DB0-4691-4E95-91C6-671481335BAA}"/>
    <cellStyle name="RISKdarkBoxed 3 2 2 2 3 5" xfId="37856" xr:uid="{059D065B-2663-4C13-9144-427F9406DA1E}"/>
    <cellStyle name="RISKdarkBoxed 3 2 2 2 4" xfId="16545" xr:uid="{00000000-0005-0000-0000-0000A8400000}"/>
    <cellStyle name="RISKdarkBoxed 3 2 2 2 4 2" xfId="39639" xr:uid="{3FF64EFB-9467-408A-A1A9-5B349824A672}"/>
    <cellStyle name="RISKdarkBoxed 3 2 2 2 4 2 2" xfId="37861" xr:uid="{0B2CFCC2-B6DD-4FC6-A3A4-31F8EB18A4E2}"/>
    <cellStyle name="RISKdarkBoxed 3 2 2 2 4 3" xfId="39638" xr:uid="{D536DD5B-621A-4017-8F01-7BE9C1E40B6B}"/>
    <cellStyle name="RISKdarkBoxed 3 2 2 2 4 4" xfId="37860" xr:uid="{62E20747-8FF5-4C4F-837E-0FBCC1A1AABA}"/>
    <cellStyle name="RISKdarkBoxed 3 2 2 2 5" xfId="39640" xr:uid="{5E8E8A21-D63A-4ADC-B400-591A5FDAAC76}"/>
    <cellStyle name="RISKdarkBoxed 3 2 2 2 5 2" xfId="37862" xr:uid="{EBC80955-FDB2-4886-9CF6-371BBD207441}"/>
    <cellStyle name="RISKdarkBoxed 3 2 2 2 6" xfId="39629" xr:uid="{28F6B725-B398-48E2-AEDD-941D178B0D52}"/>
    <cellStyle name="RISKdarkBoxed 3 2 2 2 7" xfId="37851" xr:uid="{C9A32624-E8D9-4F1D-B3A7-B9D2C0087CE5}"/>
    <cellStyle name="RISKdarkBoxed 3 2 2 3" xfId="16546" xr:uid="{00000000-0005-0000-0000-0000A9400000}"/>
    <cellStyle name="RISKdarkBoxed 3 2 2 3 2" xfId="16547" xr:uid="{00000000-0005-0000-0000-0000AA400000}"/>
    <cellStyle name="RISKdarkBoxed 3 2 2 3 2 2" xfId="16548" xr:uid="{00000000-0005-0000-0000-0000AB400000}"/>
    <cellStyle name="RISKdarkBoxed 3 2 2 3 2 2 2" xfId="39644" xr:uid="{BF5AEDCD-072D-4DA4-88E5-9FF120803075}"/>
    <cellStyle name="RISKdarkBoxed 3 2 2 3 2 2 2 2" xfId="37866" xr:uid="{0E230ADE-37FA-4D95-AB32-E07698D09210}"/>
    <cellStyle name="RISKdarkBoxed 3 2 2 3 2 2 3" xfId="39643" xr:uid="{E85DF152-0E4D-4ECE-962B-CB7D1D4E8E5F}"/>
    <cellStyle name="RISKdarkBoxed 3 2 2 3 2 2 4" xfId="37865" xr:uid="{ADD34BAB-4744-4226-946F-ED15E05CEB6D}"/>
    <cellStyle name="RISKdarkBoxed 3 2 2 3 2 3" xfId="39645" xr:uid="{D7C63D68-E894-4737-BFFB-BAD13287CB95}"/>
    <cellStyle name="RISKdarkBoxed 3 2 2 3 2 3 2" xfId="37867" xr:uid="{B522A479-B8CC-454D-9A60-43F041413FDF}"/>
    <cellStyle name="RISKdarkBoxed 3 2 2 3 2 4" xfId="39642" xr:uid="{160B638F-20BE-402A-876D-06A0D7905F4E}"/>
    <cellStyle name="RISKdarkBoxed 3 2 2 3 2 5" xfId="37864" xr:uid="{F2D254B8-B668-41C3-9083-FF89EBA1B33B}"/>
    <cellStyle name="RISKdarkBoxed 3 2 2 3 3" xfId="16549" xr:uid="{00000000-0005-0000-0000-0000AC400000}"/>
    <cellStyle name="RISKdarkBoxed 3 2 2 3 3 2" xfId="16550" xr:uid="{00000000-0005-0000-0000-0000AD400000}"/>
    <cellStyle name="RISKdarkBoxed 3 2 2 3 3 2 2" xfId="39648" xr:uid="{6FD4416E-2B73-435E-B86D-3F8072C62F77}"/>
    <cellStyle name="RISKdarkBoxed 3 2 2 3 3 2 2 2" xfId="37870" xr:uid="{7440FD92-C7EF-464D-AFB0-8B18045DD46B}"/>
    <cellStyle name="RISKdarkBoxed 3 2 2 3 3 2 3" xfId="39647" xr:uid="{43B3C3A7-AC43-48BD-98F7-BB6202336EB9}"/>
    <cellStyle name="RISKdarkBoxed 3 2 2 3 3 2 4" xfId="37869" xr:uid="{F1C28CBB-1F44-4502-B5B5-A80889BE9D09}"/>
    <cellStyle name="RISKdarkBoxed 3 2 2 3 3 3" xfId="39649" xr:uid="{271E712C-FE74-486E-B0B8-1C96B2509D6D}"/>
    <cellStyle name="RISKdarkBoxed 3 2 2 3 3 3 2" xfId="37871" xr:uid="{BED55B91-180C-46C5-9E9B-0FCF67FD1C84}"/>
    <cellStyle name="RISKdarkBoxed 3 2 2 3 3 4" xfId="39646" xr:uid="{430C731D-02EF-4030-BEDF-ED0DBE6FC534}"/>
    <cellStyle name="RISKdarkBoxed 3 2 2 3 3 5" xfId="37868" xr:uid="{4775F624-CC97-41B8-A35E-BC23DDD3B48F}"/>
    <cellStyle name="RISKdarkBoxed 3 2 2 3 4" xfId="16551" xr:uid="{00000000-0005-0000-0000-0000AE400000}"/>
    <cellStyle name="RISKdarkBoxed 3 2 2 3 4 2" xfId="39651" xr:uid="{69EF6836-0EFD-4B3A-968A-D091383DEE3E}"/>
    <cellStyle name="RISKdarkBoxed 3 2 2 3 4 2 2" xfId="37873" xr:uid="{7FCD3FD2-8D8E-4DC9-B049-4BA1243AFA46}"/>
    <cellStyle name="RISKdarkBoxed 3 2 2 3 4 3" xfId="39650" xr:uid="{6CFBBEAE-FB91-4F47-A402-B874469069D9}"/>
    <cellStyle name="RISKdarkBoxed 3 2 2 3 4 4" xfId="37872" xr:uid="{DF8D97F1-47C7-429D-A846-83EF70CC0370}"/>
    <cellStyle name="RISKdarkBoxed 3 2 2 3 5" xfId="39652" xr:uid="{98C85DB3-A26E-4A6A-9EBD-24508AD97A52}"/>
    <cellStyle name="RISKdarkBoxed 3 2 2 3 5 2" xfId="37874" xr:uid="{D75BDAFB-7976-4D0C-B5AF-9886C6B87D78}"/>
    <cellStyle name="RISKdarkBoxed 3 2 2 3 6" xfId="39641" xr:uid="{E5C5C3F1-D340-4382-A539-0B8B08C542BC}"/>
    <cellStyle name="RISKdarkBoxed 3 2 2 3 7" xfId="37863" xr:uid="{D912B35B-5C39-4F2F-AC7D-DDCAB5A34AC3}"/>
    <cellStyle name="RISKdarkBoxed 3 2 2 4" xfId="16552" xr:uid="{00000000-0005-0000-0000-0000AF400000}"/>
    <cellStyle name="RISKdarkBoxed 3 2 2 4 2" xfId="16553" xr:uid="{00000000-0005-0000-0000-0000B0400000}"/>
    <cellStyle name="RISKdarkBoxed 3 2 2 4 2 2" xfId="16554" xr:uid="{00000000-0005-0000-0000-0000B1400000}"/>
    <cellStyle name="RISKdarkBoxed 3 2 2 4 2 2 2" xfId="39656" xr:uid="{137982E0-7F1D-4832-815B-25CDBDA0FAE2}"/>
    <cellStyle name="RISKdarkBoxed 3 2 2 4 2 2 2 2" xfId="37878" xr:uid="{2298F92F-1536-480D-BB32-18CDD1D83F8D}"/>
    <cellStyle name="RISKdarkBoxed 3 2 2 4 2 2 3" xfId="39655" xr:uid="{D739D102-9193-4CF3-AC48-E00C4B88ED09}"/>
    <cellStyle name="RISKdarkBoxed 3 2 2 4 2 2 4" xfId="37877" xr:uid="{68A36EBF-67E2-499B-AFB3-40CEEFB40DE5}"/>
    <cellStyle name="RISKdarkBoxed 3 2 2 4 2 3" xfId="39657" xr:uid="{92F5F124-053A-45E1-A047-89F895141D70}"/>
    <cellStyle name="RISKdarkBoxed 3 2 2 4 2 3 2" xfId="37879" xr:uid="{BE58674D-2110-4158-B473-8D657B4DBC2C}"/>
    <cellStyle name="RISKdarkBoxed 3 2 2 4 2 4" xfId="39654" xr:uid="{B36023CB-56C5-4BDA-BF9E-6C37DB882D2D}"/>
    <cellStyle name="RISKdarkBoxed 3 2 2 4 2 5" xfId="37876" xr:uid="{6E84D4AD-543C-4C31-B3EE-E0E6337C9A1D}"/>
    <cellStyle name="RISKdarkBoxed 3 2 2 4 3" xfId="16555" xr:uid="{00000000-0005-0000-0000-0000B2400000}"/>
    <cellStyle name="RISKdarkBoxed 3 2 2 4 3 2" xfId="16556" xr:uid="{00000000-0005-0000-0000-0000B3400000}"/>
    <cellStyle name="RISKdarkBoxed 3 2 2 4 3 2 2" xfId="39660" xr:uid="{E5694097-6B94-4FEA-AD6C-83C29E104EEF}"/>
    <cellStyle name="RISKdarkBoxed 3 2 2 4 3 2 2 2" xfId="37882" xr:uid="{915AB87D-BD81-4C55-A3FB-C8D034A42104}"/>
    <cellStyle name="RISKdarkBoxed 3 2 2 4 3 2 3" xfId="39659" xr:uid="{DF62C89B-CCBD-4B8B-A2A7-3AF36EA3B3C7}"/>
    <cellStyle name="RISKdarkBoxed 3 2 2 4 3 2 4" xfId="37881" xr:uid="{1CE6044B-0E6E-4F56-8DA6-89A4BA99E5A1}"/>
    <cellStyle name="RISKdarkBoxed 3 2 2 4 3 3" xfId="39661" xr:uid="{F548C5FB-D9D4-4398-B43C-6D4284AE8804}"/>
    <cellStyle name="RISKdarkBoxed 3 2 2 4 3 3 2" xfId="37883" xr:uid="{9B329648-B8E4-4813-ADC6-09BF6F519826}"/>
    <cellStyle name="RISKdarkBoxed 3 2 2 4 3 4" xfId="39658" xr:uid="{632B53F4-09DB-4C21-9C4D-EE425743FB9D}"/>
    <cellStyle name="RISKdarkBoxed 3 2 2 4 3 5" xfId="37880" xr:uid="{C9AAC173-A8DB-4C87-8073-9198E59AC9A8}"/>
    <cellStyle name="RISKdarkBoxed 3 2 2 4 4" xfId="16557" xr:uid="{00000000-0005-0000-0000-0000B4400000}"/>
    <cellStyle name="RISKdarkBoxed 3 2 2 4 4 2" xfId="39663" xr:uid="{8CD8251E-8642-491E-8C4B-3C1C122EAAB9}"/>
    <cellStyle name="RISKdarkBoxed 3 2 2 4 4 2 2" xfId="37885" xr:uid="{C3167BA6-D9C9-4ACE-8969-57924AA449F2}"/>
    <cellStyle name="RISKdarkBoxed 3 2 2 4 4 3" xfId="39662" xr:uid="{9ED77C68-D28E-4478-8E98-FC0802058160}"/>
    <cellStyle name="RISKdarkBoxed 3 2 2 4 4 4" xfId="37884" xr:uid="{9949B1CC-B13C-4446-8609-1A58CD338830}"/>
    <cellStyle name="RISKdarkBoxed 3 2 2 4 5" xfId="39664" xr:uid="{D9DDDED7-D669-446C-A864-2ACD55F42666}"/>
    <cellStyle name="RISKdarkBoxed 3 2 2 4 5 2" xfId="37886" xr:uid="{C84370F3-6C32-4D04-8FA4-38995D323C2C}"/>
    <cellStyle name="RISKdarkBoxed 3 2 2 4 6" xfId="39653" xr:uid="{66093BCE-8461-49FE-A813-D93C3A4E2524}"/>
    <cellStyle name="RISKdarkBoxed 3 2 2 4 7" xfId="37875" xr:uid="{4D7351F1-FB07-4FCC-BF99-700B60E5AE48}"/>
    <cellStyle name="RISKdarkBoxed 3 2 2 5" xfId="16558" xr:uid="{00000000-0005-0000-0000-0000B5400000}"/>
    <cellStyle name="RISKdarkBoxed 3 2 2 5 2" xfId="16559" xr:uid="{00000000-0005-0000-0000-0000B6400000}"/>
    <cellStyle name="RISKdarkBoxed 3 2 2 5 2 2" xfId="16560" xr:uid="{00000000-0005-0000-0000-0000B7400000}"/>
    <cellStyle name="RISKdarkBoxed 3 2 2 5 2 2 2" xfId="39668" xr:uid="{0C3739B9-1E98-4B78-8582-7A061559C370}"/>
    <cellStyle name="RISKdarkBoxed 3 2 2 5 2 2 2 2" xfId="37890" xr:uid="{02161CD3-8E6B-429C-AFA3-83B05B11DF8A}"/>
    <cellStyle name="RISKdarkBoxed 3 2 2 5 2 2 3" xfId="39667" xr:uid="{1DCA51D2-ACA4-4209-A18E-85B08A498800}"/>
    <cellStyle name="RISKdarkBoxed 3 2 2 5 2 2 4" xfId="37889" xr:uid="{4D8E1B93-72FD-4752-B6BF-744D2A8740AD}"/>
    <cellStyle name="RISKdarkBoxed 3 2 2 5 2 3" xfId="39669" xr:uid="{FDCECA22-2135-43EE-BEC2-5DBDA0918293}"/>
    <cellStyle name="RISKdarkBoxed 3 2 2 5 2 3 2" xfId="37891" xr:uid="{0C1EF9C9-0FBB-4C81-BEDA-5775A6142681}"/>
    <cellStyle name="RISKdarkBoxed 3 2 2 5 2 4" xfId="39666" xr:uid="{C295C371-FC39-4AFD-AB5A-8D31A7AB5FEB}"/>
    <cellStyle name="RISKdarkBoxed 3 2 2 5 2 5" xfId="37888" xr:uid="{784A5124-31C1-4742-8A89-A0B91314759E}"/>
    <cellStyle name="RISKdarkBoxed 3 2 2 5 3" xfId="16561" xr:uid="{00000000-0005-0000-0000-0000B8400000}"/>
    <cellStyle name="RISKdarkBoxed 3 2 2 5 3 2" xfId="16562" xr:uid="{00000000-0005-0000-0000-0000B9400000}"/>
    <cellStyle name="RISKdarkBoxed 3 2 2 5 3 2 2" xfId="39672" xr:uid="{BA1346AD-F194-4250-8194-9CB1D7051FB7}"/>
    <cellStyle name="RISKdarkBoxed 3 2 2 5 3 2 2 2" xfId="37894" xr:uid="{E97F25DD-01F1-4DFB-A684-69243C44FB2C}"/>
    <cellStyle name="RISKdarkBoxed 3 2 2 5 3 2 3" xfId="39671" xr:uid="{CA8705E8-A7BF-46E3-A553-890CC85BE82B}"/>
    <cellStyle name="RISKdarkBoxed 3 2 2 5 3 2 4" xfId="37893" xr:uid="{BF63D9F6-D15F-4C6D-94A4-927B6F5AC9C6}"/>
    <cellStyle name="RISKdarkBoxed 3 2 2 5 3 3" xfId="39673" xr:uid="{55B8B259-4D58-44C7-8D85-EC4C276213EE}"/>
    <cellStyle name="RISKdarkBoxed 3 2 2 5 3 3 2" xfId="37895" xr:uid="{6405ECE9-D075-4C1F-B117-7E5D3E40065C}"/>
    <cellStyle name="RISKdarkBoxed 3 2 2 5 3 4" xfId="39670" xr:uid="{B6E6BC5A-C51D-4A29-A196-E9DFD07BB789}"/>
    <cellStyle name="RISKdarkBoxed 3 2 2 5 3 5" xfId="37892" xr:uid="{CBC19364-1A57-4EAE-AD63-218A6455564C}"/>
    <cellStyle name="RISKdarkBoxed 3 2 2 5 4" xfId="16563" xr:uid="{00000000-0005-0000-0000-0000BA400000}"/>
    <cellStyle name="RISKdarkBoxed 3 2 2 5 4 2" xfId="39675" xr:uid="{C014E6A9-0A55-448F-9D03-27A59454FAA4}"/>
    <cellStyle name="RISKdarkBoxed 3 2 2 5 4 2 2" xfId="37897" xr:uid="{84FA6C18-5D8E-4D43-9CEB-329EAB6B16A4}"/>
    <cellStyle name="RISKdarkBoxed 3 2 2 5 4 3" xfId="39674" xr:uid="{D98CA319-7E20-4EB7-ADC9-26DA17E0F8AD}"/>
    <cellStyle name="RISKdarkBoxed 3 2 2 5 4 4" xfId="37896" xr:uid="{679DC541-BE1E-44DF-9EE6-D6932A347A47}"/>
    <cellStyle name="RISKdarkBoxed 3 2 2 5 5" xfId="39676" xr:uid="{6D75CB25-4F3D-47AA-A77F-5FDADBE6CD5E}"/>
    <cellStyle name="RISKdarkBoxed 3 2 2 5 5 2" xfId="37898" xr:uid="{4914BF55-7225-48FF-9FD8-08F260674FC1}"/>
    <cellStyle name="RISKdarkBoxed 3 2 2 5 6" xfId="39665" xr:uid="{4EE4890E-DB76-44FB-B526-E9913DA9FCC9}"/>
    <cellStyle name="RISKdarkBoxed 3 2 2 5 7" xfId="37887" xr:uid="{BB580494-DD40-43D5-8354-11650FB5AAFC}"/>
    <cellStyle name="RISKdarkBoxed 3 2 2 6" xfId="16564" xr:uid="{00000000-0005-0000-0000-0000BB400000}"/>
    <cellStyle name="RISKdarkBoxed 3 2 2 6 2" xfId="16565" xr:uid="{00000000-0005-0000-0000-0000BC400000}"/>
    <cellStyle name="RISKdarkBoxed 3 2 2 6 2 2" xfId="39679" xr:uid="{A69AF2EF-7096-4896-B8BB-4DB9EF28BF72}"/>
    <cellStyle name="RISKdarkBoxed 3 2 2 6 2 2 2" xfId="37901" xr:uid="{79E0E4BD-B3C2-48D9-AEFB-510987ED7527}"/>
    <cellStyle name="RISKdarkBoxed 3 2 2 6 2 3" xfId="39678" xr:uid="{6D09B47F-D60E-4EEC-8109-FE04F3276137}"/>
    <cellStyle name="RISKdarkBoxed 3 2 2 6 2 4" xfId="37900" xr:uid="{B98846F3-0E79-4A6F-A738-F8A1E54134E8}"/>
    <cellStyle name="RISKdarkBoxed 3 2 2 6 3" xfId="39680" xr:uid="{9B9B4461-041E-4067-B4E7-CACC80F220B3}"/>
    <cellStyle name="RISKdarkBoxed 3 2 2 6 3 2" xfId="37902" xr:uid="{5B6894F3-CFD4-4395-BC22-D8E5FA189017}"/>
    <cellStyle name="RISKdarkBoxed 3 2 2 6 4" xfId="39677" xr:uid="{CBBAB6F2-FCE3-4C66-BF7C-F58C931A4487}"/>
    <cellStyle name="RISKdarkBoxed 3 2 2 6 5" xfId="37899" xr:uid="{0D510B87-08ED-40F5-BBAB-C19A1C599CB3}"/>
    <cellStyle name="RISKdarkBoxed 3 2 2 7" xfId="16566" xr:uid="{00000000-0005-0000-0000-0000BD400000}"/>
    <cellStyle name="RISKdarkBoxed 3 2 2 7 2" xfId="16567" xr:uid="{00000000-0005-0000-0000-0000BE400000}"/>
    <cellStyle name="RISKdarkBoxed 3 2 2 7 2 2" xfId="39683" xr:uid="{140F23C8-D493-42D3-A0CE-8467C40E20AF}"/>
    <cellStyle name="RISKdarkBoxed 3 2 2 7 2 2 2" xfId="37905" xr:uid="{B7EFFADB-B35E-4D1A-BF5E-BE36B55F1712}"/>
    <cellStyle name="RISKdarkBoxed 3 2 2 7 2 3" xfId="39682" xr:uid="{4C13FEF3-8CE6-49E6-B3A2-90E06345F922}"/>
    <cellStyle name="RISKdarkBoxed 3 2 2 7 2 4" xfId="37904" xr:uid="{C066CF7B-4215-4B74-9686-49ECF7F4B8B6}"/>
    <cellStyle name="RISKdarkBoxed 3 2 2 7 3" xfId="39684" xr:uid="{B6391D35-A1F4-47F5-B575-0A387457B970}"/>
    <cellStyle name="RISKdarkBoxed 3 2 2 7 3 2" xfId="37906" xr:uid="{4A67D5B9-D0A8-4BA6-BD20-44199E4FF35B}"/>
    <cellStyle name="RISKdarkBoxed 3 2 2 7 4" xfId="39681" xr:uid="{35902282-EAAD-4FF5-858C-FA69E8E79D7D}"/>
    <cellStyle name="RISKdarkBoxed 3 2 2 7 5" xfId="37903" xr:uid="{2996A0E7-88A1-4D3A-A473-2CB04178BEEC}"/>
    <cellStyle name="RISKdarkBoxed 3 2 2 8" xfId="16568" xr:uid="{00000000-0005-0000-0000-0000BF400000}"/>
    <cellStyle name="RISKdarkBoxed 3 2 2 8 2" xfId="39686" xr:uid="{EB1B0C48-A4EC-4063-9A95-5DF7383084F0}"/>
    <cellStyle name="RISKdarkBoxed 3 2 2 8 2 2" xfId="37908" xr:uid="{B16DCC54-FF0F-4D4A-BBFD-58A81FD04E08}"/>
    <cellStyle name="RISKdarkBoxed 3 2 2 8 3" xfId="39685" xr:uid="{946333D1-FD18-4634-8A7D-990DDDC9C429}"/>
    <cellStyle name="RISKdarkBoxed 3 2 2 8 4" xfId="37907" xr:uid="{5C727239-7DA2-4656-9145-3C2A88544EEB}"/>
    <cellStyle name="RISKdarkBoxed 3 2 2 9" xfId="39687" xr:uid="{C98EF333-1435-43B5-8887-F2CC11E33190}"/>
    <cellStyle name="RISKdarkBoxed 3 2 2 9 2" xfId="37909" xr:uid="{A7BBECEC-FD69-45E8-9DD9-2A8F0C73A7CE}"/>
    <cellStyle name="RISKdarkBoxed 3 2 3" xfId="16569" xr:uid="{00000000-0005-0000-0000-0000C0400000}"/>
    <cellStyle name="RISKdarkBoxed 3 2 3 2" xfId="16570" xr:uid="{00000000-0005-0000-0000-0000C1400000}"/>
    <cellStyle name="RISKdarkBoxed 3 2 3 2 2" xfId="16571" xr:uid="{00000000-0005-0000-0000-0000C2400000}"/>
    <cellStyle name="RISKdarkBoxed 3 2 3 2 2 2" xfId="39691" xr:uid="{174B77C1-D7CE-42E7-85BF-BCDB8B5E7741}"/>
    <cellStyle name="RISKdarkBoxed 3 2 3 2 2 2 2" xfId="37913" xr:uid="{9231B774-C1CF-4CA6-8CFA-855A8CD03B97}"/>
    <cellStyle name="RISKdarkBoxed 3 2 3 2 2 3" xfId="39690" xr:uid="{E62CF62C-9DCF-4B55-82EC-A1D263B67FBF}"/>
    <cellStyle name="RISKdarkBoxed 3 2 3 2 2 4" xfId="37912" xr:uid="{2F7AA1AD-A7FC-4AE5-A594-282F65E107E0}"/>
    <cellStyle name="RISKdarkBoxed 3 2 3 2 3" xfId="39692" xr:uid="{B0A08FFB-D0F2-4C90-A560-E670598CC124}"/>
    <cellStyle name="RISKdarkBoxed 3 2 3 2 3 2" xfId="37914" xr:uid="{00AB76DD-E596-494B-BAF7-CB141C7CB625}"/>
    <cellStyle name="RISKdarkBoxed 3 2 3 2 4" xfId="39689" xr:uid="{A9AE487A-A0DA-42F5-B210-20CACCF1B248}"/>
    <cellStyle name="RISKdarkBoxed 3 2 3 2 5" xfId="37911" xr:uid="{4020AA96-5261-4D7B-8E4A-87290F305D94}"/>
    <cellStyle name="RISKdarkBoxed 3 2 3 3" xfId="16572" xr:uid="{00000000-0005-0000-0000-0000C3400000}"/>
    <cellStyle name="RISKdarkBoxed 3 2 3 3 2" xfId="16573" xr:uid="{00000000-0005-0000-0000-0000C4400000}"/>
    <cellStyle name="RISKdarkBoxed 3 2 3 3 2 2" xfId="39695" xr:uid="{50766921-499B-4AE9-A540-7A0DE4E2C311}"/>
    <cellStyle name="RISKdarkBoxed 3 2 3 3 2 2 2" xfId="37917" xr:uid="{32F1B629-A5B0-4147-BFA7-4ACDD19EC156}"/>
    <cellStyle name="RISKdarkBoxed 3 2 3 3 2 3" xfId="39694" xr:uid="{86C86DD8-6954-4A2A-85F4-23DE2BE2419D}"/>
    <cellStyle name="RISKdarkBoxed 3 2 3 3 2 4" xfId="37916" xr:uid="{E7E69925-1C24-4539-85F9-9C57463F9AAB}"/>
    <cellStyle name="RISKdarkBoxed 3 2 3 3 3" xfId="39696" xr:uid="{9420F6C2-665B-47C8-9C14-31148089815F}"/>
    <cellStyle name="RISKdarkBoxed 3 2 3 3 3 2" xfId="37918" xr:uid="{22BD5570-4A19-4F8B-A6D2-6EC493E50A8B}"/>
    <cellStyle name="RISKdarkBoxed 3 2 3 3 4" xfId="39693" xr:uid="{4DFD35C0-010C-4D1E-809D-904CFE8D9E7F}"/>
    <cellStyle name="RISKdarkBoxed 3 2 3 3 5" xfId="37915" xr:uid="{E25C2480-FBAC-41FC-9E5F-B3E596E4BFFF}"/>
    <cellStyle name="RISKdarkBoxed 3 2 3 4" xfId="16574" xr:uid="{00000000-0005-0000-0000-0000C5400000}"/>
    <cellStyle name="RISKdarkBoxed 3 2 3 4 2" xfId="39698" xr:uid="{3F38E7A9-59BE-47FF-95E8-22CD4AA5FC3D}"/>
    <cellStyle name="RISKdarkBoxed 3 2 3 4 2 2" xfId="37920" xr:uid="{9DC94DCA-B16B-4005-98DA-39762B1C1C21}"/>
    <cellStyle name="RISKdarkBoxed 3 2 3 4 3" xfId="39697" xr:uid="{7C23B944-182C-40DF-99F3-DF3DC3134E39}"/>
    <cellStyle name="RISKdarkBoxed 3 2 3 4 4" xfId="37919" xr:uid="{126193DF-26F7-496D-AEB2-0DAC847CE451}"/>
    <cellStyle name="RISKdarkBoxed 3 2 3 5" xfId="39699" xr:uid="{70206099-F985-436D-92D6-46B9A851E423}"/>
    <cellStyle name="RISKdarkBoxed 3 2 3 5 2" xfId="37921" xr:uid="{383007AA-0C4F-4967-83DD-3ED2216D1A06}"/>
    <cellStyle name="RISKdarkBoxed 3 2 3 6" xfId="39688" xr:uid="{7AB7174F-E313-4363-9E1A-4B068D501BF3}"/>
    <cellStyle name="RISKdarkBoxed 3 2 3 7" xfId="37910" xr:uid="{5A0D9C7C-F2D9-404A-AF3D-1906BF7C8F24}"/>
    <cellStyle name="RISKdarkBoxed 3 2 4" xfId="16575" xr:uid="{00000000-0005-0000-0000-0000C6400000}"/>
    <cellStyle name="RISKdarkBoxed 3 2 4 2" xfId="16576" xr:uid="{00000000-0005-0000-0000-0000C7400000}"/>
    <cellStyle name="RISKdarkBoxed 3 2 4 2 2" xfId="16577" xr:uid="{00000000-0005-0000-0000-0000C8400000}"/>
    <cellStyle name="RISKdarkBoxed 3 2 4 2 2 2" xfId="39703" xr:uid="{94AC3C3B-4B16-4024-A1DD-5ED2CB74A4F4}"/>
    <cellStyle name="RISKdarkBoxed 3 2 4 2 2 2 2" xfId="37925" xr:uid="{12CD0F47-39F7-43DB-9094-64E736B29E3C}"/>
    <cellStyle name="RISKdarkBoxed 3 2 4 2 2 3" xfId="39702" xr:uid="{8569A693-FDB7-4BE8-921B-AA6F90BB8129}"/>
    <cellStyle name="RISKdarkBoxed 3 2 4 2 2 4" xfId="37924" xr:uid="{624FC936-AAFF-4EFB-9A75-1AAA68BBE7AF}"/>
    <cellStyle name="RISKdarkBoxed 3 2 4 2 3" xfId="39704" xr:uid="{B71AA989-C9C8-4302-AAA5-9420C2844E2B}"/>
    <cellStyle name="RISKdarkBoxed 3 2 4 2 3 2" xfId="37926" xr:uid="{3F54214E-373F-47C1-828A-77F2FE123AFB}"/>
    <cellStyle name="RISKdarkBoxed 3 2 4 2 4" xfId="39701" xr:uid="{0215C2A2-B797-4D17-9FCF-E96531BF9431}"/>
    <cellStyle name="RISKdarkBoxed 3 2 4 2 5" xfId="37923" xr:uid="{180ACADD-74C7-43F6-9AED-F695A66EE5CB}"/>
    <cellStyle name="RISKdarkBoxed 3 2 4 3" xfId="16578" xr:uid="{00000000-0005-0000-0000-0000C9400000}"/>
    <cellStyle name="RISKdarkBoxed 3 2 4 3 2" xfId="16579" xr:uid="{00000000-0005-0000-0000-0000CA400000}"/>
    <cellStyle name="RISKdarkBoxed 3 2 4 3 2 2" xfId="39707" xr:uid="{63AD2475-C2FD-485B-BB17-17E686BAEE6F}"/>
    <cellStyle name="RISKdarkBoxed 3 2 4 3 2 2 2" xfId="37929" xr:uid="{4CF2C456-443F-4929-AF1D-F8E9D732863F}"/>
    <cellStyle name="RISKdarkBoxed 3 2 4 3 2 3" xfId="39706" xr:uid="{0D16F4BF-289A-4B79-8D85-3964D7B96843}"/>
    <cellStyle name="RISKdarkBoxed 3 2 4 3 2 4" xfId="37928" xr:uid="{FC1A3EB0-9207-4BDC-93F0-BC6D2B3A00D1}"/>
    <cellStyle name="RISKdarkBoxed 3 2 4 3 3" xfId="39708" xr:uid="{A86A2281-F748-4702-8712-44D7609B25B9}"/>
    <cellStyle name="RISKdarkBoxed 3 2 4 3 3 2" xfId="37930" xr:uid="{8F929E80-64FD-4395-99F6-12889A4416A3}"/>
    <cellStyle name="RISKdarkBoxed 3 2 4 3 4" xfId="39705" xr:uid="{13308B5F-BEA2-4221-AE24-7785084D1172}"/>
    <cellStyle name="RISKdarkBoxed 3 2 4 3 5" xfId="37927" xr:uid="{75E3BF1B-ABCF-4A4E-A28B-8600DE4EE8A0}"/>
    <cellStyle name="RISKdarkBoxed 3 2 4 4" xfId="16580" xr:uid="{00000000-0005-0000-0000-0000CB400000}"/>
    <cellStyle name="RISKdarkBoxed 3 2 4 4 2" xfId="39710" xr:uid="{4A5A6B85-F18C-44D8-A609-6AAF4473CC49}"/>
    <cellStyle name="RISKdarkBoxed 3 2 4 4 2 2" xfId="37932" xr:uid="{756F68FD-6EEA-4CFC-8296-F2320D3AB568}"/>
    <cellStyle name="RISKdarkBoxed 3 2 4 4 3" xfId="39709" xr:uid="{86F56737-8CAA-4DF4-A22F-F3CA07C9470F}"/>
    <cellStyle name="RISKdarkBoxed 3 2 4 4 4" xfId="37931" xr:uid="{169DE79F-2869-4EE3-AC5B-4B565149A762}"/>
    <cellStyle name="RISKdarkBoxed 3 2 4 5" xfId="39711" xr:uid="{A09D2FB8-CF75-4183-B58E-A6222A9A5D12}"/>
    <cellStyle name="RISKdarkBoxed 3 2 4 5 2" xfId="37933" xr:uid="{EC242127-82CF-4D82-93EC-8C2E5942F40B}"/>
    <cellStyle name="RISKdarkBoxed 3 2 4 6" xfId="39700" xr:uid="{171C41AE-E771-4196-B57E-7F235EC3117E}"/>
    <cellStyle name="RISKdarkBoxed 3 2 4 7" xfId="37922" xr:uid="{F6A81F17-13D8-4578-8AA2-EB58B8C246A3}"/>
    <cellStyle name="RISKdarkBoxed 3 2 5" xfId="16581" xr:uid="{00000000-0005-0000-0000-0000CC400000}"/>
    <cellStyle name="RISKdarkBoxed 3 2 5 2" xfId="16582" xr:uid="{00000000-0005-0000-0000-0000CD400000}"/>
    <cellStyle name="RISKdarkBoxed 3 2 5 2 2" xfId="16583" xr:uid="{00000000-0005-0000-0000-0000CE400000}"/>
    <cellStyle name="RISKdarkBoxed 3 2 5 2 2 2" xfId="39715" xr:uid="{F162889E-DA04-4D61-869D-DFE6CA5017CF}"/>
    <cellStyle name="RISKdarkBoxed 3 2 5 2 2 2 2" xfId="37937" xr:uid="{C43A5B90-4C5C-4ABE-9DB4-C402359FE893}"/>
    <cellStyle name="RISKdarkBoxed 3 2 5 2 2 3" xfId="39714" xr:uid="{C3958162-E296-41A5-8A84-CF5D6561E6DD}"/>
    <cellStyle name="RISKdarkBoxed 3 2 5 2 2 4" xfId="37936" xr:uid="{4F0E0711-E816-4E3A-8084-61002C86289F}"/>
    <cellStyle name="RISKdarkBoxed 3 2 5 2 3" xfId="39716" xr:uid="{CF3BB28A-A8AD-4615-9A97-F9F16A5499EA}"/>
    <cellStyle name="RISKdarkBoxed 3 2 5 2 3 2" xfId="37938" xr:uid="{8844D986-7403-4793-846F-00DAAC26EEDE}"/>
    <cellStyle name="RISKdarkBoxed 3 2 5 2 4" xfId="39713" xr:uid="{AF230F86-BD7A-4280-8E3E-7C2675AEF686}"/>
    <cellStyle name="RISKdarkBoxed 3 2 5 2 5" xfId="37935" xr:uid="{9F3EDEC6-C208-470B-AF90-6D62E3100E1D}"/>
    <cellStyle name="RISKdarkBoxed 3 2 5 3" xfId="16584" xr:uid="{00000000-0005-0000-0000-0000CF400000}"/>
    <cellStyle name="RISKdarkBoxed 3 2 5 3 2" xfId="16585" xr:uid="{00000000-0005-0000-0000-0000D0400000}"/>
    <cellStyle name="RISKdarkBoxed 3 2 5 3 2 2" xfId="39719" xr:uid="{D968B46B-72CC-4E45-B1C8-B454CE24981D}"/>
    <cellStyle name="RISKdarkBoxed 3 2 5 3 2 2 2" xfId="37941" xr:uid="{45DCBF86-68FD-4A61-8649-7F21AC7A07C5}"/>
    <cellStyle name="RISKdarkBoxed 3 2 5 3 2 3" xfId="39718" xr:uid="{44980FFE-F763-4CD7-8077-155B1E7F877D}"/>
    <cellStyle name="RISKdarkBoxed 3 2 5 3 2 4" xfId="37940" xr:uid="{EE4C4C43-EFB3-477B-9FEC-61F53CDF98ED}"/>
    <cellStyle name="RISKdarkBoxed 3 2 5 3 3" xfId="39720" xr:uid="{A2134C84-C2F5-465A-BD65-4A9CE6163EA3}"/>
    <cellStyle name="RISKdarkBoxed 3 2 5 3 3 2" xfId="37942" xr:uid="{A97F8903-E8E6-4571-B231-25235995C914}"/>
    <cellStyle name="RISKdarkBoxed 3 2 5 3 4" xfId="39717" xr:uid="{20FDA889-069E-4A42-BB19-A72DCF7BA787}"/>
    <cellStyle name="RISKdarkBoxed 3 2 5 3 5" xfId="37939" xr:uid="{877F08F0-9FCA-4702-8B12-17B48E850F02}"/>
    <cellStyle name="RISKdarkBoxed 3 2 5 4" xfId="16586" xr:uid="{00000000-0005-0000-0000-0000D1400000}"/>
    <cellStyle name="RISKdarkBoxed 3 2 5 4 2" xfId="39722" xr:uid="{B96E681A-8CC2-4AD7-ADDE-7BC14F6F6776}"/>
    <cellStyle name="RISKdarkBoxed 3 2 5 4 2 2" xfId="37944" xr:uid="{059F6249-0611-445D-BE91-422DB7B86AE2}"/>
    <cellStyle name="RISKdarkBoxed 3 2 5 4 3" xfId="39721" xr:uid="{8336CC02-52FD-42DF-A379-3D2ED8F01D27}"/>
    <cellStyle name="RISKdarkBoxed 3 2 5 4 4" xfId="37943" xr:uid="{6D72B21B-A4C4-4093-BF27-A4BF41BE5979}"/>
    <cellStyle name="RISKdarkBoxed 3 2 5 5" xfId="39723" xr:uid="{6245B5FE-0263-4F45-A5A6-F724DEDFB13C}"/>
    <cellStyle name="RISKdarkBoxed 3 2 5 5 2" xfId="37945" xr:uid="{A93FD13E-9C7A-42F0-BC1B-34BE2BC88DE3}"/>
    <cellStyle name="RISKdarkBoxed 3 2 5 6" xfId="39712" xr:uid="{D2497EF7-500F-40C8-B0A9-7DBFD9C0FEA4}"/>
    <cellStyle name="RISKdarkBoxed 3 2 5 7" xfId="37934" xr:uid="{726F005F-A81D-4775-9893-E525E5253888}"/>
    <cellStyle name="RISKdarkBoxed 3 2 6" xfId="16587" xr:uid="{00000000-0005-0000-0000-0000D2400000}"/>
    <cellStyle name="RISKdarkBoxed 3 2 6 2" xfId="16588" xr:uid="{00000000-0005-0000-0000-0000D3400000}"/>
    <cellStyle name="RISKdarkBoxed 3 2 6 2 2" xfId="16589" xr:uid="{00000000-0005-0000-0000-0000D4400000}"/>
    <cellStyle name="RISKdarkBoxed 3 2 6 2 2 2" xfId="39727" xr:uid="{8ED6FD69-0B81-4A83-9B1E-ECA0CE85BDD6}"/>
    <cellStyle name="RISKdarkBoxed 3 2 6 2 2 2 2" xfId="37949" xr:uid="{3B9CB3EB-848A-471D-B420-34AC2A1C7903}"/>
    <cellStyle name="RISKdarkBoxed 3 2 6 2 2 3" xfId="39726" xr:uid="{358A06C4-804C-4D5C-A6E0-9BD95E9BDEE3}"/>
    <cellStyle name="RISKdarkBoxed 3 2 6 2 2 4" xfId="37948" xr:uid="{9062B19E-87AD-429E-8EB4-90539BF40B7B}"/>
    <cellStyle name="RISKdarkBoxed 3 2 6 2 3" xfId="39728" xr:uid="{1B4E842B-3E5A-4B6F-8339-62D85BF7A4EB}"/>
    <cellStyle name="RISKdarkBoxed 3 2 6 2 3 2" xfId="37950" xr:uid="{6932B990-6F25-45B0-8522-70973EA415D4}"/>
    <cellStyle name="RISKdarkBoxed 3 2 6 2 4" xfId="39725" xr:uid="{7BA37367-FC12-4AFD-9221-345214D6FF22}"/>
    <cellStyle name="RISKdarkBoxed 3 2 6 2 5" xfId="37947" xr:uid="{5BF5D255-30BD-4E8F-97C4-7AFCBFC50182}"/>
    <cellStyle name="RISKdarkBoxed 3 2 6 3" xfId="16590" xr:uid="{00000000-0005-0000-0000-0000D5400000}"/>
    <cellStyle name="RISKdarkBoxed 3 2 6 3 2" xfId="16591" xr:uid="{00000000-0005-0000-0000-0000D6400000}"/>
    <cellStyle name="RISKdarkBoxed 3 2 6 3 2 2" xfId="39731" xr:uid="{810AA146-2DC4-448E-A86C-89A1A37F4645}"/>
    <cellStyle name="RISKdarkBoxed 3 2 6 3 2 2 2" xfId="37953" xr:uid="{DB8A3F9A-FA7C-4A56-8250-551F5DE953EC}"/>
    <cellStyle name="RISKdarkBoxed 3 2 6 3 2 3" xfId="39730" xr:uid="{DF5BCCC0-F049-4B2E-B29F-ABC11E89BCBA}"/>
    <cellStyle name="RISKdarkBoxed 3 2 6 3 2 4" xfId="37952" xr:uid="{16BFD292-CE9D-48B4-B912-51DC89995675}"/>
    <cellStyle name="RISKdarkBoxed 3 2 6 3 3" xfId="39732" xr:uid="{7F9A7307-AD68-4F77-B139-6D33D85DFD33}"/>
    <cellStyle name="RISKdarkBoxed 3 2 6 3 3 2" xfId="37954" xr:uid="{F0A3D4A2-3C34-499E-A3DF-3BE783C1BB9F}"/>
    <cellStyle name="RISKdarkBoxed 3 2 6 3 4" xfId="39729" xr:uid="{E402EB78-7A60-4477-9458-2B05E5FF31FE}"/>
    <cellStyle name="RISKdarkBoxed 3 2 6 3 5" xfId="37951" xr:uid="{056B4A11-BC09-4E3C-98DA-61455A970CAD}"/>
    <cellStyle name="RISKdarkBoxed 3 2 6 4" xfId="16592" xr:uid="{00000000-0005-0000-0000-0000D7400000}"/>
    <cellStyle name="RISKdarkBoxed 3 2 6 4 2" xfId="39734" xr:uid="{F37209C7-BD2D-45DE-8F0C-1D14ED741098}"/>
    <cellStyle name="RISKdarkBoxed 3 2 6 4 2 2" xfId="37956" xr:uid="{54F81C84-CA97-428E-AC2E-12725015DB31}"/>
    <cellStyle name="RISKdarkBoxed 3 2 6 4 3" xfId="39733" xr:uid="{8B751ABF-B74F-410F-AAA2-B14E573FE92D}"/>
    <cellStyle name="RISKdarkBoxed 3 2 6 4 4" xfId="37955" xr:uid="{ACCFF11D-E00A-4E43-ABD2-A15738AE6807}"/>
    <cellStyle name="RISKdarkBoxed 3 2 6 5" xfId="39735" xr:uid="{73433859-5F77-4755-A123-CC2EEA4E69E9}"/>
    <cellStyle name="RISKdarkBoxed 3 2 6 5 2" xfId="37957" xr:uid="{7491CBE0-DE91-4969-AB92-DD1302C1301E}"/>
    <cellStyle name="RISKdarkBoxed 3 2 6 6" xfId="39724" xr:uid="{361BC8E3-D51F-4CAE-AE5A-998D789EA582}"/>
    <cellStyle name="RISKdarkBoxed 3 2 6 7" xfId="37946" xr:uid="{9A2CCB35-26F9-4862-A077-3F5E35332822}"/>
    <cellStyle name="RISKdarkBoxed 3 2 7" xfId="16593" xr:uid="{00000000-0005-0000-0000-0000D8400000}"/>
    <cellStyle name="RISKdarkBoxed 3 2 7 2" xfId="16594" xr:uid="{00000000-0005-0000-0000-0000D9400000}"/>
    <cellStyle name="RISKdarkBoxed 3 2 7 2 2" xfId="39738" xr:uid="{3D2423E4-F5E2-457A-ADF8-1BDA0F947ACA}"/>
    <cellStyle name="RISKdarkBoxed 3 2 7 2 2 2" xfId="37960" xr:uid="{D3A84CAD-229A-4C41-8C28-0326E39BCB57}"/>
    <cellStyle name="RISKdarkBoxed 3 2 7 2 3" xfId="39737" xr:uid="{AEA2B860-073F-4DEB-BEE8-C011657481EF}"/>
    <cellStyle name="RISKdarkBoxed 3 2 7 2 4" xfId="37959" xr:uid="{22B8F3D8-57A2-4189-914E-AE32D08F96D5}"/>
    <cellStyle name="RISKdarkBoxed 3 2 7 3" xfId="39739" xr:uid="{8B7E96F8-B163-4CA5-9F4E-AA22BA6C7BFC}"/>
    <cellStyle name="RISKdarkBoxed 3 2 7 3 2" xfId="37961" xr:uid="{A130DF3C-7DE6-4802-847E-0389FCFBCE4B}"/>
    <cellStyle name="RISKdarkBoxed 3 2 7 4" xfId="39736" xr:uid="{4E6CC8FF-B1BE-4EFE-8030-7076D0308563}"/>
    <cellStyle name="RISKdarkBoxed 3 2 7 5" xfId="37958" xr:uid="{21096EA6-C9F1-47DF-9518-EF20C9115858}"/>
    <cellStyle name="RISKdarkBoxed 3 2 8" xfId="16595" xr:uid="{00000000-0005-0000-0000-0000DA400000}"/>
    <cellStyle name="RISKdarkBoxed 3 2 8 2" xfId="16596" xr:uid="{00000000-0005-0000-0000-0000DB400000}"/>
    <cellStyle name="RISKdarkBoxed 3 2 8 2 2" xfId="39742" xr:uid="{4D7F7E87-8C5E-4835-B684-16A437A7813A}"/>
    <cellStyle name="RISKdarkBoxed 3 2 8 2 2 2" xfId="37964" xr:uid="{47D271F3-E8D7-4E4D-8EDF-E1F2208B1CED}"/>
    <cellStyle name="RISKdarkBoxed 3 2 8 2 3" xfId="39741" xr:uid="{D98274F4-79F0-4995-BCD2-D0E26860D01A}"/>
    <cellStyle name="RISKdarkBoxed 3 2 8 2 4" xfId="37963" xr:uid="{9E92CAAE-637E-4C34-BA32-55BA6F2A1D08}"/>
    <cellStyle name="RISKdarkBoxed 3 2 8 3" xfId="39743" xr:uid="{075F21BA-9858-4227-87FE-C0FC855ADEEE}"/>
    <cellStyle name="RISKdarkBoxed 3 2 8 3 2" xfId="37965" xr:uid="{47BB6DC0-6401-49AB-96ED-9551E9A2B604}"/>
    <cellStyle name="RISKdarkBoxed 3 2 8 4" xfId="39740" xr:uid="{ABD26D26-B9B9-4860-B7A3-B38F4CCD2843}"/>
    <cellStyle name="RISKdarkBoxed 3 2 8 5" xfId="37962" xr:uid="{0E94CCA1-ED5D-4CA2-9331-84749640EABE}"/>
    <cellStyle name="RISKdarkBoxed 3 2 9" xfId="16597" xr:uid="{00000000-0005-0000-0000-0000DC400000}"/>
    <cellStyle name="RISKdarkBoxed 3 2 9 2" xfId="39745" xr:uid="{8AC703C4-FAA6-4EA5-BDB4-C7DAF5B885B5}"/>
    <cellStyle name="RISKdarkBoxed 3 2 9 2 2" xfId="37967" xr:uid="{B4A97277-972E-4105-BB2D-6C1DC1D8FD35}"/>
    <cellStyle name="RISKdarkBoxed 3 2 9 3" xfId="39744" xr:uid="{F84EC6C7-B5BE-48B1-92DC-AC792204EDD4}"/>
    <cellStyle name="RISKdarkBoxed 3 2 9 4" xfId="37966" xr:uid="{4A088585-AB58-41D9-BA86-3751AA94E729}"/>
    <cellStyle name="RISKdarkBoxed 3 2_Balance" xfId="16598" xr:uid="{00000000-0005-0000-0000-0000DD400000}"/>
    <cellStyle name="RISKdarkBoxed 3 3" xfId="16599" xr:uid="{00000000-0005-0000-0000-0000DE400000}"/>
    <cellStyle name="RISKdarkBoxed 3 3 10" xfId="39747" xr:uid="{D968FC35-02CA-40A8-AC97-5B4833D79B82}"/>
    <cellStyle name="RISKdarkBoxed 3 3 10 2" xfId="37969" xr:uid="{F51BDE57-3080-42FF-A30F-888A913C2DAE}"/>
    <cellStyle name="RISKdarkBoxed 3 3 11" xfId="39746" xr:uid="{7E4E3FDB-EC3D-4DB0-9CC4-1B85ED140E81}"/>
    <cellStyle name="RISKdarkBoxed 3 3 12" xfId="37968" xr:uid="{A2903C38-2A32-4855-A843-4DA5BC19BEA0}"/>
    <cellStyle name="RISKdarkBoxed 3 3 2" xfId="16600" xr:uid="{00000000-0005-0000-0000-0000DF400000}"/>
    <cellStyle name="RISKdarkBoxed 3 3 2 10" xfId="39748" xr:uid="{067A317A-E0A4-4C82-AD32-C47E95754E73}"/>
    <cellStyle name="RISKdarkBoxed 3 3 2 11" xfId="37970" xr:uid="{6D6B273C-843B-4E5E-9705-E1A5A5C21C52}"/>
    <cellStyle name="RISKdarkBoxed 3 3 2 2" xfId="16601" xr:uid="{00000000-0005-0000-0000-0000E0400000}"/>
    <cellStyle name="RISKdarkBoxed 3 3 2 2 2" xfId="16602" xr:uid="{00000000-0005-0000-0000-0000E1400000}"/>
    <cellStyle name="RISKdarkBoxed 3 3 2 2 2 2" xfId="16603" xr:uid="{00000000-0005-0000-0000-0000E2400000}"/>
    <cellStyle name="RISKdarkBoxed 3 3 2 2 2 2 2" xfId="39752" xr:uid="{2EA24F19-0C0D-4372-902A-BA72497C515C}"/>
    <cellStyle name="RISKdarkBoxed 3 3 2 2 2 2 2 2" xfId="37974" xr:uid="{FD40AF45-DFCB-4BA7-8D00-D81B715687A8}"/>
    <cellStyle name="RISKdarkBoxed 3 3 2 2 2 2 3" xfId="39751" xr:uid="{140C9E80-AE85-41F0-956D-B93668A51F59}"/>
    <cellStyle name="RISKdarkBoxed 3 3 2 2 2 2 4" xfId="37973" xr:uid="{B94189AE-8CDC-4790-8C79-9CA154F1A373}"/>
    <cellStyle name="RISKdarkBoxed 3 3 2 2 2 3" xfId="39753" xr:uid="{D11E94BF-108D-474D-97E8-8C120C8118AE}"/>
    <cellStyle name="RISKdarkBoxed 3 3 2 2 2 3 2" xfId="37975" xr:uid="{76F5E779-60BC-4349-A7EA-45727FFCF845}"/>
    <cellStyle name="RISKdarkBoxed 3 3 2 2 2 4" xfId="39750" xr:uid="{E0BDB1C8-8870-4CED-8795-05D18CD549CB}"/>
    <cellStyle name="RISKdarkBoxed 3 3 2 2 2 5" xfId="37972" xr:uid="{C55A1EBB-D79E-4E9C-9F51-B895D1F983B1}"/>
    <cellStyle name="RISKdarkBoxed 3 3 2 2 3" xfId="16604" xr:uid="{00000000-0005-0000-0000-0000E3400000}"/>
    <cellStyle name="RISKdarkBoxed 3 3 2 2 3 2" xfId="16605" xr:uid="{00000000-0005-0000-0000-0000E4400000}"/>
    <cellStyle name="RISKdarkBoxed 3 3 2 2 3 2 2" xfId="39756" xr:uid="{892462FD-1DAA-4004-BD2B-C72907E65EDE}"/>
    <cellStyle name="RISKdarkBoxed 3 3 2 2 3 2 2 2" xfId="37978" xr:uid="{84990D18-D056-476F-AC8F-14C08614A090}"/>
    <cellStyle name="RISKdarkBoxed 3 3 2 2 3 2 3" xfId="39755" xr:uid="{7C21E96D-1C4C-4959-B37B-31879882C4C1}"/>
    <cellStyle name="RISKdarkBoxed 3 3 2 2 3 2 4" xfId="37977" xr:uid="{2B6E3349-F6F5-4A60-AAC4-81897D1EDAF8}"/>
    <cellStyle name="RISKdarkBoxed 3 3 2 2 3 3" xfId="39757" xr:uid="{9E5D1B4C-94CF-4DE0-81E3-A0D03286749A}"/>
    <cellStyle name="RISKdarkBoxed 3 3 2 2 3 3 2" xfId="37979" xr:uid="{16AFD2A8-F07A-4909-9071-C078557CD635}"/>
    <cellStyle name="RISKdarkBoxed 3 3 2 2 3 4" xfId="39754" xr:uid="{959BCF86-F740-477B-8EC6-2EBF7AB1E209}"/>
    <cellStyle name="RISKdarkBoxed 3 3 2 2 3 5" xfId="37976" xr:uid="{AECF7F0C-0F69-496F-8AF1-A1B44EA08656}"/>
    <cellStyle name="RISKdarkBoxed 3 3 2 2 4" xfId="16606" xr:uid="{00000000-0005-0000-0000-0000E5400000}"/>
    <cellStyle name="RISKdarkBoxed 3 3 2 2 4 2" xfId="39759" xr:uid="{EBF21B59-906F-46F6-AF0A-AC78D41BABC7}"/>
    <cellStyle name="RISKdarkBoxed 3 3 2 2 4 2 2" xfId="37981" xr:uid="{563F0716-E172-46C9-BAF9-85BEED463238}"/>
    <cellStyle name="RISKdarkBoxed 3 3 2 2 4 3" xfId="39758" xr:uid="{11707510-B367-414B-87E3-C52097B840CF}"/>
    <cellStyle name="RISKdarkBoxed 3 3 2 2 4 4" xfId="37980" xr:uid="{B89CE433-D444-472D-A54F-0F3CF5E2C8C8}"/>
    <cellStyle name="RISKdarkBoxed 3 3 2 2 5" xfId="39760" xr:uid="{67E0A876-A43E-4E09-A863-E103090695BC}"/>
    <cellStyle name="RISKdarkBoxed 3 3 2 2 5 2" xfId="37982" xr:uid="{4164461E-DD17-4E36-BE92-7D486A7906E1}"/>
    <cellStyle name="RISKdarkBoxed 3 3 2 2 6" xfId="39749" xr:uid="{09A5CE34-C97D-4ED9-A7CF-807DB0AFAA42}"/>
    <cellStyle name="RISKdarkBoxed 3 3 2 2 7" xfId="37971" xr:uid="{73AC3BA8-15E8-49FB-8493-14A6A12E0F21}"/>
    <cellStyle name="RISKdarkBoxed 3 3 2 3" xfId="16607" xr:uid="{00000000-0005-0000-0000-0000E6400000}"/>
    <cellStyle name="RISKdarkBoxed 3 3 2 3 2" xfId="16608" xr:uid="{00000000-0005-0000-0000-0000E7400000}"/>
    <cellStyle name="RISKdarkBoxed 3 3 2 3 2 2" xfId="16609" xr:uid="{00000000-0005-0000-0000-0000E8400000}"/>
    <cellStyle name="RISKdarkBoxed 3 3 2 3 2 2 2" xfId="39764" xr:uid="{DCAA66CE-31E6-4D7B-83DB-09167386A8F5}"/>
    <cellStyle name="RISKdarkBoxed 3 3 2 3 2 2 2 2" xfId="37986" xr:uid="{33119661-FF07-48F1-AE08-E2F5DEA8745D}"/>
    <cellStyle name="RISKdarkBoxed 3 3 2 3 2 2 3" xfId="39763" xr:uid="{3698DEAB-C2A7-4286-A3D3-E6BE960B1278}"/>
    <cellStyle name="RISKdarkBoxed 3 3 2 3 2 2 4" xfId="37985" xr:uid="{65ADF612-468D-4253-8558-6B270145C575}"/>
    <cellStyle name="RISKdarkBoxed 3 3 2 3 2 3" xfId="39765" xr:uid="{1CE412D0-D764-4095-905E-A407C0EE1B7C}"/>
    <cellStyle name="RISKdarkBoxed 3 3 2 3 2 3 2" xfId="37987" xr:uid="{3DEBE1E9-22E6-4863-B983-869E2849E8C5}"/>
    <cellStyle name="RISKdarkBoxed 3 3 2 3 2 4" xfId="39762" xr:uid="{C952F0C3-0A5E-4880-AD1C-05E9112A7C0C}"/>
    <cellStyle name="RISKdarkBoxed 3 3 2 3 2 5" xfId="37984" xr:uid="{58CEC119-69B1-41A7-9A11-7466B041A8B1}"/>
    <cellStyle name="RISKdarkBoxed 3 3 2 3 3" xfId="16610" xr:uid="{00000000-0005-0000-0000-0000E9400000}"/>
    <cellStyle name="RISKdarkBoxed 3 3 2 3 3 2" xfId="16611" xr:uid="{00000000-0005-0000-0000-0000EA400000}"/>
    <cellStyle name="RISKdarkBoxed 3 3 2 3 3 2 2" xfId="39768" xr:uid="{AA535EFD-BFB4-4F8D-AF17-D63CC76863B9}"/>
    <cellStyle name="RISKdarkBoxed 3 3 2 3 3 2 2 2" xfId="37990" xr:uid="{163774AE-7FCA-4184-9127-578B2D3E3E86}"/>
    <cellStyle name="RISKdarkBoxed 3 3 2 3 3 2 3" xfId="39767" xr:uid="{67390096-4308-4721-AB41-EF1A972EE0F8}"/>
    <cellStyle name="RISKdarkBoxed 3 3 2 3 3 2 4" xfId="37989" xr:uid="{140D16D0-5F2D-42D1-9E76-396AD4466C6D}"/>
    <cellStyle name="RISKdarkBoxed 3 3 2 3 3 3" xfId="39769" xr:uid="{67AA60BE-D854-4609-9170-98F965C45521}"/>
    <cellStyle name="RISKdarkBoxed 3 3 2 3 3 3 2" xfId="37991" xr:uid="{16BE88A8-132D-4116-A6D7-16E9BD5C409C}"/>
    <cellStyle name="RISKdarkBoxed 3 3 2 3 3 4" xfId="39766" xr:uid="{0DAD5664-58DE-4639-8A01-17792FFD6A5B}"/>
    <cellStyle name="RISKdarkBoxed 3 3 2 3 3 5" xfId="37988" xr:uid="{54FFB508-5DEE-4FB6-9709-FB707D405065}"/>
    <cellStyle name="RISKdarkBoxed 3 3 2 3 4" xfId="16612" xr:uid="{00000000-0005-0000-0000-0000EB400000}"/>
    <cellStyle name="RISKdarkBoxed 3 3 2 3 4 2" xfId="39771" xr:uid="{2ED13779-442A-4C2D-BA1B-2517CF600642}"/>
    <cellStyle name="RISKdarkBoxed 3 3 2 3 4 2 2" xfId="37993" xr:uid="{C49B0321-00DA-4EEE-8A3A-15907AA0E979}"/>
    <cellStyle name="RISKdarkBoxed 3 3 2 3 4 3" xfId="39770" xr:uid="{AE3B9487-FC1D-4EB9-9BEB-346635F868E8}"/>
    <cellStyle name="RISKdarkBoxed 3 3 2 3 4 4" xfId="37992" xr:uid="{D8521006-122E-45CD-AE95-94FEE4AF9797}"/>
    <cellStyle name="RISKdarkBoxed 3 3 2 3 5" xfId="39772" xr:uid="{C8536EFD-A98D-4DD3-B8C8-D18ABD4F38C4}"/>
    <cellStyle name="RISKdarkBoxed 3 3 2 3 5 2" xfId="37994" xr:uid="{3E6DD0A7-ED20-4EC6-BF08-E21F96B0FC7B}"/>
    <cellStyle name="RISKdarkBoxed 3 3 2 3 6" xfId="39761" xr:uid="{56895A22-0CA2-45FF-B70E-4654272188F8}"/>
    <cellStyle name="RISKdarkBoxed 3 3 2 3 7" xfId="37983" xr:uid="{001C6D9B-4E6A-4120-B4E1-BD0E24CAB26A}"/>
    <cellStyle name="RISKdarkBoxed 3 3 2 4" xfId="16613" xr:uid="{00000000-0005-0000-0000-0000EC400000}"/>
    <cellStyle name="RISKdarkBoxed 3 3 2 4 2" xfId="16614" xr:uid="{00000000-0005-0000-0000-0000ED400000}"/>
    <cellStyle name="RISKdarkBoxed 3 3 2 4 2 2" xfId="16615" xr:uid="{00000000-0005-0000-0000-0000EE400000}"/>
    <cellStyle name="RISKdarkBoxed 3 3 2 4 2 2 2" xfId="39776" xr:uid="{DF5E7A38-0E49-427C-B7DC-627B44B4F1D8}"/>
    <cellStyle name="RISKdarkBoxed 3 3 2 4 2 2 2 2" xfId="37998" xr:uid="{15B4FB43-D884-46A0-A7E6-980E499CEF53}"/>
    <cellStyle name="RISKdarkBoxed 3 3 2 4 2 2 3" xfId="39775" xr:uid="{24479F3A-A11B-4F5F-B269-7FD19F755B17}"/>
    <cellStyle name="RISKdarkBoxed 3 3 2 4 2 2 4" xfId="37997" xr:uid="{4316D998-37C6-4B70-8FEB-FF1BDB45B045}"/>
    <cellStyle name="RISKdarkBoxed 3 3 2 4 2 3" xfId="39777" xr:uid="{3DACA0DD-3D5E-4211-A828-9F7D70E10BCF}"/>
    <cellStyle name="RISKdarkBoxed 3 3 2 4 2 3 2" xfId="37999" xr:uid="{5B32AFAB-792F-42FA-8EEC-EF1937D0B573}"/>
    <cellStyle name="RISKdarkBoxed 3 3 2 4 2 4" xfId="39774" xr:uid="{EF5D65C2-CCEE-4753-B83E-919505520853}"/>
    <cellStyle name="RISKdarkBoxed 3 3 2 4 2 5" xfId="37996" xr:uid="{D4CB2EE0-ADF7-4276-89F7-BD94CA50D9BD}"/>
    <cellStyle name="RISKdarkBoxed 3 3 2 4 3" xfId="16616" xr:uid="{00000000-0005-0000-0000-0000EF400000}"/>
    <cellStyle name="RISKdarkBoxed 3 3 2 4 3 2" xfId="16617" xr:uid="{00000000-0005-0000-0000-0000F0400000}"/>
    <cellStyle name="RISKdarkBoxed 3 3 2 4 3 2 2" xfId="39780" xr:uid="{8085C9DA-8BDB-43CA-B14F-A6A8A50F6C1B}"/>
    <cellStyle name="RISKdarkBoxed 3 3 2 4 3 2 2 2" xfId="38002" xr:uid="{3970570F-9265-469E-AE1D-BD63EC52CED9}"/>
    <cellStyle name="RISKdarkBoxed 3 3 2 4 3 2 3" xfId="39779" xr:uid="{C0C7D57A-B322-4F6E-A433-4C3C6EA53773}"/>
    <cellStyle name="RISKdarkBoxed 3 3 2 4 3 2 4" xfId="38001" xr:uid="{1ADEA7C9-26B7-43A9-8430-DE7D4D4B42B1}"/>
    <cellStyle name="RISKdarkBoxed 3 3 2 4 3 3" xfId="39781" xr:uid="{4853CE98-70A8-4854-9E30-7A456FA68C02}"/>
    <cellStyle name="RISKdarkBoxed 3 3 2 4 3 3 2" xfId="38003" xr:uid="{1B8D3412-C1B7-470B-B454-887634A8B433}"/>
    <cellStyle name="RISKdarkBoxed 3 3 2 4 3 4" xfId="39778" xr:uid="{238BC592-A72A-404D-92C3-4CCD77D53D7F}"/>
    <cellStyle name="RISKdarkBoxed 3 3 2 4 3 5" xfId="38000" xr:uid="{44E4F6A0-787A-4DBD-BF69-7B7365B2C9C5}"/>
    <cellStyle name="RISKdarkBoxed 3 3 2 4 4" xfId="16618" xr:uid="{00000000-0005-0000-0000-0000F1400000}"/>
    <cellStyle name="RISKdarkBoxed 3 3 2 4 4 2" xfId="39783" xr:uid="{EFBCA7C2-394C-41E3-824F-529706910178}"/>
    <cellStyle name="RISKdarkBoxed 3 3 2 4 4 2 2" xfId="38005" xr:uid="{F3D0B8CA-250E-4DE2-ACFE-618235D79FDF}"/>
    <cellStyle name="RISKdarkBoxed 3 3 2 4 4 3" xfId="39782" xr:uid="{88BEBCAF-5CDD-40AD-B3F0-68ED93389F3D}"/>
    <cellStyle name="RISKdarkBoxed 3 3 2 4 4 4" xfId="38004" xr:uid="{6DF17633-3DD1-4C5D-894C-806BB98C8325}"/>
    <cellStyle name="RISKdarkBoxed 3 3 2 4 5" xfId="39784" xr:uid="{EE7AF023-29B3-4092-A5AE-E8499FE1C385}"/>
    <cellStyle name="RISKdarkBoxed 3 3 2 4 5 2" xfId="38006" xr:uid="{D877D7E1-46F9-446D-A9F6-40BB58450D3F}"/>
    <cellStyle name="RISKdarkBoxed 3 3 2 4 6" xfId="39773" xr:uid="{A4391C39-3D55-4452-8033-07C5BD590E08}"/>
    <cellStyle name="RISKdarkBoxed 3 3 2 4 7" xfId="37995" xr:uid="{923CD073-2D0A-4365-8600-CA7D7D245E7A}"/>
    <cellStyle name="RISKdarkBoxed 3 3 2 5" xfId="16619" xr:uid="{00000000-0005-0000-0000-0000F2400000}"/>
    <cellStyle name="RISKdarkBoxed 3 3 2 5 2" xfId="16620" xr:uid="{00000000-0005-0000-0000-0000F3400000}"/>
    <cellStyle name="RISKdarkBoxed 3 3 2 5 2 2" xfId="16621" xr:uid="{00000000-0005-0000-0000-0000F4400000}"/>
    <cellStyle name="RISKdarkBoxed 3 3 2 5 2 2 2" xfId="39788" xr:uid="{2CCB6657-DE6D-41A2-8461-ECA856A3044E}"/>
    <cellStyle name="RISKdarkBoxed 3 3 2 5 2 2 2 2" xfId="38010" xr:uid="{7743D836-0143-4DE1-BE2D-D7F0629025E3}"/>
    <cellStyle name="RISKdarkBoxed 3 3 2 5 2 2 3" xfId="39787" xr:uid="{D6DBE16B-DFC3-43BD-A5F3-FFB4B203D844}"/>
    <cellStyle name="RISKdarkBoxed 3 3 2 5 2 2 4" xfId="38009" xr:uid="{154B2A1D-4A02-4226-9407-DF2369E995E5}"/>
    <cellStyle name="RISKdarkBoxed 3 3 2 5 2 3" xfId="39789" xr:uid="{54923809-36B0-4888-8B3E-1AEEB4FCA40C}"/>
    <cellStyle name="RISKdarkBoxed 3 3 2 5 2 3 2" xfId="38011" xr:uid="{8A63E2AF-AE51-40D1-9609-198D9AF49BA5}"/>
    <cellStyle name="RISKdarkBoxed 3 3 2 5 2 4" xfId="39786" xr:uid="{7947C89F-B456-4EE5-A17C-A4F651E0A93F}"/>
    <cellStyle name="RISKdarkBoxed 3 3 2 5 2 5" xfId="38008" xr:uid="{009828BC-1265-48FE-BDB9-A3C143DDC69A}"/>
    <cellStyle name="RISKdarkBoxed 3 3 2 5 3" xfId="16622" xr:uid="{00000000-0005-0000-0000-0000F5400000}"/>
    <cellStyle name="RISKdarkBoxed 3 3 2 5 3 2" xfId="16623" xr:uid="{00000000-0005-0000-0000-0000F6400000}"/>
    <cellStyle name="RISKdarkBoxed 3 3 2 5 3 2 2" xfId="39792" xr:uid="{8E63476D-8517-40F1-9A53-DA00F7F40DBB}"/>
    <cellStyle name="RISKdarkBoxed 3 3 2 5 3 2 2 2" xfId="38014" xr:uid="{4D0EC80F-D0AB-47C4-9BBA-3440F8ACC927}"/>
    <cellStyle name="RISKdarkBoxed 3 3 2 5 3 2 3" xfId="39791" xr:uid="{923868DE-B19A-4F7B-99A3-3C5486F0E460}"/>
    <cellStyle name="RISKdarkBoxed 3 3 2 5 3 2 4" xfId="38013" xr:uid="{6F42EDF3-67A8-4D36-8D1D-D3BD359B595E}"/>
    <cellStyle name="RISKdarkBoxed 3 3 2 5 3 3" xfId="39793" xr:uid="{71412776-5C8E-4E07-8DBE-64BCDEC69E23}"/>
    <cellStyle name="RISKdarkBoxed 3 3 2 5 3 3 2" xfId="38015" xr:uid="{F876D776-753D-407B-8F9F-CCC728B78D0A}"/>
    <cellStyle name="RISKdarkBoxed 3 3 2 5 3 4" xfId="39790" xr:uid="{817E4F49-F4BD-4DE3-A06F-12D94ABF236A}"/>
    <cellStyle name="RISKdarkBoxed 3 3 2 5 3 5" xfId="38012" xr:uid="{9C415E34-9857-49F4-95F9-2D0418777C7B}"/>
    <cellStyle name="RISKdarkBoxed 3 3 2 5 4" xfId="16624" xr:uid="{00000000-0005-0000-0000-0000F7400000}"/>
    <cellStyle name="RISKdarkBoxed 3 3 2 5 4 2" xfId="39795" xr:uid="{62E69BAE-6F9A-4DA3-88F7-E8398906815A}"/>
    <cellStyle name="RISKdarkBoxed 3 3 2 5 4 2 2" xfId="38017" xr:uid="{55A1D5BA-DE45-48B3-A413-E7611CF5006F}"/>
    <cellStyle name="RISKdarkBoxed 3 3 2 5 4 3" xfId="39794" xr:uid="{811615EE-D49C-44EC-8991-2E37E023E2FB}"/>
    <cellStyle name="RISKdarkBoxed 3 3 2 5 4 4" xfId="38016" xr:uid="{BF5481CF-6A05-44F1-9995-E5269C2F4C62}"/>
    <cellStyle name="RISKdarkBoxed 3 3 2 5 5" xfId="39796" xr:uid="{BF666B7D-22A8-4C8B-B94D-98C76A272BCC}"/>
    <cellStyle name="RISKdarkBoxed 3 3 2 5 5 2" xfId="38018" xr:uid="{AC0EEFD2-F15C-4854-AA7B-CA6F8AA7F3DE}"/>
    <cellStyle name="RISKdarkBoxed 3 3 2 5 6" xfId="39785" xr:uid="{1603E2BE-270A-473E-93B5-390C18CC41A9}"/>
    <cellStyle name="RISKdarkBoxed 3 3 2 5 7" xfId="38007" xr:uid="{B2FF0F8A-1C0A-419C-B890-0B92407876CD}"/>
    <cellStyle name="RISKdarkBoxed 3 3 2 6" xfId="16625" xr:uid="{00000000-0005-0000-0000-0000F8400000}"/>
    <cellStyle name="RISKdarkBoxed 3 3 2 6 2" xfId="16626" xr:uid="{00000000-0005-0000-0000-0000F9400000}"/>
    <cellStyle name="RISKdarkBoxed 3 3 2 6 2 2" xfId="39799" xr:uid="{EBFB3C3D-41CA-4A39-9439-46DD96F090F5}"/>
    <cellStyle name="RISKdarkBoxed 3 3 2 6 2 2 2" xfId="38021" xr:uid="{85D142D5-84EB-4D37-A946-7F14F7F37C5E}"/>
    <cellStyle name="RISKdarkBoxed 3 3 2 6 2 3" xfId="39798" xr:uid="{74DBD73D-268C-4D73-9EEA-3672900B912E}"/>
    <cellStyle name="RISKdarkBoxed 3 3 2 6 2 4" xfId="38020" xr:uid="{B8394A36-428F-4247-8E5D-7DDE3070F834}"/>
    <cellStyle name="RISKdarkBoxed 3 3 2 6 3" xfId="39800" xr:uid="{EF82890F-EA1D-4CA6-BCCD-4383D6143C06}"/>
    <cellStyle name="RISKdarkBoxed 3 3 2 6 3 2" xfId="38022" xr:uid="{5153CB75-5695-4246-A5F7-8372CFE22D8E}"/>
    <cellStyle name="RISKdarkBoxed 3 3 2 6 4" xfId="39797" xr:uid="{ABF1F886-B5B0-4BB1-87B6-B83A357FA25A}"/>
    <cellStyle name="RISKdarkBoxed 3 3 2 6 5" xfId="38019" xr:uid="{A0C40BD3-8D3B-4BEF-9EAE-065465291C7C}"/>
    <cellStyle name="RISKdarkBoxed 3 3 2 7" xfId="16627" xr:uid="{00000000-0005-0000-0000-0000FA400000}"/>
    <cellStyle name="RISKdarkBoxed 3 3 2 7 2" xfId="16628" xr:uid="{00000000-0005-0000-0000-0000FB400000}"/>
    <cellStyle name="RISKdarkBoxed 3 3 2 7 2 2" xfId="39803" xr:uid="{27526ED4-ED7D-40B3-9EED-3136E7187A19}"/>
    <cellStyle name="RISKdarkBoxed 3 3 2 7 2 2 2" xfId="38025" xr:uid="{837498AC-781F-4563-AA26-D4BB46E7B098}"/>
    <cellStyle name="RISKdarkBoxed 3 3 2 7 2 3" xfId="39802" xr:uid="{9DBBEC6A-6C74-41B2-A988-D1C6A19836CB}"/>
    <cellStyle name="RISKdarkBoxed 3 3 2 7 2 4" xfId="38024" xr:uid="{D9EFBBFA-3006-4EE7-8251-A62D5DBA7AF7}"/>
    <cellStyle name="RISKdarkBoxed 3 3 2 7 3" xfId="39804" xr:uid="{8E6CD9C2-02D6-4FCE-B8E5-2B672AD478BC}"/>
    <cellStyle name="RISKdarkBoxed 3 3 2 7 3 2" xfId="38026" xr:uid="{C08EA981-4014-43E4-83A3-C3A2E057B445}"/>
    <cellStyle name="RISKdarkBoxed 3 3 2 7 4" xfId="39801" xr:uid="{56E33A35-F772-432D-BECA-F17DC678A3D1}"/>
    <cellStyle name="RISKdarkBoxed 3 3 2 7 5" xfId="38023" xr:uid="{36A72B4D-94E6-4317-9E98-AA35DC3FC356}"/>
    <cellStyle name="RISKdarkBoxed 3 3 2 8" xfId="16629" xr:uid="{00000000-0005-0000-0000-0000FC400000}"/>
    <cellStyle name="RISKdarkBoxed 3 3 2 8 2" xfId="39806" xr:uid="{205198E6-9960-4ED0-BA05-F17B1B14DB4F}"/>
    <cellStyle name="RISKdarkBoxed 3 3 2 8 2 2" xfId="38028" xr:uid="{D3E1F179-F541-4F57-A5B6-B8841D5E57D0}"/>
    <cellStyle name="RISKdarkBoxed 3 3 2 8 3" xfId="39805" xr:uid="{618C76D4-3D35-47F2-8A4B-78971B32D0CD}"/>
    <cellStyle name="RISKdarkBoxed 3 3 2 8 4" xfId="38027" xr:uid="{E2C39FA1-883C-4741-87E5-2B66D935ECA9}"/>
    <cellStyle name="RISKdarkBoxed 3 3 2 9" xfId="39807" xr:uid="{8A37EDA0-A92A-4671-92B3-29DD82490A81}"/>
    <cellStyle name="RISKdarkBoxed 3 3 2 9 2" xfId="38029" xr:uid="{D15972B0-8F33-435C-B209-A1C79B7926D2}"/>
    <cellStyle name="RISKdarkBoxed 3 3 3" xfId="16630" xr:uid="{00000000-0005-0000-0000-0000FD400000}"/>
    <cellStyle name="RISKdarkBoxed 3 3 3 2" xfId="16631" xr:uid="{00000000-0005-0000-0000-0000FE400000}"/>
    <cellStyle name="RISKdarkBoxed 3 3 3 2 2" xfId="16632" xr:uid="{00000000-0005-0000-0000-0000FF400000}"/>
    <cellStyle name="RISKdarkBoxed 3 3 3 2 2 2" xfId="39811" xr:uid="{38B73092-451A-4302-AC06-F727E3E4C712}"/>
    <cellStyle name="RISKdarkBoxed 3 3 3 2 2 2 2" xfId="38033" xr:uid="{BE746B13-4B03-4750-BFE6-349FD6269BBF}"/>
    <cellStyle name="RISKdarkBoxed 3 3 3 2 2 3" xfId="39810" xr:uid="{F9C9A5A1-AC30-488F-9999-55F09960C0F6}"/>
    <cellStyle name="RISKdarkBoxed 3 3 3 2 2 4" xfId="38032" xr:uid="{27DE7CDA-778D-4A90-9607-D63A83AFF15A}"/>
    <cellStyle name="RISKdarkBoxed 3 3 3 2 3" xfId="39812" xr:uid="{DCD8A2A2-74FD-4A0D-A4F7-7578689B75DC}"/>
    <cellStyle name="RISKdarkBoxed 3 3 3 2 3 2" xfId="38034" xr:uid="{AB254AD5-2FC6-4789-BF6F-E47BE96314CD}"/>
    <cellStyle name="RISKdarkBoxed 3 3 3 2 4" xfId="39809" xr:uid="{DC99B238-DB6E-4305-A743-7A211E5EE45E}"/>
    <cellStyle name="RISKdarkBoxed 3 3 3 2 5" xfId="38031" xr:uid="{E91009AA-3A99-470C-932D-29AA42295949}"/>
    <cellStyle name="RISKdarkBoxed 3 3 3 3" xfId="16633" xr:uid="{00000000-0005-0000-0000-000000410000}"/>
    <cellStyle name="RISKdarkBoxed 3 3 3 3 2" xfId="16634" xr:uid="{00000000-0005-0000-0000-000001410000}"/>
    <cellStyle name="RISKdarkBoxed 3 3 3 3 2 2" xfId="39815" xr:uid="{A8A94965-F9AE-4EFB-B99D-934288854A5C}"/>
    <cellStyle name="RISKdarkBoxed 3 3 3 3 2 2 2" xfId="38037" xr:uid="{A25BA3B3-3C4E-4318-906A-ECE728DC9010}"/>
    <cellStyle name="RISKdarkBoxed 3 3 3 3 2 3" xfId="39814" xr:uid="{89EF335C-6D51-4F4B-A828-5457B649F6F9}"/>
    <cellStyle name="RISKdarkBoxed 3 3 3 3 2 4" xfId="38036" xr:uid="{02B9A296-B673-4113-8F11-C97A286282A0}"/>
    <cellStyle name="RISKdarkBoxed 3 3 3 3 3" xfId="39816" xr:uid="{14DBC271-4315-4C69-A069-5EF6A55D10C8}"/>
    <cellStyle name="RISKdarkBoxed 3 3 3 3 3 2" xfId="38038" xr:uid="{AC1807B6-9A3D-49B9-983B-72335420A42C}"/>
    <cellStyle name="RISKdarkBoxed 3 3 3 3 4" xfId="39813" xr:uid="{03C93AE2-349C-4C91-8A3D-8E6B27C1E31F}"/>
    <cellStyle name="RISKdarkBoxed 3 3 3 3 5" xfId="38035" xr:uid="{3A0D5C50-D6B4-4B15-ABB1-CAABF7E07A95}"/>
    <cellStyle name="RISKdarkBoxed 3 3 3 4" xfId="16635" xr:uid="{00000000-0005-0000-0000-000002410000}"/>
    <cellStyle name="RISKdarkBoxed 3 3 3 4 2" xfId="39818" xr:uid="{300E2FB3-F856-4CE5-8CAA-920593535642}"/>
    <cellStyle name="RISKdarkBoxed 3 3 3 4 2 2" xfId="38040" xr:uid="{6B37C583-60DC-4233-9C01-F66E7F53ECFD}"/>
    <cellStyle name="RISKdarkBoxed 3 3 3 4 3" xfId="39817" xr:uid="{A75EA9F0-FAE4-4523-B2CC-4F036F55D568}"/>
    <cellStyle name="RISKdarkBoxed 3 3 3 4 4" xfId="38039" xr:uid="{B75834A7-DF80-452D-898E-383CDF0654A3}"/>
    <cellStyle name="RISKdarkBoxed 3 3 3 5" xfId="39819" xr:uid="{FD319D5E-A891-4AF4-8E22-7416BE50759E}"/>
    <cellStyle name="RISKdarkBoxed 3 3 3 5 2" xfId="38041" xr:uid="{F5970C21-C168-44C9-98A0-78C347751EE9}"/>
    <cellStyle name="RISKdarkBoxed 3 3 3 6" xfId="39808" xr:uid="{BB75FA52-3A4D-4161-B081-FD9CEB9E1D6B}"/>
    <cellStyle name="RISKdarkBoxed 3 3 3 7" xfId="38030" xr:uid="{9B3BB3CE-7BCD-4F07-AA40-5069093382DD}"/>
    <cellStyle name="RISKdarkBoxed 3 3 4" xfId="16636" xr:uid="{00000000-0005-0000-0000-000003410000}"/>
    <cellStyle name="RISKdarkBoxed 3 3 4 2" xfId="16637" xr:uid="{00000000-0005-0000-0000-000004410000}"/>
    <cellStyle name="RISKdarkBoxed 3 3 4 2 2" xfId="16638" xr:uid="{00000000-0005-0000-0000-000005410000}"/>
    <cellStyle name="RISKdarkBoxed 3 3 4 2 2 2" xfId="39823" xr:uid="{AFAEC69E-8FE7-4453-8206-9C46755E585B}"/>
    <cellStyle name="RISKdarkBoxed 3 3 4 2 2 2 2" xfId="38045" xr:uid="{92F4E8FA-2BDB-4B03-83E5-60117697FA7F}"/>
    <cellStyle name="RISKdarkBoxed 3 3 4 2 2 3" xfId="39822" xr:uid="{E1AB3B17-ADDA-4A1E-9FF1-6AC0C71542B4}"/>
    <cellStyle name="RISKdarkBoxed 3 3 4 2 2 4" xfId="38044" xr:uid="{EAA4CE33-8562-4F57-9CE6-C3C6E3567109}"/>
    <cellStyle name="RISKdarkBoxed 3 3 4 2 3" xfId="39824" xr:uid="{D305177F-F0AD-48C2-A9B3-A79C8B805845}"/>
    <cellStyle name="RISKdarkBoxed 3 3 4 2 3 2" xfId="38046" xr:uid="{341D38A7-F73B-4381-A55B-6AC21DFF5E99}"/>
    <cellStyle name="RISKdarkBoxed 3 3 4 2 4" xfId="39821" xr:uid="{ADC8EA92-6C0D-4529-974F-D81F64B4467E}"/>
    <cellStyle name="RISKdarkBoxed 3 3 4 2 5" xfId="38043" xr:uid="{661BAB79-70E3-4D0A-815C-F4BE9276E7C5}"/>
    <cellStyle name="RISKdarkBoxed 3 3 4 3" xfId="16639" xr:uid="{00000000-0005-0000-0000-000006410000}"/>
    <cellStyle name="RISKdarkBoxed 3 3 4 3 2" xfId="16640" xr:uid="{00000000-0005-0000-0000-000007410000}"/>
    <cellStyle name="RISKdarkBoxed 3 3 4 3 2 2" xfId="39827" xr:uid="{8953A3A7-D02C-4AE8-9CC6-9EDB82EDE2A7}"/>
    <cellStyle name="RISKdarkBoxed 3 3 4 3 2 2 2" xfId="38049" xr:uid="{219AB156-B17C-4AD1-9152-85B8671E2D97}"/>
    <cellStyle name="RISKdarkBoxed 3 3 4 3 2 3" xfId="39826" xr:uid="{26556E96-1FCD-4774-A588-71BD5D219045}"/>
    <cellStyle name="RISKdarkBoxed 3 3 4 3 2 4" xfId="38048" xr:uid="{8B663B27-0470-4714-9D36-D2B1F654A186}"/>
    <cellStyle name="RISKdarkBoxed 3 3 4 3 3" xfId="39828" xr:uid="{F1D79AEF-2222-494E-8679-2BC465FB33CC}"/>
    <cellStyle name="RISKdarkBoxed 3 3 4 3 3 2" xfId="38050" xr:uid="{E400AD64-9079-4E5E-8E7B-B42CFFB613F2}"/>
    <cellStyle name="RISKdarkBoxed 3 3 4 3 4" xfId="39825" xr:uid="{EFA1B17A-83BF-4F5D-BC20-B8B4A4BDC289}"/>
    <cellStyle name="RISKdarkBoxed 3 3 4 3 5" xfId="38047" xr:uid="{C284EB21-D68A-4662-94E7-B27076CCBE92}"/>
    <cellStyle name="RISKdarkBoxed 3 3 4 4" xfId="16641" xr:uid="{00000000-0005-0000-0000-000008410000}"/>
    <cellStyle name="RISKdarkBoxed 3 3 4 4 2" xfId="39830" xr:uid="{1016FF08-E2BB-4724-8EFA-25780F8814ED}"/>
    <cellStyle name="RISKdarkBoxed 3 3 4 4 2 2" xfId="38052" xr:uid="{82895412-0E83-465F-8C08-A4F5D1604D80}"/>
    <cellStyle name="RISKdarkBoxed 3 3 4 4 3" xfId="39829" xr:uid="{05CD017F-EBA5-4931-873E-72C56CC5674B}"/>
    <cellStyle name="RISKdarkBoxed 3 3 4 4 4" xfId="38051" xr:uid="{8F641491-8A6F-48FA-AB68-FB67A06180FA}"/>
    <cellStyle name="RISKdarkBoxed 3 3 4 5" xfId="39831" xr:uid="{9C06E45F-3261-4161-8B43-88AE47E87DB1}"/>
    <cellStyle name="RISKdarkBoxed 3 3 4 5 2" xfId="38053" xr:uid="{50AE9506-4393-4168-8679-06D37C6B02BD}"/>
    <cellStyle name="RISKdarkBoxed 3 3 4 6" xfId="39820" xr:uid="{E049D856-5929-4478-BB7E-AC3592A8B0C0}"/>
    <cellStyle name="RISKdarkBoxed 3 3 4 7" xfId="38042" xr:uid="{242FEA2D-D8DE-40AF-83A1-357FD9151DA8}"/>
    <cellStyle name="RISKdarkBoxed 3 3 5" xfId="16642" xr:uid="{00000000-0005-0000-0000-000009410000}"/>
    <cellStyle name="RISKdarkBoxed 3 3 5 2" xfId="16643" xr:uid="{00000000-0005-0000-0000-00000A410000}"/>
    <cellStyle name="RISKdarkBoxed 3 3 5 2 2" xfId="16644" xr:uid="{00000000-0005-0000-0000-00000B410000}"/>
    <cellStyle name="RISKdarkBoxed 3 3 5 2 2 2" xfId="39835" xr:uid="{A42D3B60-30C6-4B0F-8186-9521AC8ACA54}"/>
    <cellStyle name="RISKdarkBoxed 3 3 5 2 2 2 2" xfId="38057" xr:uid="{7EE2E627-DA1D-4FF5-9DD2-B9CD9243EDEF}"/>
    <cellStyle name="RISKdarkBoxed 3 3 5 2 2 3" xfId="39834" xr:uid="{83097414-D257-4DE9-B450-9412F67707A0}"/>
    <cellStyle name="RISKdarkBoxed 3 3 5 2 2 4" xfId="38056" xr:uid="{BCCC16E9-453E-47B9-94C1-3B33F2CF2D9A}"/>
    <cellStyle name="RISKdarkBoxed 3 3 5 2 3" xfId="39836" xr:uid="{77D13309-8C61-41FA-A81E-D5A5EA7073EC}"/>
    <cellStyle name="RISKdarkBoxed 3 3 5 2 3 2" xfId="38058" xr:uid="{CB730F42-71A8-474E-A090-BCEC9A0611AE}"/>
    <cellStyle name="RISKdarkBoxed 3 3 5 2 4" xfId="39833" xr:uid="{5237BB9E-5717-4E3C-AFAF-6E2C3BE70937}"/>
    <cellStyle name="RISKdarkBoxed 3 3 5 2 5" xfId="38055" xr:uid="{F194028C-B2B1-45F5-99B7-88FBB3DB897B}"/>
    <cellStyle name="RISKdarkBoxed 3 3 5 3" xfId="16645" xr:uid="{00000000-0005-0000-0000-00000C410000}"/>
    <cellStyle name="RISKdarkBoxed 3 3 5 3 2" xfId="16646" xr:uid="{00000000-0005-0000-0000-00000D410000}"/>
    <cellStyle name="RISKdarkBoxed 3 3 5 3 2 2" xfId="39839" xr:uid="{E32EA113-A1FD-4D0A-9181-6FC27C9C61B5}"/>
    <cellStyle name="RISKdarkBoxed 3 3 5 3 2 2 2" xfId="38061" xr:uid="{FE820BBF-8D2C-40E8-9D6C-EB3A3109C2BE}"/>
    <cellStyle name="RISKdarkBoxed 3 3 5 3 2 3" xfId="39838" xr:uid="{89D1C734-BD04-4781-AB70-731CA82EB4E8}"/>
    <cellStyle name="RISKdarkBoxed 3 3 5 3 2 4" xfId="38060" xr:uid="{8E6C8673-01B6-4187-8117-97B0D96B0E2F}"/>
    <cellStyle name="RISKdarkBoxed 3 3 5 3 3" xfId="39840" xr:uid="{06AB94BE-46FC-40E8-9FA8-13E5AF682E25}"/>
    <cellStyle name="RISKdarkBoxed 3 3 5 3 3 2" xfId="38062" xr:uid="{438EEC81-B7B2-4C95-A7E1-C9C5E33C857D}"/>
    <cellStyle name="RISKdarkBoxed 3 3 5 3 4" xfId="39837" xr:uid="{5E0625BB-3135-4757-84CF-4FAFC47E9675}"/>
    <cellStyle name="RISKdarkBoxed 3 3 5 3 5" xfId="38059" xr:uid="{FC44383E-9E18-4C3A-83A6-0CE05766FFEF}"/>
    <cellStyle name="RISKdarkBoxed 3 3 5 4" xfId="16647" xr:uid="{00000000-0005-0000-0000-00000E410000}"/>
    <cellStyle name="RISKdarkBoxed 3 3 5 4 2" xfId="39842" xr:uid="{AC977FBC-77BE-4793-B787-B9AE015137DC}"/>
    <cellStyle name="RISKdarkBoxed 3 3 5 4 2 2" xfId="38064" xr:uid="{21DDEDB9-E829-488E-9748-CFC5F391A053}"/>
    <cellStyle name="RISKdarkBoxed 3 3 5 4 3" xfId="39841" xr:uid="{BFDB3B9A-902F-43FC-891F-4AE482D37C10}"/>
    <cellStyle name="RISKdarkBoxed 3 3 5 4 4" xfId="38063" xr:uid="{7545F618-8DA4-4172-8B45-CA4C73CA1530}"/>
    <cellStyle name="RISKdarkBoxed 3 3 5 5" xfId="39843" xr:uid="{8F7E151E-5270-45A3-AC8D-1349C1FF2EE0}"/>
    <cellStyle name="RISKdarkBoxed 3 3 5 5 2" xfId="38065" xr:uid="{2160D0C0-C394-4B41-88E6-5000C52D3260}"/>
    <cellStyle name="RISKdarkBoxed 3 3 5 6" xfId="39832" xr:uid="{BB1EB0BC-1B4D-43EA-BE42-2F14BD42E6ED}"/>
    <cellStyle name="RISKdarkBoxed 3 3 5 7" xfId="38054" xr:uid="{71D2D9C7-B4AA-4866-923A-F666C41CF8D6}"/>
    <cellStyle name="RISKdarkBoxed 3 3 6" xfId="16648" xr:uid="{00000000-0005-0000-0000-00000F410000}"/>
    <cellStyle name="RISKdarkBoxed 3 3 6 2" xfId="16649" xr:uid="{00000000-0005-0000-0000-000010410000}"/>
    <cellStyle name="RISKdarkBoxed 3 3 6 2 2" xfId="16650" xr:uid="{00000000-0005-0000-0000-000011410000}"/>
    <cellStyle name="RISKdarkBoxed 3 3 6 2 2 2" xfId="39847" xr:uid="{C246B79B-C583-489A-84C2-477FF016BB35}"/>
    <cellStyle name="RISKdarkBoxed 3 3 6 2 2 2 2" xfId="38069" xr:uid="{CF3AEC54-9DD9-4A4D-9178-782683EDA6F9}"/>
    <cellStyle name="RISKdarkBoxed 3 3 6 2 2 3" xfId="39846" xr:uid="{5DB7D8A1-F951-4257-BA0F-F247C9316B83}"/>
    <cellStyle name="RISKdarkBoxed 3 3 6 2 2 4" xfId="38068" xr:uid="{C29EB9CC-2138-4345-8B15-F66480C07B14}"/>
    <cellStyle name="RISKdarkBoxed 3 3 6 2 3" xfId="39848" xr:uid="{28025CC3-1DC7-47EA-8B85-7BAA53C423A9}"/>
    <cellStyle name="RISKdarkBoxed 3 3 6 2 3 2" xfId="38070" xr:uid="{87C06534-C004-438E-BF74-FE784A3991CD}"/>
    <cellStyle name="RISKdarkBoxed 3 3 6 2 4" xfId="39845" xr:uid="{B4699BF2-4E9B-4AE6-AA74-F4EA82194999}"/>
    <cellStyle name="RISKdarkBoxed 3 3 6 2 5" xfId="38067" xr:uid="{6863A790-FC34-4AFD-8BF9-4E68A0EBEE78}"/>
    <cellStyle name="RISKdarkBoxed 3 3 6 3" xfId="16651" xr:uid="{00000000-0005-0000-0000-000012410000}"/>
    <cellStyle name="RISKdarkBoxed 3 3 6 3 2" xfId="16652" xr:uid="{00000000-0005-0000-0000-000013410000}"/>
    <cellStyle name="RISKdarkBoxed 3 3 6 3 2 2" xfId="39851" xr:uid="{A8DE4C09-1B35-42C2-B00F-D402C09D0FBE}"/>
    <cellStyle name="RISKdarkBoxed 3 3 6 3 2 2 2" xfId="38073" xr:uid="{C853C217-E4C0-4C1B-A6EB-69506980D66B}"/>
    <cellStyle name="RISKdarkBoxed 3 3 6 3 2 3" xfId="39850" xr:uid="{8E7BAAD0-2324-4924-BA88-FFC05F73D8AE}"/>
    <cellStyle name="RISKdarkBoxed 3 3 6 3 2 4" xfId="38072" xr:uid="{90F40437-F226-4DDD-8C4A-4CB10F7D69C2}"/>
    <cellStyle name="RISKdarkBoxed 3 3 6 3 3" xfId="39852" xr:uid="{579DEDC6-D872-4188-B267-9F12B03940EE}"/>
    <cellStyle name="RISKdarkBoxed 3 3 6 3 3 2" xfId="38074" xr:uid="{7BA01046-4582-4766-83BC-3E454BB9DDF9}"/>
    <cellStyle name="RISKdarkBoxed 3 3 6 3 4" xfId="39849" xr:uid="{0FAEC15E-3D0B-406A-8754-EFE3C1A97390}"/>
    <cellStyle name="RISKdarkBoxed 3 3 6 3 5" xfId="38071" xr:uid="{53C7A7FA-24B2-4CC5-B0F8-012AB82D2775}"/>
    <cellStyle name="RISKdarkBoxed 3 3 6 4" xfId="16653" xr:uid="{00000000-0005-0000-0000-000014410000}"/>
    <cellStyle name="RISKdarkBoxed 3 3 6 4 2" xfId="39854" xr:uid="{A52E20E5-8D15-47EC-8F3B-B4434D5ED4B3}"/>
    <cellStyle name="RISKdarkBoxed 3 3 6 4 2 2" xfId="38076" xr:uid="{AB724CDB-8F6F-4CEC-89B1-10D3D07EF52E}"/>
    <cellStyle name="RISKdarkBoxed 3 3 6 4 3" xfId="39853" xr:uid="{1FBA9CCF-D4F3-4C8A-BCDD-8DDD39CC2955}"/>
    <cellStyle name="RISKdarkBoxed 3 3 6 4 4" xfId="38075" xr:uid="{6BABFEE0-79D4-443B-A981-D54322135DBE}"/>
    <cellStyle name="RISKdarkBoxed 3 3 6 5" xfId="39855" xr:uid="{38D1891C-BDA9-4E71-A43E-244894ADBBE0}"/>
    <cellStyle name="RISKdarkBoxed 3 3 6 5 2" xfId="38077" xr:uid="{263AA3A9-864F-4ABD-BF83-305F0B1AF96B}"/>
    <cellStyle name="RISKdarkBoxed 3 3 6 6" xfId="39844" xr:uid="{A34102C0-EAB9-4D45-B522-F420A3B96B64}"/>
    <cellStyle name="RISKdarkBoxed 3 3 6 7" xfId="38066" xr:uid="{BA68A4B5-8275-406E-A33A-EF5B45F1B106}"/>
    <cellStyle name="RISKdarkBoxed 3 3 7" xfId="16654" xr:uid="{00000000-0005-0000-0000-000015410000}"/>
    <cellStyle name="RISKdarkBoxed 3 3 7 2" xfId="16655" xr:uid="{00000000-0005-0000-0000-000016410000}"/>
    <cellStyle name="RISKdarkBoxed 3 3 7 2 2" xfId="39858" xr:uid="{BEFFA071-4B80-433F-AAAE-F0B3EDADDE63}"/>
    <cellStyle name="RISKdarkBoxed 3 3 7 2 2 2" xfId="38080" xr:uid="{8828429D-F740-48D1-8DF9-48EF3173A029}"/>
    <cellStyle name="RISKdarkBoxed 3 3 7 2 3" xfId="39857" xr:uid="{0D5424EB-E98B-48C0-8258-23F95001D696}"/>
    <cellStyle name="RISKdarkBoxed 3 3 7 2 4" xfId="38079" xr:uid="{C371CF1A-41E9-41F1-912B-382F0B83DF1C}"/>
    <cellStyle name="RISKdarkBoxed 3 3 7 3" xfId="39859" xr:uid="{87231182-985D-4A80-9257-4F02FB4E0184}"/>
    <cellStyle name="RISKdarkBoxed 3 3 7 3 2" xfId="38081" xr:uid="{0179C2A6-CE76-45BE-BA32-98A7D0281D01}"/>
    <cellStyle name="RISKdarkBoxed 3 3 7 4" xfId="39856" xr:uid="{E3344086-93E7-45AD-B00A-3502F5B2EBC0}"/>
    <cellStyle name="RISKdarkBoxed 3 3 7 5" xfId="38078" xr:uid="{8B9B88FD-7AC9-4B6D-93F2-61EC12BFF1A2}"/>
    <cellStyle name="RISKdarkBoxed 3 3 8" xfId="16656" xr:uid="{00000000-0005-0000-0000-000017410000}"/>
    <cellStyle name="RISKdarkBoxed 3 3 8 2" xfId="16657" xr:uid="{00000000-0005-0000-0000-000018410000}"/>
    <cellStyle name="RISKdarkBoxed 3 3 8 2 2" xfId="39862" xr:uid="{A2E4CEB3-365D-4233-8EA5-C0662E586110}"/>
    <cellStyle name="RISKdarkBoxed 3 3 8 2 2 2" xfId="38084" xr:uid="{E85B67C3-5DFF-46D5-A32C-D1FF41B436D0}"/>
    <cellStyle name="RISKdarkBoxed 3 3 8 2 3" xfId="39861" xr:uid="{A3BDC7D9-E400-4855-9349-104BC82356BD}"/>
    <cellStyle name="RISKdarkBoxed 3 3 8 2 4" xfId="38083" xr:uid="{D95337F6-A58C-4381-9710-449121306311}"/>
    <cellStyle name="RISKdarkBoxed 3 3 8 3" xfId="39863" xr:uid="{73FC81B5-DEA9-4089-805B-CFA7B77C2601}"/>
    <cellStyle name="RISKdarkBoxed 3 3 8 3 2" xfId="38085" xr:uid="{12486102-170F-4CF1-8D59-AE97AD63DF5C}"/>
    <cellStyle name="RISKdarkBoxed 3 3 8 4" xfId="39860" xr:uid="{CAC5342D-B3BA-468F-851C-ABFC430B81E9}"/>
    <cellStyle name="RISKdarkBoxed 3 3 8 5" xfId="38082" xr:uid="{273AE2E3-C244-43EE-82F5-B54E6AC07F24}"/>
    <cellStyle name="RISKdarkBoxed 3 3 9" xfId="16658" xr:uid="{00000000-0005-0000-0000-000019410000}"/>
    <cellStyle name="RISKdarkBoxed 3 3 9 2" xfId="39865" xr:uid="{ADC56418-8AC1-446B-8E60-C5C6208BF294}"/>
    <cellStyle name="RISKdarkBoxed 3 3 9 2 2" xfId="38087" xr:uid="{9B5397CF-2CB4-47F4-AF8F-75373F5E9CAF}"/>
    <cellStyle name="RISKdarkBoxed 3 3 9 3" xfId="39864" xr:uid="{7994363E-5E59-4AE8-AEF7-2B862936F784}"/>
    <cellStyle name="RISKdarkBoxed 3 3 9 4" xfId="38086" xr:uid="{A1DA3E7A-9247-4312-918A-50364A4A9944}"/>
    <cellStyle name="RISKdarkBoxed 3 3_Balance" xfId="16659" xr:uid="{00000000-0005-0000-0000-00001A410000}"/>
    <cellStyle name="RISKdarkBoxed 3 4" xfId="16660" xr:uid="{00000000-0005-0000-0000-00001B410000}"/>
    <cellStyle name="RISKdarkBoxed 3 4 10" xfId="39867" xr:uid="{55CA3934-C68C-4B93-AE90-5BC632195090}"/>
    <cellStyle name="RISKdarkBoxed 3 4 10 2" xfId="38089" xr:uid="{232C3AE1-E568-4BC8-BE1D-37E93C43E533}"/>
    <cellStyle name="RISKdarkBoxed 3 4 11" xfId="39866" xr:uid="{0F9B7FCA-3C26-40CE-95A9-A1A14FCBD50E}"/>
    <cellStyle name="RISKdarkBoxed 3 4 12" xfId="38088" xr:uid="{4C18AEFB-0A3E-4A6A-96F1-D3738C77CE7A}"/>
    <cellStyle name="RISKdarkBoxed 3 4 2" xfId="16661" xr:uid="{00000000-0005-0000-0000-00001C410000}"/>
    <cellStyle name="RISKdarkBoxed 3 4 2 10" xfId="39868" xr:uid="{6F069222-B9C6-4F50-9B94-731559CC6C7F}"/>
    <cellStyle name="RISKdarkBoxed 3 4 2 11" xfId="38090" xr:uid="{4E95C4F3-4AA6-4E12-A36F-AAF07FF87BAC}"/>
    <cellStyle name="RISKdarkBoxed 3 4 2 2" xfId="16662" xr:uid="{00000000-0005-0000-0000-00001D410000}"/>
    <cellStyle name="RISKdarkBoxed 3 4 2 2 2" xfId="16663" xr:uid="{00000000-0005-0000-0000-00001E410000}"/>
    <cellStyle name="RISKdarkBoxed 3 4 2 2 2 2" xfId="16664" xr:uid="{00000000-0005-0000-0000-00001F410000}"/>
    <cellStyle name="RISKdarkBoxed 3 4 2 2 2 2 2" xfId="39872" xr:uid="{17B7AD26-D572-464A-9C0B-D20F25049387}"/>
    <cellStyle name="RISKdarkBoxed 3 4 2 2 2 2 2 2" xfId="38094" xr:uid="{1100434D-F0B6-4D99-B539-3C533829D411}"/>
    <cellStyle name="RISKdarkBoxed 3 4 2 2 2 2 3" xfId="39871" xr:uid="{B1B2B683-8389-409F-BC9D-730612E4EAA9}"/>
    <cellStyle name="RISKdarkBoxed 3 4 2 2 2 2 4" xfId="38093" xr:uid="{42973DC6-41CA-4D8B-9E33-C3ECF3166689}"/>
    <cellStyle name="RISKdarkBoxed 3 4 2 2 2 3" xfId="39873" xr:uid="{40A25297-D6FA-40C3-9AE4-C69870CF6F89}"/>
    <cellStyle name="RISKdarkBoxed 3 4 2 2 2 3 2" xfId="38095" xr:uid="{7A7C115E-21AA-4122-BF92-F2359AFD4F0F}"/>
    <cellStyle name="RISKdarkBoxed 3 4 2 2 2 4" xfId="39870" xr:uid="{5BEF03C6-4EE4-42B5-896D-6E802750FBBD}"/>
    <cellStyle name="RISKdarkBoxed 3 4 2 2 2 5" xfId="38092" xr:uid="{48E392FC-E180-4CA0-AE2F-B8079198E29C}"/>
    <cellStyle name="RISKdarkBoxed 3 4 2 2 3" xfId="16665" xr:uid="{00000000-0005-0000-0000-000020410000}"/>
    <cellStyle name="RISKdarkBoxed 3 4 2 2 3 2" xfId="16666" xr:uid="{00000000-0005-0000-0000-000021410000}"/>
    <cellStyle name="RISKdarkBoxed 3 4 2 2 3 2 2" xfId="39876" xr:uid="{8D157F98-B5EA-4C19-8B83-69894E50DDFF}"/>
    <cellStyle name="RISKdarkBoxed 3 4 2 2 3 2 2 2" xfId="38098" xr:uid="{A49AB54B-C0A5-4715-9648-8A482DD185EE}"/>
    <cellStyle name="RISKdarkBoxed 3 4 2 2 3 2 3" xfId="39875" xr:uid="{95DC2BE6-EFFA-4791-B107-1A06850D3CA6}"/>
    <cellStyle name="RISKdarkBoxed 3 4 2 2 3 2 4" xfId="38097" xr:uid="{04AC935D-01EA-4478-90DD-1E0A12EB3345}"/>
    <cellStyle name="RISKdarkBoxed 3 4 2 2 3 3" xfId="39877" xr:uid="{78E02FC2-23EA-4960-B761-4F66AD79D97F}"/>
    <cellStyle name="RISKdarkBoxed 3 4 2 2 3 3 2" xfId="38099" xr:uid="{30F8C82B-B66B-43D4-814D-E95970B8D4E4}"/>
    <cellStyle name="RISKdarkBoxed 3 4 2 2 3 4" xfId="39874" xr:uid="{CE35AD6C-99B5-4469-8DC6-A084E9669B75}"/>
    <cellStyle name="RISKdarkBoxed 3 4 2 2 3 5" xfId="38096" xr:uid="{1D21A338-F3F5-4E40-A328-8677236B9D39}"/>
    <cellStyle name="RISKdarkBoxed 3 4 2 2 4" xfId="16667" xr:uid="{00000000-0005-0000-0000-000022410000}"/>
    <cellStyle name="RISKdarkBoxed 3 4 2 2 4 2" xfId="39879" xr:uid="{AACF0EC5-4022-41D6-8A69-94EB7C96553B}"/>
    <cellStyle name="RISKdarkBoxed 3 4 2 2 4 2 2" xfId="38101" xr:uid="{8EFED582-EAF2-490C-9E52-AA5DBF290E46}"/>
    <cellStyle name="RISKdarkBoxed 3 4 2 2 4 3" xfId="39878" xr:uid="{396EF80C-C295-4DC7-8098-80643A4F29D6}"/>
    <cellStyle name="RISKdarkBoxed 3 4 2 2 4 4" xfId="38100" xr:uid="{04F798E0-7D9A-45D2-8827-F3C6DE5AEFD2}"/>
    <cellStyle name="RISKdarkBoxed 3 4 2 2 5" xfId="39880" xr:uid="{D575FA02-EECB-4C05-922C-DC9D8F51A186}"/>
    <cellStyle name="RISKdarkBoxed 3 4 2 2 5 2" xfId="38102" xr:uid="{3C13667E-DDAB-4A9B-8B91-CB856672BB47}"/>
    <cellStyle name="RISKdarkBoxed 3 4 2 2 6" xfId="39869" xr:uid="{6CA0582B-1AD8-44D4-A76E-A958C1D33F45}"/>
    <cellStyle name="RISKdarkBoxed 3 4 2 2 7" xfId="38091" xr:uid="{C18A4DC3-6589-4B4A-89E7-E1F2413A5C7D}"/>
    <cellStyle name="RISKdarkBoxed 3 4 2 3" xfId="16668" xr:uid="{00000000-0005-0000-0000-000023410000}"/>
    <cellStyle name="RISKdarkBoxed 3 4 2 3 2" xfId="16669" xr:uid="{00000000-0005-0000-0000-000024410000}"/>
    <cellStyle name="RISKdarkBoxed 3 4 2 3 2 2" xfId="16670" xr:uid="{00000000-0005-0000-0000-000025410000}"/>
    <cellStyle name="RISKdarkBoxed 3 4 2 3 2 2 2" xfId="39884" xr:uid="{F1CB5197-B851-4B3C-A2D0-89B4738D1A12}"/>
    <cellStyle name="RISKdarkBoxed 3 4 2 3 2 2 2 2" xfId="38106" xr:uid="{C7E556CF-4745-4C79-A679-D84191C60B48}"/>
    <cellStyle name="RISKdarkBoxed 3 4 2 3 2 2 3" xfId="39883" xr:uid="{5EDF6144-BAB1-4837-B203-7AEC60F95BE8}"/>
    <cellStyle name="RISKdarkBoxed 3 4 2 3 2 2 4" xfId="38105" xr:uid="{F54FEB0A-18C8-457A-A594-5F47EEB5BE17}"/>
    <cellStyle name="RISKdarkBoxed 3 4 2 3 2 3" xfId="39885" xr:uid="{E56C4DA4-8C4D-4451-89B2-359A05548C97}"/>
    <cellStyle name="RISKdarkBoxed 3 4 2 3 2 3 2" xfId="38107" xr:uid="{0CA39714-C5DD-4E82-B2EE-F043765A7757}"/>
    <cellStyle name="RISKdarkBoxed 3 4 2 3 2 4" xfId="39882" xr:uid="{07CB2204-F637-4EB7-A646-CC9C78C0F51B}"/>
    <cellStyle name="RISKdarkBoxed 3 4 2 3 2 5" xfId="38104" xr:uid="{66B14B28-1CE6-41FE-B9F6-903051CCC6C0}"/>
    <cellStyle name="RISKdarkBoxed 3 4 2 3 3" xfId="16671" xr:uid="{00000000-0005-0000-0000-000026410000}"/>
    <cellStyle name="RISKdarkBoxed 3 4 2 3 3 2" xfId="16672" xr:uid="{00000000-0005-0000-0000-000027410000}"/>
    <cellStyle name="RISKdarkBoxed 3 4 2 3 3 2 2" xfId="39888" xr:uid="{8B72D9E5-D394-4019-9102-6467810931F4}"/>
    <cellStyle name="RISKdarkBoxed 3 4 2 3 3 2 2 2" xfId="38110" xr:uid="{EF580A88-33EF-4563-84C2-5F221A1B8457}"/>
    <cellStyle name="RISKdarkBoxed 3 4 2 3 3 2 3" xfId="39887" xr:uid="{DE9DDD8B-CC30-47D6-91DB-CD3152ACDEE9}"/>
    <cellStyle name="RISKdarkBoxed 3 4 2 3 3 2 4" xfId="38109" xr:uid="{DDFA98B4-7629-4DB5-9E80-BA945DC9FCDC}"/>
    <cellStyle name="RISKdarkBoxed 3 4 2 3 3 3" xfId="39889" xr:uid="{050300FA-E9D0-4C20-85DB-C1D0BC4C5F09}"/>
    <cellStyle name="RISKdarkBoxed 3 4 2 3 3 3 2" xfId="38111" xr:uid="{7E6A80A5-F9CE-4868-A400-302428F4B798}"/>
    <cellStyle name="RISKdarkBoxed 3 4 2 3 3 4" xfId="39886" xr:uid="{0AF45DB5-0370-47E4-B4E9-9CF4BB42FE0B}"/>
    <cellStyle name="RISKdarkBoxed 3 4 2 3 3 5" xfId="38108" xr:uid="{3CAE9752-1D5D-44C8-908C-FBBE3E12EE13}"/>
    <cellStyle name="RISKdarkBoxed 3 4 2 3 4" xfId="16673" xr:uid="{00000000-0005-0000-0000-000028410000}"/>
    <cellStyle name="RISKdarkBoxed 3 4 2 3 4 2" xfId="39891" xr:uid="{83026B4B-6BD2-4252-A26A-14B16A3AB571}"/>
    <cellStyle name="RISKdarkBoxed 3 4 2 3 4 2 2" xfId="38113" xr:uid="{6929633C-7AD3-49E4-A644-DB257C7C14A1}"/>
    <cellStyle name="RISKdarkBoxed 3 4 2 3 4 3" xfId="39890" xr:uid="{0A0F1699-6365-40C8-BD06-09174601202D}"/>
    <cellStyle name="RISKdarkBoxed 3 4 2 3 4 4" xfId="38112" xr:uid="{724E5AD0-563F-4636-8401-7AEE87A6A139}"/>
    <cellStyle name="RISKdarkBoxed 3 4 2 3 5" xfId="39892" xr:uid="{A11AAE7B-FCEC-4842-8C52-57D5212FA1E6}"/>
    <cellStyle name="RISKdarkBoxed 3 4 2 3 5 2" xfId="38114" xr:uid="{FCF818AF-B313-4832-9DFE-3209D96EE46C}"/>
    <cellStyle name="RISKdarkBoxed 3 4 2 3 6" xfId="39881" xr:uid="{62FD7BD7-C037-450B-A3B0-DE6217090D28}"/>
    <cellStyle name="RISKdarkBoxed 3 4 2 3 7" xfId="38103" xr:uid="{595B7BA7-A018-46F5-B1BE-A109B55C2F31}"/>
    <cellStyle name="RISKdarkBoxed 3 4 2 4" xfId="16674" xr:uid="{00000000-0005-0000-0000-000029410000}"/>
    <cellStyle name="RISKdarkBoxed 3 4 2 4 2" xfId="16675" xr:uid="{00000000-0005-0000-0000-00002A410000}"/>
    <cellStyle name="RISKdarkBoxed 3 4 2 4 2 2" xfId="16676" xr:uid="{00000000-0005-0000-0000-00002B410000}"/>
    <cellStyle name="RISKdarkBoxed 3 4 2 4 2 2 2" xfId="39896" xr:uid="{AF9B4A8D-AE62-4938-A352-BE1E2DF8A02A}"/>
    <cellStyle name="RISKdarkBoxed 3 4 2 4 2 2 2 2" xfId="38118" xr:uid="{737384B4-CFD7-410D-A16F-DA08A696166B}"/>
    <cellStyle name="RISKdarkBoxed 3 4 2 4 2 2 3" xfId="39895" xr:uid="{89A87052-79E6-4F35-8BA6-594E1A9EB926}"/>
    <cellStyle name="RISKdarkBoxed 3 4 2 4 2 2 4" xfId="38117" xr:uid="{809A9E90-F49A-462D-8624-5A8EB95DF9E8}"/>
    <cellStyle name="RISKdarkBoxed 3 4 2 4 2 3" xfId="39897" xr:uid="{ABD192D6-E9D5-4029-AE33-76C353E3170D}"/>
    <cellStyle name="RISKdarkBoxed 3 4 2 4 2 3 2" xfId="38119" xr:uid="{6C7C0096-342B-4E16-B61F-3C840623B693}"/>
    <cellStyle name="RISKdarkBoxed 3 4 2 4 2 4" xfId="39894" xr:uid="{B4E101DB-1C35-4808-A461-7E4E9F491BD8}"/>
    <cellStyle name="RISKdarkBoxed 3 4 2 4 2 5" xfId="38116" xr:uid="{B0927381-D98B-4776-BB57-D6A93A669701}"/>
    <cellStyle name="RISKdarkBoxed 3 4 2 4 3" xfId="16677" xr:uid="{00000000-0005-0000-0000-00002C410000}"/>
    <cellStyle name="RISKdarkBoxed 3 4 2 4 3 2" xfId="16678" xr:uid="{00000000-0005-0000-0000-00002D410000}"/>
    <cellStyle name="RISKdarkBoxed 3 4 2 4 3 2 2" xfId="39900" xr:uid="{C5D95E64-9D93-43B6-A105-4215DC5AC14A}"/>
    <cellStyle name="RISKdarkBoxed 3 4 2 4 3 2 2 2" xfId="38122" xr:uid="{961F27EE-E271-4978-904B-AF058BF6B184}"/>
    <cellStyle name="RISKdarkBoxed 3 4 2 4 3 2 3" xfId="39899" xr:uid="{FDF34ACA-7F7C-4B6B-B82F-4487F50100A1}"/>
    <cellStyle name="RISKdarkBoxed 3 4 2 4 3 2 4" xfId="38121" xr:uid="{F100B2C3-68E4-4D22-BBA6-BC02FDDAC687}"/>
    <cellStyle name="RISKdarkBoxed 3 4 2 4 3 3" xfId="39901" xr:uid="{407FC31B-6F12-40D4-9835-1EA6AFCDCC91}"/>
    <cellStyle name="RISKdarkBoxed 3 4 2 4 3 3 2" xfId="38123" xr:uid="{35C93264-2CA3-41E5-B86D-632DA1B74FA8}"/>
    <cellStyle name="RISKdarkBoxed 3 4 2 4 3 4" xfId="39898" xr:uid="{69B33210-0EDC-49F2-97F4-AA94F505D1BA}"/>
    <cellStyle name="RISKdarkBoxed 3 4 2 4 3 5" xfId="38120" xr:uid="{F2567743-26DB-4CF3-B7C5-7955E130B839}"/>
    <cellStyle name="RISKdarkBoxed 3 4 2 4 4" xfId="16679" xr:uid="{00000000-0005-0000-0000-00002E410000}"/>
    <cellStyle name="RISKdarkBoxed 3 4 2 4 4 2" xfId="39903" xr:uid="{37F13E2C-994A-4599-8871-4CD6ACC3AF28}"/>
    <cellStyle name="RISKdarkBoxed 3 4 2 4 4 2 2" xfId="38125" xr:uid="{B90D6239-F58F-45EF-9DE3-19F386BD5396}"/>
    <cellStyle name="RISKdarkBoxed 3 4 2 4 4 3" xfId="39902" xr:uid="{C209BD9B-C366-430A-B5D8-60361268F63C}"/>
    <cellStyle name="RISKdarkBoxed 3 4 2 4 4 4" xfId="38124" xr:uid="{74BC5DDE-93BD-47D9-B503-C5D3EBC5A41A}"/>
    <cellStyle name="RISKdarkBoxed 3 4 2 4 5" xfId="39904" xr:uid="{38577E4B-EB12-48C6-AE0C-C275404551ED}"/>
    <cellStyle name="RISKdarkBoxed 3 4 2 4 5 2" xfId="38126" xr:uid="{99A1FEFC-AEA8-4965-943D-1A4C28EAE65B}"/>
    <cellStyle name="RISKdarkBoxed 3 4 2 4 6" xfId="39893" xr:uid="{7CEFC3D4-1746-42C2-80CE-574CC34B6D07}"/>
    <cellStyle name="RISKdarkBoxed 3 4 2 4 7" xfId="38115" xr:uid="{4B1078E9-4F45-4999-9B56-4A30ADFCF66E}"/>
    <cellStyle name="RISKdarkBoxed 3 4 2 5" xfId="16680" xr:uid="{00000000-0005-0000-0000-00002F410000}"/>
    <cellStyle name="RISKdarkBoxed 3 4 2 5 2" xfId="16681" xr:uid="{00000000-0005-0000-0000-000030410000}"/>
    <cellStyle name="RISKdarkBoxed 3 4 2 5 2 2" xfId="16682" xr:uid="{00000000-0005-0000-0000-000031410000}"/>
    <cellStyle name="RISKdarkBoxed 3 4 2 5 2 2 2" xfId="39908" xr:uid="{4F7221CC-FBB7-4927-A534-F42F7BC2ECF9}"/>
    <cellStyle name="RISKdarkBoxed 3 4 2 5 2 2 2 2" xfId="38130" xr:uid="{33B85731-53A4-483B-9A41-BF4ABC2AEE4D}"/>
    <cellStyle name="RISKdarkBoxed 3 4 2 5 2 2 3" xfId="39907" xr:uid="{9BBAC2DB-60D6-4B84-A2DE-3BDBE76250FF}"/>
    <cellStyle name="RISKdarkBoxed 3 4 2 5 2 2 4" xfId="38129" xr:uid="{A221C7BF-BAC9-4704-AB7B-9F2CF7AE47E7}"/>
    <cellStyle name="RISKdarkBoxed 3 4 2 5 2 3" xfId="39909" xr:uid="{F77FAF06-1E59-4CF5-B134-EACCCBE54BB8}"/>
    <cellStyle name="RISKdarkBoxed 3 4 2 5 2 3 2" xfId="38131" xr:uid="{D52A97C7-279D-427E-948A-7629EAA8D9DB}"/>
    <cellStyle name="RISKdarkBoxed 3 4 2 5 2 4" xfId="39906" xr:uid="{52BB501B-6EA1-476E-B704-32EEDB9EF8A2}"/>
    <cellStyle name="RISKdarkBoxed 3 4 2 5 2 5" xfId="38128" xr:uid="{CB36E535-9636-432D-9533-EF4FE03E9DC9}"/>
    <cellStyle name="RISKdarkBoxed 3 4 2 5 3" xfId="16683" xr:uid="{00000000-0005-0000-0000-000032410000}"/>
    <cellStyle name="RISKdarkBoxed 3 4 2 5 3 2" xfId="16684" xr:uid="{00000000-0005-0000-0000-000033410000}"/>
    <cellStyle name="RISKdarkBoxed 3 4 2 5 3 2 2" xfId="39912" xr:uid="{10F1BA6E-8FB4-4E6E-BA0F-B718F3CBB068}"/>
    <cellStyle name="RISKdarkBoxed 3 4 2 5 3 2 2 2" xfId="38134" xr:uid="{67704C8D-6D4C-4D46-8E5B-788AE1E22092}"/>
    <cellStyle name="RISKdarkBoxed 3 4 2 5 3 2 3" xfId="39911" xr:uid="{D00B9699-D585-4E1F-B528-C88B72200A5C}"/>
    <cellStyle name="RISKdarkBoxed 3 4 2 5 3 2 4" xfId="38133" xr:uid="{236F4AE8-9BBF-43A8-B44E-75AB91620D75}"/>
    <cellStyle name="RISKdarkBoxed 3 4 2 5 3 3" xfId="39913" xr:uid="{A6811BBE-1B82-497B-AA5A-B22BF08DCCF3}"/>
    <cellStyle name="RISKdarkBoxed 3 4 2 5 3 3 2" xfId="38135" xr:uid="{60037952-F374-40CB-8700-1A572B07C2DD}"/>
    <cellStyle name="RISKdarkBoxed 3 4 2 5 3 4" xfId="39910" xr:uid="{D2CB6794-AD12-491B-B82B-867394C14D75}"/>
    <cellStyle name="RISKdarkBoxed 3 4 2 5 3 5" xfId="38132" xr:uid="{D999D2F4-18F6-4BE3-A89E-FBC04C0A0289}"/>
    <cellStyle name="RISKdarkBoxed 3 4 2 5 4" xfId="16685" xr:uid="{00000000-0005-0000-0000-000034410000}"/>
    <cellStyle name="RISKdarkBoxed 3 4 2 5 4 2" xfId="39915" xr:uid="{3EAB36FE-FEC9-4C3E-925F-7BCB82D86BFF}"/>
    <cellStyle name="RISKdarkBoxed 3 4 2 5 4 2 2" xfId="38137" xr:uid="{A6860427-6ACB-4679-9AB8-F8C48D409801}"/>
    <cellStyle name="RISKdarkBoxed 3 4 2 5 4 3" xfId="39914" xr:uid="{0E16E0E5-5AC7-4B39-AA64-35CBBE081F71}"/>
    <cellStyle name="RISKdarkBoxed 3 4 2 5 4 4" xfId="38136" xr:uid="{15C851F2-F2DE-4E25-AC04-68577B5648A7}"/>
    <cellStyle name="RISKdarkBoxed 3 4 2 5 5" xfId="39916" xr:uid="{9F5931B3-4219-4BC4-8E8C-FCE0573DF53F}"/>
    <cellStyle name="RISKdarkBoxed 3 4 2 5 5 2" xfId="38138" xr:uid="{6ADED6C4-41A4-45F9-99D2-553E10E23572}"/>
    <cellStyle name="RISKdarkBoxed 3 4 2 5 6" xfId="39905" xr:uid="{167FF42B-87D4-40FC-AF67-D2B4A9BFAA76}"/>
    <cellStyle name="RISKdarkBoxed 3 4 2 5 7" xfId="38127" xr:uid="{33768B5F-4584-4832-8908-9C2C89D9D631}"/>
    <cellStyle name="RISKdarkBoxed 3 4 2 6" xfId="16686" xr:uid="{00000000-0005-0000-0000-000035410000}"/>
    <cellStyle name="RISKdarkBoxed 3 4 2 6 2" xfId="16687" xr:uid="{00000000-0005-0000-0000-000036410000}"/>
    <cellStyle name="RISKdarkBoxed 3 4 2 6 2 2" xfId="39919" xr:uid="{56FBE442-B359-456A-99A4-004B2C3C93B7}"/>
    <cellStyle name="RISKdarkBoxed 3 4 2 6 2 2 2" xfId="38141" xr:uid="{11947F37-F668-4A11-BDB6-593F4157EBD1}"/>
    <cellStyle name="RISKdarkBoxed 3 4 2 6 2 3" xfId="39918" xr:uid="{FA0587CF-7A5B-4F16-B98D-309E3A8699FF}"/>
    <cellStyle name="RISKdarkBoxed 3 4 2 6 2 4" xfId="38140" xr:uid="{C7071384-5D2C-41BE-B73D-D44591F1F52C}"/>
    <cellStyle name="RISKdarkBoxed 3 4 2 6 3" xfId="39920" xr:uid="{F1F73DF4-E77A-42D1-B660-FF59F5100706}"/>
    <cellStyle name="RISKdarkBoxed 3 4 2 6 3 2" xfId="38142" xr:uid="{D894DFE8-FD55-4105-99E8-5E968CB8A436}"/>
    <cellStyle name="RISKdarkBoxed 3 4 2 6 4" xfId="39917" xr:uid="{A740F26E-38CF-4E7C-A994-7A0E705C5B2A}"/>
    <cellStyle name="RISKdarkBoxed 3 4 2 6 5" xfId="38139" xr:uid="{D5A10BC8-33F1-4271-B340-D1681E937998}"/>
    <cellStyle name="RISKdarkBoxed 3 4 2 7" xfId="16688" xr:uid="{00000000-0005-0000-0000-000037410000}"/>
    <cellStyle name="RISKdarkBoxed 3 4 2 7 2" xfId="16689" xr:uid="{00000000-0005-0000-0000-000038410000}"/>
    <cellStyle name="RISKdarkBoxed 3 4 2 7 2 2" xfId="39923" xr:uid="{84DE2398-EACE-4738-A835-E55497E8B29D}"/>
    <cellStyle name="RISKdarkBoxed 3 4 2 7 2 2 2" xfId="38145" xr:uid="{7920F9B3-D00B-46E5-A037-43E3BDE426A1}"/>
    <cellStyle name="RISKdarkBoxed 3 4 2 7 2 3" xfId="39922" xr:uid="{551119AC-0896-4AA4-866C-E0CED64B8CEF}"/>
    <cellStyle name="RISKdarkBoxed 3 4 2 7 2 4" xfId="38144" xr:uid="{B8563654-8023-4ACB-B72B-D65B1B5A44E9}"/>
    <cellStyle name="RISKdarkBoxed 3 4 2 7 3" xfId="39924" xr:uid="{714C0753-F5A9-4ADE-B81E-34D611952D06}"/>
    <cellStyle name="RISKdarkBoxed 3 4 2 7 3 2" xfId="38146" xr:uid="{7EEEB9F5-4206-4EEA-9EF9-258B7352894F}"/>
    <cellStyle name="RISKdarkBoxed 3 4 2 7 4" xfId="39921" xr:uid="{090911AD-51CD-474D-A5DA-B8A978F1C2F3}"/>
    <cellStyle name="RISKdarkBoxed 3 4 2 7 5" xfId="38143" xr:uid="{323EBCBA-5BC1-45C0-9803-A7B592A8E63B}"/>
    <cellStyle name="RISKdarkBoxed 3 4 2 8" xfId="16690" xr:uid="{00000000-0005-0000-0000-000039410000}"/>
    <cellStyle name="RISKdarkBoxed 3 4 2 8 2" xfId="39926" xr:uid="{FE7A2427-D3E5-479E-A266-B5495A3D96E9}"/>
    <cellStyle name="RISKdarkBoxed 3 4 2 8 2 2" xfId="38148" xr:uid="{A6616815-4AC0-4D65-BFEE-E75DDC73F415}"/>
    <cellStyle name="RISKdarkBoxed 3 4 2 8 3" xfId="39925" xr:uid="{B5D79E82-0B41-49ED-829E-B59E670D50B0}"/>
    <cellStyle name="RISKdarkBoxed 3 4 2 8 4" xfId="38147" xr:uid="{B6979A71-D000-4520-9130-3B2D4DB1AFF6}"/>
    <cellStyle name="RISKdarkBoxed 3 4 2 9" xfId="39927" xr:uid="{F8E53D4D-21C1-43E3-9230-84D144B76755}"/>
    <cellStyle name="RISKdarkBoxed 3 4 2 9 2" xfId="38149" xr:uid="{87156EB4-11DB-40AF-B7F6-0008468F8186}"/>
    <cellStyle name="RISKdarkBoxed 3 4 3" xfId="16691" xr:uid="{00000000-0005-0000-0000-00003A410000}"/>
    <cellStyle name="RISKdarkBoxed 3 4 3 2" xfId="16692" xr:uid="{00000000-0005-0000-0000-00003B410000}"/>
    <cellStyle name="RISKdarkBoxed 3 4 3 2 2" xfId="16693" xr:uid="{00000000-0005-0000-0000-00003C410000}"/>
    <cellStyle name="RISKdarkBoxed 3 4 3 2 2 2" xfId="39931" xr:uid="{130BDD3D-3CAC-41F4-80DF-606D9C1C6485}"/>
    <cellStyle name="RISKdarkBoxed 3 4 3 2 2 2 2" xfId="38153" xr:uid="{47179FDE-0D07-4243-BF53-F2C7DD27ED64}"/>
    <cellStyle name="RISKdarkBoxed 3 4 3 2 2 3" xfId="39930" xr:uid="{0D51581A-330F-4543-99AE-6D0122A82CCA}"/>
    <cellStyle name="RISKdarkBoxed 3 4 3 2 2 4" xfId="38152" xr:uid="{E5957D8E-2F1B-42EB-AA71-5C6D920B5A9E}"/>
    <cellStyle name="RISKdarkBoxed 3 4 3 2 3" xfId="39932" xr:uid="{3189E3F8-39DF-4DCF-B9B1-6FD0CAB71027}"/>
    <cellStyle name="RISKdarkBoxed 3 4 3 2 3 2" xfId="38154" xr:uid="{A4F8B35D-D8AD-43C8-8562-F2F1EF7911C2}"/>
    <cellStyle name="RISKdarkBoxed 3 4 3 2 4" xfId="39929" xr:uid="{B01C38D8-7335-43B9-BF6A-4F4FBB0B59FB}"/>
    <cellStyle name="RISKdarkBoxed 3 4 3 2 5" xfId="38151" xr:uid="{171CFCC3-9491-4F9B-A9C8-83D007E1C375}"/>
    <cellStyle name="RISKdarkBoxed 3 4 3 3" xfId="16694" xr:uid="{00000000-0005-0000-0000-00003D410000}"/>
    <cellStyle name="RISKdarkBoxed 3 4 3 3 2" xfId="16695" xr:uid="{00000000-0005-0000-0000-00003E410000}"/>
    <cellStyle name="RISKdarkBoxed 3 4 3 3 2 2" xfId="39935" xr:uid="{9405AF9E-CE82-479F-85AF-BAFC95CEB6F5}"/>
    <cellStyle name="RISKdarkBoxed 3 4 3 3 2 2 2" xfId="38157" xr:uid="{5D9064DF-457F-4E29-94EF-ECD049352063}"/>
    <cellStyle name="RISKdarkBoxed 3 4 3 3 2 3" xfId="39934" xr:uid="{DFB3F1CA-2DA2-4271-BE56-0C675E542E31}"/>
    <cellStyle name="RISKdarkBoxed 3 4 3 3 2 4" xfId="38156" xr:uid="{C3A55086-0903-48DC-8639-6A36AB35B239}"/>
    <cellStyle name="RISKdarkBoxed 3 4 3 3 3" xfId="39936" xr:uid="{8DACF84D-8BC7-464C-8673-DCC4B6CA1D41}"/>
    <cellStyle name="RISKdarkBoxed 3 4 3 3 3 2" xfId="38158" xr:uid="{62750CDE-355D-4EB1-B1A0-ACB41D40692B}"/>
    <cellStyle name="RISKdarkBoxed 3 4 3 3 4" xfId="39933" xr:uid="{8C61654C-7F69-44FA-85A1-B4B60C400B7E}"/>
    <cellStyle name="RISKdarkBoxed 3 4 3 3 5" xfId="38155" xr:uid="{746B2E22-4793-4072-8CA7-74B768049844}"/>
    <cellStyle name="RISKdarkBoxed 3 4 3 4" xfId="16696" xr:uid="{00000000-0005-0000-0000-00003F410000}"/>
    <cellStyle name="RISKdarkBoxed 3 4 3 4 2" xfId="39938" xr:uid="{349BF981-33C7-4A64-AFB5-432C917B3C9E}"/>
    <cellStyle name="RISKdarkBoxed 3 4 3 4 2 2" xfId="38160" xr:uid="{466730AB-7095-49E1-AB34-0F2F53F607C3}"/>
    <cellStyle name="RISKdarkBoxed 3 4 3 4 3" xfId="39937" xr:uid="{F3B2E8F6-EA9E-4734-A557-FF2D21F01447}"/>
    <cellStyle name="RISKdarkBoxed 3 4 3 4 4" xfId="38159" xr:uid="{51BBD203-366C-4485-B336-A9A9E2593864}"/>
    <cellStyle name="RISKdarkBoxed 3 4 3 5" xfId="39939" xr:uid="{7FAACF63-587D-4BC8-912F-9B56D81A2DF6}"/>
    <cellStyle name="RISKdarkBoxed 3 4 3 5 2" xfId="38161" xr:uid="{55F24EEA-3C9F-42E6-8096-DF6C2DB1F98B}"/>
    <cellStyle name="RISKdarkBoxed 3 4 3 6" xfId="39928" xr:uid="{96DF60E7-7D56-4C9A-A138-C4C265388085}"/>
    <cellStyle name="RISKdarkBoxed 3 4 3 7" xfId="38150" xr:uid="{74FF904B-A745-4D8A-85DE-A06CFCB22AE2}"/>
    <cellStyle name="RISKdarkBoxed 3 4 4" xfId="16697" xr:uid="{00000000-0005-0000-0000-000040410000}"/>
    <cellStyle name="RISKdarkBoxed 3 4 4 2" xfId="16698" xr:uid="{00000000-0005-0000-0000-000041410000}"/>
    <cellStyle name="RISKdarkBoxed 3 4 4 2 2" xfId="16699" xr:uid="{00000000-0005-0000-0000-000042410000}"/>
    <cellStyle name="RISKdarkBoxed 3 4 4 2 2 2" xfId="39943" xr:uid="{DA67BE98-2880-4F92-B51C-88E3E8473BB3}"/>
    <cellStyle name="RISKdarkBoxed 3 4 4 2 2 2 2" xfId="38165" xr:uid="{2E37EF54-D681-4565-A698-DD3EF4EC6594}"/>
    <cellStyle name="RISKdarkBoxed 3 4 4 2 2 3" xfId="39942" xr:uid="{076D1575-232F-4878-8FCC-5502FE706DC2}"/>
    <cellStyle name="RISKdarkBoxed 3 4 4 2 2 4" xfId="38164" xr:uid="{2B264390-612E-4C30-9CDF-EAF81387A575}"/>
    <cellStyle name="RISKdarkBoxed 3 4 4 2 3" xfId="39944" xr:uid="{548B1BFB-7533-4251-9158-FFA31D06951E}"/>
    <cellStyle name="RISKdarkBoxed 3 4 4 2 3 2" xfId="38166" xr:uid="{347E3BD6-C1AC-44F1-A727-76F755C0E68D}"/>
    <cellStyle name="RISKdarkBoxed 3 4 4 2 4" xfId="39941" xr:uid="{CC89988F-0A0E-46AD-AD78-B9FEB0374DEA}"/>
    <cellStyle name="RISKdarkBoxed 3 4 4 2 5" xfId="38163" xr:uid="{DBEE973A-5437-437F-A52D-7480798B8FD4}"/>
    <cellStyle name="RISKdarkBoxed 3 4 4 3" xfId="16700" xr:uid="{00000000-0005-0000-0000-000043410000}"/>
    <cellStyle name="RISKdarkBoxed 3 4 4 3 2" xfId="16701" xr:uid="{00000000-0005-0000-0000-000044410000}"/>
    <cellStyle name="RISKdarkBoxed 3 4 4 3 2 2" xfId="39947" xr:uid="{A224E13D-BEFC-413F-813F-2238A10654BA}"/>
    <cellStyle name="RISKdarkBoxed 3 4 4 3 2 2 2" xfId="38169" xr:uid="{AD437D19-5684-4DC6-B195-303E0A101FE5}"/>
    <cellStyle name="RISKdarkBoxed 3 4 4 3 2 3" xfId="39946" xr:uid="{1243FF7F-8541-43E6-8E36-088037BD9425}"/>
    <cellStyle name="RISKdarkBoxed 3 4 4 3 2 4" xfId="38168" xr:uid="{C613E8BD-EE7E-4299-B7B0-7189E3F2FFC7}"/>
    <cellStyle name="RISKdarkBoxed 3 4 4 3 3" xfId="39948" xr:uid="{62FDE693-9B03-49A6-AA82-5ED607ABB1EB}"/>
    <cellStyle name="RISKdarkBoxed 3 4 4 3 3 2" xfId="38170" xr:uid="{BBE22AEF-AF4C-4D2F-AD95-6DE42E3D83B1}"/>
    <cellStyle name="RISKdarkBoxed 3 4 4 3 4" xfId="39945" xr:uid="{45251284-1378-4F1B-BEF5-16AC4AF9A275}"/>
    <cellStyle name="RISKdarkBoxed 3 4 4 3 5" xfId="38167" xr:uid="{3587ECBC-5582-4338-85A7-3AFF46125C6D}"/>
    <cellStyle name="RISKdarkBoxed 3 4 4 4" xfId="16702" xr:uid="{00000000-0005-0000-0000-000045410000}"/>
    <cellStyle name="RISKdarkBoxed 3 4 4 4 2" xfId="39950" xr:uid="{319DC7DD-C2FC-43C8-ABB9-8CBA01F7C757}"/>
    <cellStyle name="RISKdarkBoxed 3 4 4 4 2 2" xfId="38172" xr:uid="{6A519643-6368-4200-B78E-9B1C220F5CC2}"/>
    <cellStyle name="RISKdarkBoxed 3 4 4 4 3" xfId="39949" xr:uid="{04B63285-A469-413C-92B0-2208721BC821}"/>
    <cellStyle name="RISKdarkBoxed 3 4 4 4 4" xfId="38171" xr:uid="{8043A8D5-CC74-4E6A-B061-3ACAB1716357}"/>
    <cellStyle name="RISKdarkBoxed 3 4 4 5" xfId="39951" xr:uid="{7C9C3056-E948-40D2-8661-E55F9BA95582}"/>
    <cellStyle name="RISKdarkBoxed 3 4 4 5 2" xfId="38173" xr:uid="{6D649788-3238-464E-9C19-CB982A0774B3}"/>
    <cellStyle name="RISKdarkBoxed 3 4 4 6" xfId="39940" xr:uid="{AA2BD5FB-1741-4C48-B4DF-11D97B7FFE1B}"/>
    <cellStyle name="RISKdarkBoxed 3 4 4 7" xfId="38162" xr:uid="{5E78B8AF-C38F-45B2-B69C-91B756C20754}"/>
    <cellStyle name="RISKdarkBoxed 3 4 5" xfId="16703" xr:uid="{00000000-0005-0000-0000-000046410000}"/>
    <cellStyle name="RISKdarkBoxed 3 4 5 2" xfId="16704" xr:uid="{00000000-0005-0000-0000-000047410000}"/>
    <cellStyle name="RISKdarkBoxed 3 4 5 2 2" xfId="16705" xr:uid="{00000000-0005-0000-0000-000048410000}"/>
    <cellStyle name="RISKdarkBoxed 3 4 5 2 2 2" xfId="39955" xr:uid="{8513378A-E6C5-47E6-A3B1-ADA21E918A5B}"/>
    <cellStyle name="RISKdarkBoxed 3 4 5 2 2 2 2" xfId="38177" xr:uid="{E1F7CBF1-57EA-486D-B64D-7E500B2B3B6C}"/>
    <cellStyle name="RISKdarkBoxed 3 4 5 2 2 3" xfId="39954" xr:uid="{5CF98311-9283-437D-8595-F7D61751D779}"/>
    <cellStyle name="RISKdarkBoxed 3 4 5 2 2 4" xfId="38176" xr:uid="{60748509-D9E2-4F20-9246-EE44C9A6860E}"/>
    <cellStyle name="RISKdarkBoxed 3 4 5 2 3" xfId="39956" xr:uid="{79CCE984-E45E-427B-97E5-0E11E8ADC62C}"/>
    <cellStyle name="RISKdarkBoxed 3 4 5 2 3 2" xfId="38178" xr:uid="{52FC5780-3448-4D7D-A00B-1E928F76E54A}"/>
    <cellStyle name="RISKdarkBoxed 3 4 5 2 4" xfId="39953" xr:uid="{18D89A3D-D4F8-44F4-B3A0-09A76DE6ED93}"/>
    <cellStyle name="RISKdarkBoxed 3 4 5 2 5" xfId="38175" xr:uid="{9146FD70-3210-41CD-B040-87F443640F9D}"/>
    <cellStyle name="RISKdarkBoxed 3 4 5 3" xfId="16706" xr:uid="{00000000-0005-0000-0000-000049410000}"/>
    <cellStyle name="RISKdarkBoxed 3 4 5 3 2" xfId="16707" xr:uid="{00000000-0005-0000-0000-00004A410000}"/>
    <cellStyle name="RISKdarkBoxed 3 4 5 3 2 2" xfId="39959" xr:uid="{225DF0F0-1682-44D0-B444-ACA2E72CBEA2}"/>
    <cellStyle name="RISKdarkBoxed 3 4 5 3 2 2 2" xfId="38181" xr:uid="{38A05538-7834-4B28-8C8B-3449CEA23603}"/>
    <cellStyle name="RISKdarkBoxed 3 4 5 3 2 3" xfId="39958" xr:uid="{C8D257F2-0565-4A61-8595-E81F04D8C357}"/>
    <cellStyle name="RISKdarkBoxed 3 4 5 3 2 4" xfId="38180" xr:uid="{AC9CCD3B-83A9-4E11-B105-444B4BA0636C}"/>
    <cellStyle name="RISKdarkBoxed 3 4 5 3 3" xfId="39960" xr:uid="{BF34A533-8D8B-4741-A41C-95224469FEEB}"/>
    <cellStyle name="RISKdarkBoxed 3 4 5 3 3 2" xfId="38182" xr:uid="{D37AAA1C-F7FB-40F1-8D42-88ADB0993E7E}"/>
    <cellStyle name="RISKdarkBoxed 3 4 5 3 4" xfId="39957" xr:uid="{EB2EDAC8-6DFF-4F28-8358-EE5434BE5168}"/>
    <cellStyle name="RISKdarkBoxed 3 4 5 3 5" xfId="38179" xr:uid="{A498CE42-143C-461C-844D-0AA9BEC0AB03}"/>
    <cellStyle name="RISKdarkBoxed 3 4 5 4" xfId="16708" xr:uid="{00000000-0005-0000-0000-00004B410000}"/>
    <cellStyle name="RISKdarkBoxed 3 4 5 4 2" xfId="39962" xr:uid="{C2EE5F27-CB1F-432A-B8F7-DFA2823A48BF}"/>
    <cellStyle name="RISKdarkBoxed 3 4 5 4 2 2" xfId="38184" xr:uid="{7B89A316-FD24-4CA6-B417-584E36C5848F}"/>
    <cellStyle name="RISKdarkBoxed 3 4 5 4 3" xfId="39961" xr:uid="{53D10B64-B893-40E3-9CF6-E774852B4072}"/>
    <cellStyle name="RISKdarkBoxed 3 4 5 4 4" xfId="38183" xr:uid="{EE851EB9-E6D5-4DD0-AB57-34B3A8FE788A}"/>
    <cellStyle name="RISKdarkBoxed 3 4 5 5" xfId="39963" xr:uid="{75695367-EF9D-478C-9B41-6E1C9EF5C3AB}"/>
    <cellStyle name="RISKdarkBoxed 3 4 5 5 2" xfId="38185" xr:uid="{3B88F79D-C8D9-4DCF-94E0-24BD6D5BE526}"/>
    <cellStyle name="RISKdarkBoxed 3 4 5 6" xfId="39952" xr:uid="{74C7DB7E-E283-421A-A613-3786523D82C2}"/>
    <cellStyle name="RISKdarkBoxed 3 4 5 7" xfId="38174" xr:uid="{B066A8EA-BD98-430A-8C4B-AA155D5158FE}"/>
    <cellStyle name="RISKdarkBoxed 3 4 6" xfId="16709" xr:uid="{00000000-0005-0000-0000-00004C410000}"/>
    <cellStyle name="RISKdarkBoxed 3 4 6 2" xfId="16710" xr:uid="{00000000-0005-0000-0000-00004D410000}"/>
    <cellStyle name="RISKdarkBoxed 3 4 6 2 2" xfId="16711" xr:uid="{00000000-0005-0000-0000-00004E410000}"/>
    <cellStyle name="RISKdarkBoxed 3 4 6 2 2 2" xfId="39967" xr:uid="{12E6769F-DB06-4D2D-A857-F169D8BFE9C4}"/>
    <cellStyle name="RISKdarkBoxed 3 4 6 2 2 2 2" xfId="38189" xr:uid="{C7BB8EBE-CD42-4D49-A705-04CBE313E5BE}"/>
    <cellStyle name="RISKdarkBoxed 3 4 6 2 2 3" xfId="39966" xr:uid="{C478E2F6-E118-4FC3-98FA-A43513AAF5D2}"/>
    <cellStyle name="RISKdarkBoxed 3 4 6 2 2 4" xfId="38188" xr:uid="{55BDD89D-1E50-4B8E-A9B8-2B8243267E88}"/>
    <cellStyle name="RISKdarkBoxed 3 4 6 2 3" xfId="39968" xr:uid="{D8817CD0-02CB-43C1-9278-E45B3552B77A}"/>
    <cellStyle name="RISKdarkBoxed 3 4 6 2 3 2" xfId="38190" xr:uid="{513C46EC-AD4A-4280-B53C-BDE0730F8732}"/>
    <cellStyle name="RISKdarkBoxed 3 4 6 2 4" xfId="39965" xr:uid="{1C152251-EFB4-4055-BF3B-9E6C4670CA17}"/>
    <cellStyle name="RISKdarkBoxed 3 4 6 2 5" xfId="38187" xr:uid="{56A12757-57E3-4EB0-9D8B-99B1289697D7}"/>
    <cellStyle name="RISKdarkBoxed 3 4 6 3" xfId="16712" xr:uid="{00000000-0005-0000-0000-00004F410000}"/>
    <cellStyle name="RISKdarkBoxed 3 4 6 3 2" xfId="16713" xr:uid="{00000000-0005-0000-0000-000050410000}"/>
    <cellStyle name="RISKdarkBoxed 3 4 6 3 2 2" xfId="39971" xr:uid="{41414EFA-7749-46F1-8E7A-60B1C072344D}"/>
    <cellStyle name="RISKdarkBoxed 3 4 6 3 2 2 2" xfId="38193" xr:uid="{72F4D751-851D-4CA7-BDA7-2F69C7373F31}"/>
    <cellStyle name="RISKdarkBoxed 3 4 6 3 2 3" xfId="39970" xr:uid="{5C45AB86-CF38-4995-93D8-E460AD986263}"/>
    <cellStyle name="RISKdarkBoxed 3 4 6 3 2 4" xfId="38192" xr:uid="{73A9D6C6-BA3E-4BF7-AAD3-76BE1F8F05AA}"/>
    <cellStyle name="RISKdarkBoxed 3 4 6 3 3" xfId="39972" xr:uid="{A29D6377-6202-43F0-8F53-3BFB02876A11}"/>
    <cellStyle name="RISKdarkBoxed 3 4 6 3 3 2" xfId="38194" xr:uid="{D713AE65-63F6-4135-9844-B66057438C37}"/>
    <cellStyle name="RISKdarkBoxed 3 4 6 3 4" xfId="39969" xr:uid="{86B45211-0EB4-4C37-940A-4BBE506B6B5D}"/>
    <cellStyle name="RISKdarkBoxed 3 4 6 3 5" xfId="38191" xr:uid="{1EDC92EE-E26C-44D5-945F-11269E455748}"/>
    <cellStyle name="RISKdarkBoxed 3 4 6 4" xfId="16714" xr:uid="{00000000-0005-0000-0000-000051410000}"/>
    <cellStyle name="RISKdarkBoxed 3 4 6 4 2" xfId="39974" xr:uid="{2D4C95D0-99F3-45D1-9F57-943EC063975C}"/>
    <cellStyle name="RISKdarkBoxed 3 4 6 4 2 2" xfId="38196" xr:uid="{C176EFA0-5BB5-4957-ABEB-784D7D2A3EE5}"/>
    <cellStyle name="RISKdarkBoxed 3 4 6 4 3" xfId="39973" xr:uid="{EDBFA071-A29C-4A45-AAC1-E69D706C2009}"/>
    <cellStyle name="RISKdarkBoxed 3 4 6 4 4" xfId="38195" xr:uid="{9E25917E-6319-4CF7-A742-A0E58819FEDE}"/>
    <cellStyle name="RISKdarkBoxed 3 4 6 5" xfId="39975" xr:uid="{CE7A5CD9-F0BB-4DC5-8F65-8CE10A18D438}"/>
    <cellStyle name="RISKdarkBoxed 3 4 6 5 2" xfId="38197" xr:uid="{E83DB30A-9AC3-49B5-B140-F04083C7AECE}"/>
    <cellStyle name="RISKdarkBoxed 3 4 6 6" xfId="39964" xr:uid="{766CF28F-8555-426F-82BF-4622B77AACD6}"/>
    <cellStyle name="RISKdarkBoxed 3 4 6 7" xfId="38186" xr:uid="{903E3FCB-20E3-4CD4-BD69-212B97DA6D82}"/>
    <cellStyle name="RISKdarkBoxed 3 4 7" xfId="16715" xr:uid="{00000000-0005-0000-0000-000052410000}"/>
    <cellStyle name="RISKdarkBoxed 3 4 7 2" xfId="16716" xr:uid="{00000000-0005-0000-0000-000053410000}"/>
    <cellStyle name="RISKdarkBoxed 3 4 7 2 2" xfId="39978" xr:uid="{2B4D68AD-315C-485A-B31F-B7EDA18FEEAD}"/>
    <cellStyle name="RISKdarkBoxed 3 4 7 2 2 2" xfId="38200" xr:uid="{3FA7B60B-25FF-4BE8-BE6C-FD0AC75AE549}"/>
    <cellStyle name="RISKdarkBoxed 3 4 7 2 3" xfId="39977" xr:uid="{3A273079-17D4-43E7-8D9F-D84E1212BEBB}"/>
    <cellStyle name="RISKdarkBoxed 3 4 7 2 4" xfId="38199" xr:uid="{1A8245DA-3FC0-47FD-9FCC-70B8F3EE3FE6}"/>
    <cellStyle name="RISKdarkBoxed 3 4 7 3" xfId="39979" xr:uid="{A0FD7843-8CD4-4C1E-B992-8DEECA174D56}"/>
    <cellStyle name="RISKdarkBoxed 3 4 7 3 2" xfId="38201" xr:uid="{E7B9C2B5-F8F2-422D-9D66-B8C590A6A7C0}"/>
    <cellStyle name="RISKdarkBoxed 3 4 7 4" xfId="39976" xr:uid="{A0940FC5-BFC7-40AB-BABA-076919151EB5}"/>
    <cellStyle name="RISKdarkBoxed 3 4 7 5" xfId="38198" xr:uid="{970F5C4F-9325-46DB-9A6B-8F976C71298B}"/>
    <cellStyle name="RISKdarkBoxed 3 4 8" xfId="16717" xr:uid="{00000000-0005-0000-0000-000054410000}"/>
    <cellStyle name="RISKdarkBoxed 3 4 8 2" xfId="16718" xr:uid="{00000000-0005-0000-0000-000055410000}"/>
    <cellStyle name="RISKdarkBoxed 3 4 8 2 2" xfId="39982" xr:uid="{6B88E7CB-7BD9-483B-ADED-1CF7C4ECC064}"/>
    <cellStyle name="RISKdarkBoxed 3 4 8 2 2 2" xfId="38204" xr:uid="{09E0E474-F7D0-4D91-9BE1-FC1CC72F12E7}"/>
    <cellStyle name="RISKdarkBoxed 3 4 8 2 3" xfId="39981" xr:uid="{C8C3987E-5E2A-4706-A0B7-8BD954ECCA77}"/>
    <cellStyle name="RISKdarkBoxed 3 4 8 2 4" xfId="38203" xr:uid="{881BF239-4C4C-4C55-A56C-ED7E79C9B559}"/>
    <cellStyle name="RISKdarkBoxed 3 4 8 3" xfId="39983" xr:uid="{B500CA93-BE48-407B-AA56-AF94A6EB992B}"/>
    <cellStyle name="RISKdarkBoxed 3 4 8 3 2" xfId="38205" xr:uid="{AB2AAA0C-3166-4850-AAE9-833524869DEE}"/>
    <cellStyle name="RISKdarkBoxed 3 4 8 4" xfId="39980" xr:uid="{78A9497B-5EB0-416C-9BFF-9F4160B84D7D}"/>
    <cellStyle name="RISKdarkBoxed 3 4 8 5" xfId="38202" xr:uid="{870B835D-AD29-4852-9573-643D2F15792F}"/>
    <cellStyle name="RISKdarkBoxed 3 4 9" xfId="16719" xr:uid="{00000000-0005-0000-0000-000056410000}"/>
    <cellStyle name="RISKdarkBoxed 3 4 9 2" xfId="39985" xr:uid="{1FEE8BC6-0BE8-45BC-9EBA-090B20711F52}"/>
    <cellStyle name="RISKdarkBoxed 3 4 9 2 2" xfId="38207" xr:uid="{6993B933-9EB8-4FF0-B1B4-C0EDBACC6213}"/>
    <cellStyle name="RISKdarkBoxed 3 4 9 3" xfId="39984" xr:uid="{916D4D76-6802-4E8A-8EC1-01F3F81F139B}"/>
    <cellStyle name="RISKdarkBoxed 3 4 9 4" xfId="38206" xr:uid="{D8AB5AB0-8E97-4691-BD44-58D2ED16558C}"/>
    <cellStyle name="RISKdarkBoxed 3 4_Balance" xfId="16720" xr:uid="{00000000-0005-0000-0000-000057410000}"/>
    <cellStyle name="RISKdarkBoxed 3 5" xfId="16721" xr:uid="{00000000-0005-0000-0000-000058410000}"/>
    <cellStyle name="RISKdarkBoxed 3 5 10" xfId="39986" xr:uid="{A17C9085-C7ED-4422-AF34-B09BBC43B6D5}"/>
    <cellStyle name="RISKdarkBoxed 3 5 11" xfId="38208" xr:uid="{BA9B1A90-26C1-4FCB-BB7B-4C5CAE0AB9BF}"/>
    <cellStyle name="RISKdarkBoxed 3 5 2" xfId="16722" xr:uid="{00000000-0005-0000-0000-000059410000}"/>
    <cellStyle name="RISKdarkBoxed 3 5 2 2" xfId="16723" xr:uid="{00000000-0005-0000-0000-00005A410000}"/>
    <cellStyle name="RISKdarkBoxed 3 5 2 2 2" xfId="16724" xr:uid="{00000000-0005-0000-0000-00005B410000}"/>
    <cellStyle name="RISKdarkBoxed 3 5 2 2 2 2" xfId="39990" xr:uid="{214CA33E-0730-4209-845B-AC531482DC1C}"/>
    <cellStyle name="RISKdarkBoxed 3 5 2 2 2 2 2" xfId="38212" xr:uid="{C679296A-1525-42C7-A6DE-BBDE572E9E55}"/>
    <cellStyle name="RISKdarkBoxed 3 5 2 2 2 3" xfId="39989" xr:uid="{450BC9C5-25F6-4B96-A19E-2E341B62E770}"/>
    <cellStyle name="RISKdarkBoxed 3 5 2 2 2 4" xfId="38211" xr:uid="{9E7FFFEA-1DA0-4089-B775-6F06AF7FA14A}"/>
    <cellStyle name="RISKdarkBoxed 3 5 2 2 3" xfId="39991" xr:uid="{25ABF0F2-013C-4354-A819-E37FE77552D9}"/>
    <cellStyle name="RISKdarkBoxed 3 5 2 2 3 2" xfId="38213" xr:uid="{2E1E2476-F9FC-43DE-A58B-68F6546EB02B}"/>
    <cellStyle name="RISKdarkBoxed 3 5 2 2 4" xfId="39988" xr:uid="{61F348BF-964C-41B2-99AB-399674C2D07D}"/>
    <cellStyle name="RISKdarkBoxed 3 5 2 2 5" xfId="38210" xr:uid="{BEFB9A8E-F8CA-424E-963D-5247AB7259BF}"/>
    <cellStyle name="RISKdarkBoxed 3 5 2 3" xfId="16725" xr:uid="{00000000-0005-0000-0000-00005C410000}"/>
    <cellStyle name="RISKdarkBoxed 3 5 2 3 2" xfId="16726" xr:uid="{00000000-0005-0000-0000-00005D410000}"/>
    <cellStyle name="RISKdarkBoxed 3 5 2 3 2 2" xfId="39994" xr:uid="{6B1DE6E9-A0F1-4CB1-A1EA-56FB0E17F7A3}"/>
    <cellStyle name="RISKdarkBoxed 3 5 2 3 2 2 2" xfId="38216" xr:uid="{E4FDADE1-7806-4B96-BFBC-333CF32D44E3}"/>
    <cellStyle name="RISKdarkBoxed 3 5 2 3 2 3" xfId="39993" xr:uid="{58A33871-B71B-4A5F-B76C-03CE5A21DCA5}"/>
    <cellStyle name="RISKdarkBoxed 3 5 2 3 2 4" xfId="38215" xr:uid="{0B283FC6-37A0-4DDE-AB4A-13ECE44F89A9}"/>
    <cellStyle name="RISKdarkBoxed 3 5 2 3 3" xfId="39995" xr:uid="{3294FF55-4FB6-4CAB-A25A-7CE4375F91BB}"/>
    <cellStyle name="RISKdarkBoxed 3 5 2 3 3 2" xfId="38217" xr:uid="{36A147AA-9CE7-4C45-A7EA-359C807A23BD}"/>
    <cellStyle name="RISKdarkBoxed 3 5 2 3 4" xfId="39992" xr:uid="{ED7E739D-0D4A-47FC-884D-451ACB9664D8}"/>
    <cellStyle name="RISKdarkBoxed 3 5 2 3 5" xfId="38214" xr:uid="{271EE3DF-DB45-476F-9E4D-BD874B37BF88}"/>
    <cellStyle name="RISKdarkBoxed 3 5 2 4" xfId="16727" xr:uid="{00000000-0005-0000-0000-00005E410000}"/>
    <cellStyle name="RISKdarkBoxed 3 5 2 4 2" xfId="39997" xr:uid="{6E30FC5C-6BCE-44EC-82DB-16DA148C1F7D}"/>
    <cellStyle name="RISKdarkBoxed 3 5 2 4 2 2" xfId="38219" xr:uid="{EED35514-00D1-4938-95DF-C0E8E31AC321}"/>
    <cellStyle name="RISKdarkBoxed 3 5 2 4 3" xfId="39996" xr:uid="{7A4B3A2C-A674-44DC-B308-B1CF435EA72A}"/>
    <cellStyle name="RISKdarkBoxed 3 5 2 4 4" xfId="38218" xr:uid="{D3B98278-C341-4C9F-82C2-8CB0A34A5F37}"/>
    <cellStyle name="RISKdarkBoxed 3 5 2 5" xfId="39998" xr:uid="{02937DB0-633D-479B-8576-8D963878C602}"/>
    <cellStyle name="RISKdarkBoxed 3 5 2 5 2" xfId="38220" xr:uid="{DC487A2B-E8BF-4C3C-BFEB-2B3472FEFC1C}"/>
    <cellStyle name="RISKdarkBoxed 3 5 2 6" xfId="39987" xr:uid="{A8A23F66-C917-4A6D-AC83-6F61F602B204}"/>
    <cellStyle name="RISKdarkBoxed 3 5 2 7" xfId="38209" xr:uid="{AA3CDEA4-1CF4-47D9-ABB8-06A313CA4E30}"/>
    <cellStyle name="RISKdarkBoxed 3 5 3" xfId="16728" xr:uid="{00000000-0005-0000-0000-00005F410000}"/>
    <cellStyle name="RISKdarkBoxed 3 5 3 2" xfId="16729" xr:uid="{00000000-0005-0000-0000-000060410000}"/>
    <cellStyle name="RISKdarkBoxed 3 5 3 2 2" xfId="16730" xr:uid="{00000000-0005-0000-0000-000061410000}"/>
    <cellStyle name="RISKdarkBoxed 3 5 3 2 2 2" xfId="40002" xr:uid="{EDB2A476-3E09-46B0-9351-E87715E586F2}"/>
    <cellStyle name="RISKdarkBoxed 3 5 3 2 2 2 2" xfId="38224" xr:uid="{577B6859-B97E-4337-BF7F-2A0A74B44484}"/>
    <cellStyle name="RISKdarkBoxed 3 5 3 2 2 3" xfId="40001" xr:uid="{950269DC-EF70-4710-A93F-33CD9F1CF238}"/>
    <cellStyle name="RISKdarkBoxed 3 5 3 2 2 4" xfId="38223" xr:uid="{25899320-A55A-41BF-924D-86FC27F0D9FA}"/>
    <cellStyle name="RISKdarkBoxed 3 5 3 2 3" xfId="40003" xr:uid="{FFB52A9D-518F-41B8-B988-3DFAFEDC2885}"/>
    <cellStyle name="RISKdarkBoxed 3 5 3 2 3 2" xfId="38225" xr:uid="{CB74C519-F6E2-4AB0-A07A-5A991C1D1BA1}"/>
    <cellStyle name="RISKdarkBoxed 3 5 3 2 4" xfId="40000" xr:uid="{E958A57F-356D-4E9B-B1B2-D0EBD5CA784E}"/>
    <cellStyle name="RISKdarkBoxed 3 5 3 2 5" xfId="38222" xr:uid="{56CB81FA-E7CB-4259-803C-387DC601AEEE}"/>
    <cellStyle name="RISKdarkBoxed 3 5 3 3" xfId="16731" xr:uid="{00000000-0005-0000-0000-000062410000}"/>
    <cellStyle name="RISKdarkBoxed 3 5 3 3 2" xfId="16732" xr:uid="{00000000-0005-0000-0000-000063410000}"/>
    <cellStyle name="RISKdarkBoxed 3 5 3 3 2 2" xfId="40006" xr:uid="{30516A4D-43F2-4692-AEC2-E203609DED47}"/>
    <cellStyle name="RISKdarkBoxed 3 5 3 3 2 2 2" xfId="38228" xr:uid="{7914BD0F-CC1E-452F-B3A5-EC393B477BF1}"/>
    <cellStyle name="RISKdarkBoxed 3 5 3 3 2 3" xfId="40005" xr:uid="{FE1B95DC-F087-4EE7-A5C6-85A5C937AD19}"/>
    <cellStyle name="RISKdarkBoxed 3 5 3 3 2 4" xfId="38227" xr:uid="{5DB09753-C859-414D-8D69-A6DEE548A473}"/>
    <cellStyle name="RISKdarkBoxed 3 5 3 3 3" xfId="40007" xr:uid="{2D079240-DFDC-46F3-BDC8-227985B98AC0}"/>
    <cellStyle name="RISKdarkBoxed 3 5 3 3 3 2" xfId="38229" xr:uid="{F8C2D74E-1D8C-4020-A230-DF9F72092F53}"/>
    <cellStyle name="RISKdarkBoxed 3 5 3 3 4" xfId="40004" xr:uid="{9CEA3066-5CC3-4294-A9C8-F187C8CC3DA9}"/>
    <cellStyle name="RISKdarkBoxed 3 5 3 3 5" xfId="38226" xr:uid="{E53E2D63-9A3E-42BD-B016-4D5D7AF7A92B}"/>
    <cellStyle name="RISKdarkBoxed 3 5 3 4" xfId="16733" xr:uid="{00000000-0005-0000-0000-000064410000}"/>
    <cellStyle name="RISKdarkBoxed 3 5 3 4 2" xfId="40009" xr:uid="{2CBC90F8-46E7-49B4-B62E-9B404E1196CB}"/>
    <cellStyle name="RISKdarkBoxed 3 5 3 4 2 2" xfId="38231" xr:uid="{A7511CB4-3CDB-473B-800C-80C3DEDE0476}"/>
    <cellStyle name="RISKdarkBoxed 3 5 3 4 3" xfId="40008" xr:uid="{E78F254B-7ED2-44BC-94FE-1AC0AAB1DD1C}"/>
    <cellStyle name="RISKdarkBoxed 3 5 3 4 4" xfId="38230" xr:uid="{8B3D0B8F-5FEB-4B53-95F2-4568EF69BA94}"/>
    <cellStyle name="RISKdarkBoxed 3 5 3 5" xfId="40010" xr:uid="{85858786-AEBB-46B8-8C8F-B37798D455EB}"/>
    <cellStyle name="RISKdarkBoxed 3 5 3 5 2" xfId="38232" xr:uid="{A0E57973-A996-4B4E-8DD6-6CFD635A0C54}"/>
    <cellStyle name="RISKdarkBoxed 3 5 3 6" xfId="39999" xr:uid="{493D5A3E-C623-4D9C-899D-F3ACF2180654}"/>
    <cellStyle name="RISKdarkBoxed 3 5 3 7" xfId="38221" xr:uid="{9CFDBA4E-9012-4707-9F20-67722D6C0F89}"/>
    <cellStyle name="RISKdarkBoxed 3 5 4" xfId="16734" xr:uid="{00000000-0005-0000-0000-000065410000}"/>
    <cellStyle name="RISKdarkBoxed 3 5 4 2" xfId="16735" xr:uid="{00000000-0005-0000-0000-000066410000}"/>
    <cellStyle name="RISKdarkBoxed 3 5 4 2 2" xfId="16736" xr:uid="{00000000-0005-0000-0000-000067410000}"/>
    <cellStyle name="RISKdarkBoxed 3 5 4 2 2 2" xfId="40014" xr:uid="{19E04BBE-C156-4294-AC3D-09978986BC91}"/>
    <cellStyle name="RISKdarkBoxed 3 5 4 2 2 2 2" xfId="38236" xr:uid="{59780F68-FB30-4F88-B965-25F6F7CBA2D4}"/>
    <cellStyle name="RISKdarkBoxed 3 5 4 2 2 3" xfId="40013" xr:uid="{E1C28052-8122-434B-97BB-01AD01F2D082}"/>
    <cellStyle name="RISKdarkBoxed 3 5 4 2 2 4" xfId="38235" xr:uid="{F8987DCA-743C-498E-9F9F-5DDD6081E639}"/>
    <cellStyle name="RISKdarkBoxed 3 5 4 2 3" xfId="40015" xr:uid="{F8F96DDC-9295-45BD-A31E-E6578EF53067}"/>
    <cellStyle name="RISKdarkBoxed 3 5 4 2 3 2" xfId="38237" xr:uid="{D512FF7D-EF5C-4555-9AC0-BA84FEED8541}"/>
    <cellStyle name="RISKdarkBoxed 3 5 4 2 4" xfId="40012" xr:uid="{6092DA71-1A6D-4471-A511-128DF744D280}"/>
    <cellStyle name="RISKdarkBoxed 3 5 4 2 5" xfId="38234" xr:uid="{E57D53AA-4C5A-40B9-B346-AA4AEB6F1DCF}"/>
    <cellStyle name="RISKdarkBoxed 3 5 4 3" xfId="16737" xr:uid="{00000000-0005-0000-0000-000068410000}"/>
    <cellStyle name="RISKdarkBoxed 3 5 4 3 2" xfId="16738" xr:uid="{00000000-0005-0000-0000-000069410000}"/>
    <cellStyle name="RISKdarkBoxed 3 5 4 3 2 2" xfId="40018" xr:uid="{9DF59491-9F47-477F-8B96-AD9C5720BEF8}"/>
    <cellStyle name="RISKdarkBoxed 3 5 4 3 2 2 2" xfId="38240" xr:uid="{27698202-CE14-45B3-A146-2A828AE00D06}"/>
    <cellStyle name="RISKdarkBoxed 3 5 4 3 2 3" xfId="40017" xr:uid="{45DB66DB-35AF-4E18-9927-A9A0B56ABDBD}"/>
    <cellStyle name="RISKdarkBoxed 3 5 4 3 2 4" xfId="38239" xr:uid="{75DAE12C-243C-4BCF-9654-D1CBACC0811E}"/>
    <cellStyle name="RISKdarkBoxed 3 5 4 3 3" xfId="40019" xr:uid="{070BA963-39D5-487F-A0E9-350354E1413B}"/>
    <cellStyle name="RISKdarkBoxed 3 5 4 3 3 2" xfId="38241" xr:uid="{505A230B-F1C9-4689-8071-7ADDECA8F65C}"/>
    <cellStyle name="RISKdarkBoxed 3 5 4 3 4" xfId="40016" xr:uid="{AE334D81-0244-4492-A421-13B8E5204109}"/>
    <cellStyle name="RISKdarkBoxed 3 5 4 3 5" xfId="38238" xr:uid="{DD2038B3-DD4A-4CA4-B193-12DC465B2628}"/>
    <cellStyle name="RISKdarkBoxed 3 5 4 4" xfId="16739" xr:uid="{00000000-0005-0000-0000-00006A410000}"/>
    <cellStyle name="RISKdarkBoxed 3 5 4 4 2" xfId="40021" xr:uid="{8188FAD5-EEF7-4FD5-A5EE-76A84311B783}"/>
    <cellStyle name="RISKdarkBoxed 3 5 4 4 2 2" xfId="38243" xr:uid="{57139B30-05DB-4FBC-BCFA-85ED60D71E16}"/>
    <cellStyle name="RISKdarkBoxed 3 5 4 4 3" xfId="40020" xr:uid="{C1B26DF0-F56A-4CAD-847A-B34F62BA5E05}"/>
    <cellStyle name="RISKdarkBoxed 3 5 4 4 4" xfId="38242" xr:uid="{F3399E65-75E3-4865-8772-1B65986E26DF}"/>
    <cellStyle name="RISKdarkBoxed 3 5 4 5" xfId="40022" xr:uid="{9A0F7220-DEC0-44F7-8D00-0EE3BCBC1E0C}"/>
    <cellStyle name="RISKdarkBoxed 3 5 4 5 2" xfId="38244" xr:uid="{DA06F31C-B4FA-4E4D-A45C-A46C626C8806}"/>
    <cellStyle name="RISKdarkBoxed 3 5 4 6" xfId="40011" xr:uid="{FBC1B251-8DFA-44E8-9821-71EA05ADD752}"/>
    <cellStyle name="RISKdarkBoxed 3 5 4 7" xfId="38233" xr:uid="{93F3ADC8-9A1D-4135-8F79-9FE42FAE0F9D}"/>
    <cellStyle name="RISKdarkBoxed 3 5 5" xfId="16740" xr:uid="{00000000-0005-0000-0000-00006B410000}"/>
    <cellStyle name="RISKdarkBoxed 3 5 5 2" xfId="16741" xr:uid="{00000000-0005-0000-0000-00006C410000}"/>
    <cellStyle name="RISKdarkBoxed 3 5 5 2 2" xfId="16742" xr:uid="{00000000-0005-0000-0000-00006D410000}"/>
    <cellStyle name="RISKdarkBoxed 3 5 5 2 2 2" xfId="40026" xr:uid="{2CD266F1-48A3-4BD3-A06C-55FA827833A7}"/>
    <cellStyle name="RISKdarkBoxed 3 5 5 2 2 2 2" xfId="38248" xr:uid="{6F0FFA56-0638-4A5E-B31D-7ABF0C10C625}"/>
    <cellStyle name="RISKdarkBoxed 3 5 5 2 2 3" xfId="40025" xr:uid="{742BCB8F-EECB-456B-9741-2F23B3C2374E}"/>
    <cellStyle name="RISKdarkBoxed 3 5 5 2 2 4" xfId="38247" xr:uid="{5A961645-9A6F-4CBD-AF8F-39DB0C6BDB3D}"/>
    <cellStyle name="RISKdarkBoxed 3 5 5 2 3" xfId="40027" xr:uid="{3DE8A284-1FF4-4383-B2FA-97633AE85F2E}"/>
    <cellStyle name="RISKdarkBoxed 3 5 5 2 3 2" xfId="38249" xr:uid="{ECB51CF0-48A6-4FEC-AF63-DEA86DCB05A3}"/>
    <cellStyle name="RISKdarkBoxed 3 5 5 2 4" xfId="40024" xr:uid="{59A23906-CDEF-4D89-9C48-D19989C0A847}"/>
    <cellStyle name="RISKdarkBoxed 3 5 5 2 5" xfId="38246" xr:uid="{F317EC76-F55C-476F-A7E1-7685CC461930}"/>
    <cellStyle name="RISKdarkBoxed 3 5 5 3" xfId="16743" xr:uid="{00000000-0005-0000-0000-00006E410000}"/>
    <cellStyle name="RISKdarkBoxed 3 5 5 3 2" xfId="16744" xr:uid="{00000000-0005-0000-0000-00006F410000}"/>
    <cellStyle name="RISKdarkBoxed 3 5 5 3 2 2" xfId="40030" xr:uid="{78808212-626C-4C7F-BB22-C3F8090FC6E8}"/>
    <cellStyle name="RISKdarkBoxed 3 5 5 3 2 2 2" xfId="38252" xr:uid="{67A4ECBF-4B21-4659-999E-6B284D454205}"/>
    <cellStyle name="RISKdarkBoxed 3 5 5 3 2 3" xfId="40029" xr:uid="{4127CB1C-D3D6-4CA3-9261-E2E08F032BE4}"/>
    <cellStyle name="RISKdarkBoxed 3 5 5 3 2 4" xfId="38251" xr:uid="{13AED274-FEC3-4E54-AA1B-958540FC5BCE}"/>
    <cellStyle name="RISKdarkBoxed 3 5 5 3 3" xfId="40031" xr:uid="{4AE61609-C941-4B36-B389-EF6278FF6F35}"/>
    <cellStyle name="RISKdarkBoxed 3 5 5 3 3 2" xfId="38253" xr:uid="{0565F9B8-A781-4615-8A62-E3F6CA9C616F}"/>
    <cellStyle name="RISKdarkBoxed 3 5 5 3 4" xfId="40028" xr:uid="{D89CA4DA-8C42-45BC-BA4F-B09A7AE14CE8}"/>
    <cellStyle name="RISKdarkBoxed 3 5 5 3 5" xfId="38250" xr:uid="{61503D19-1646-4B98-92F0-019217C28026}"/>
    <cellStyle name="RISKdarkBoxed 3 5 5 4" xfId="16745" xr:uid="{00000000-0005-0000-0000-000070410000}"/>
    <cellStyle name="RISKdarkBoxed 3 5 5 4 2" xfId="40033" xr:uid="{88223658-9EF7-4E35-8E95-B600EAD15A91}"/>
    <cellStyle name="RISKdarkBoxed 3 5 5 4 2 2" xfId="38255" xr:uid="{C4B05EB9-9B7F-4E33-8676-BBDE5D8FF127}"/>
    <cellStyle name="RISKdarkBoxed 3 5 5 4 3" xfId="40032" xr:uid="{E0B41231-2D9F-4A40-A521-7930F875E3F7}"/>
    <cellStyle name="RISKdarkBoxed 3 5 5 4 4" xfId="38254" xr:uid="{9A367F0D-A048-423C-AA0E-A3ED4A95CFDB}"/>
    <cellStyle name="RISKdarkBoxed 3 5 5 5" xfId="40034" xr:uid="{2377B999-67FE-48C8-8F26-6F0D17DADDCD}"/>
    <cellStyle name="RISKdarkBoxed 3 5 5 5 2" xfId="38256" xr:uid="{EBEBE6AE-98CD-442B-A210-B57EF6DE7B83}"/>
    <cellStyle name="RISKdarkBoxed 3 5 5 6" xfId="40023" xr:uid="{B46F8DFD-7CC8-4DA9-8CCF-C808E3BD3A44}"/>
    <cellStyle name="RISKdarkBoxed 3 5 5 7" xfId="38245" xr:uid="{E8A7E4EA-E819-49B8-989B-A852FE08604D}"/>
    <cellStyle name="RISKdarkBoxed 3 5 6" xfId="16746" xr:uid="{00000000-0005-0000-0000-000071410000}"/>
    <cellStyle name="RISKdarkBoxed 3 5 6 2" xfId="16747" xr:uid="{00000000-0005-0000-0000-000072410000}"/>
    <cellStyle name="RISKdarkBoxed 3 5 6 2 2" xfId="40037" xr:uid="{5FD14189-891C-4888-BA20-3AE1FD86E193}"/>
    <cellStyle name="RISKdarkBoxed 3 5 6 2 2 2" xfId="38259" xr:uid="{AB7C22D0-8559-4B7B-9DD3-8A97D38AD5E2}"/>
    <cellStyle name="RISKdarkBoxed 3 5 6 2 3" xfId="40036" xr:uid="{AB7322C7-F70E-43F4-AD6C-6B9DD8437576}"/>
    <cellStyle name="RISKdarkBoxed 3 5 6 2 4" xfId="38258" xr:uid="{FB55C063-89E6-4ED2-82BA-DB00DAC3136D}"/>
    <cellStyle name="RISKdarkBoxed 3 5 6 3" xfId="40038" xr:uid="{54482D1A-FC33-4638-AED0-0B40337C4CF6}"/>
    <cellStyle name="RISKdarkBoxed 3 5 6 3 2" xfId="38260" xr:uid="{7FD25574-49BB-4305-8415-C24646646FEA}"/>
    <cellStyle name="RISKdarkBoxed 3 5 6 4" xfId="40035" xr:uid="{028201B9-0B47-4C50-9EE1-1E8A1FA562A4}"/>
    <cellStyle name="RISKdarkBoxed 3 5 6 5" xfId="38257" xr:uid="{63B8A41B-35DB-45B4-A51E-8452F98ADF6B}"/>
    <cellStyle name="RISKdarkBoxed 3 5 7" xfId="16748" xr:uid="{00000000-0005-0000-0000-000073410000}"/>
    <cellStyle name="RISKdarkBoxed 3 5 7 2" xfId="16749" xr:uid="{00000000-0005-0000-0000-000074410000}"/>
    <cellStyle name="RISKdarkBoxed 3 5 7 2 2" xfId="40041" xr:uid="{2B24729F-87E4-4FDB-896F-ACF17F628A6E}"/>
    <cellStyle name="RISKdarkBoxed 3 5 7 2 2 2" xfId="38263" xr:uid="{D7DE6AF8-A1F5-48AD-9F24-68EF34EE7612}"/>
    <cellStyle name="RISKdarkBoxed 3 5 7 2 3" xfId="40040" xr:uid="{567B48CD-C0C3-48E8-AA1C-810F31E8EC5A}"/>
    <cellStyle name="RISKdarkBoxed 3 5 7 2 4" xfId="38262" xr:uid="{0859E60A-1188-46A3-A601-F7D6A9D9C661}"/>
    <cellStyle name="RISKdarkBoxed 3 5 7 3" xfId="40042" xr:uid="{80C6CC91-EFAD-41D6-955A-2003C45BF7E1}"/>
    <cellStyle name="RISKdarkBoxed 3 5 7 3 2" xfId="38264" xr:uid="{58B934F7-300F-4123-88FF-3321186754EB}"/>
    <cellStyle name="RISKdarkBoxed 3 5 7 4" xfId="40039" xr:uid="{C40193A8-B1A4-459C-A4A3-88061AC13376}"/>
    <cellStyle name="RISKdarkBoxed 3 5 7 5" xfId="38261" xr:uid="{24747A9E-8E46-476A-908E-E56874BE16D6}"/>
    <cellStyle name="RISKdarkBoxed 3 5 8" xfId="16750" xr:uid="{00000000-0005-0000-0000-000075410000}"/>
    <cellStyle name="RISKdarkBoxed 3 5 8 2" xfId="40044" xr:uid="{8F501546-CE6A-482B-8F86-2C56F6A35C1E}"/>
    <cellStyle name="RISKdarkBoxed 3 5 8 2 2" xfId="38266" xr:uid="{768C6475-61F6-4FB9-B895-6EE9F0403747}"/>
    <cellStyle name="RISKdarkBoxed 3 5 8 3" xfId="40043" xr:uid="{F8A45F29-6E90-49E0-BDCC-10BB84D68A5C}"/>
    <cellStyle name="RISKdarkBoxed 3 5 8 4" xfId="38265" xr:uid="{B2B35714-11FB-4892-9339-6215AAC8EC82}"/>
    <cellStyle name="RISKdarkBoxed 3 5 9" xfId="40045" xr:uid="{14FD0FA4-D01F-42E3-B46D-61F6E47816B1}"/>
    <cellStyle name="RISKdarkBoxed 3 5 9 2" xfId="38267" xr:uid="{323FCA7C-9E14-4228-8B7C-D7CA631E6BAC}"/>
    <cellStyle name="RISKdarkBoxed 3 6" xfId="16751" xr:uid="{00000000-0005-0000-0000-000076410000}"/>
    <cellStyle name="RISKdarkBoxed 3 6 10" xfId="40046" xr:uid="{B380B6CD-411E-401E-BE38-FA77B03ED55C}"/>
    <cellStyle name="RISKdarkBoxed 3 6 11" xfId="38268" xr:uid="{A218420B-CEEA-4C6A-A333-9CB44E97415C}"/>
    <cellStyle name="RISKdarkBoxed 3 6 2" xfId="16752" xr:uid="{00000000-0005-0000-0000-000077410000}"/>
    <cellStyle name="RISKdarkBoxed 3 6 2 2" xfId="16753" xr:uid="{00000000-0005-0000-0000-000078410000}"/>
    <cellStyle name="RISKdarkBoxed 3 6 2 2 2" xfId="16754" xr:uid="{00000000-0005-0000-0000-000079410000}"/>
    <cellStyle name="RISKdarkBoxed 3 6 2 2 2 2" xfId="40050" xr:uid="{4C9181AF-2F5F-41FC-AB6A-3DD53203D3E9}"/>
    <cellStyle name="RISKdarkBoxed 3 6 2 2 2 2 2" xfId="38272" xr:uid="{A954474D-011E-460E-9B8A-0D4E43AAC15A}"/>
    <cellStyle name="RISKdarkBoxed 3 6 2 2 2 3" xfId="40049" xr:uid="{7D2FCC90-C55C-4F00-BFF6-97D029266C09}"/>
    <cellStyle name="RISKdarkBoxed 3 6 2 2 2 4" xfId="38271" xr:uid="{F82EB8A2-D3B8-47E1-B1FC-D88634F9A250}"/>
    <cellStyle name="RISKdarkBoxed 3 6 2 2 3" xfId="40051" xr:uid="{3CB396D8-C852-44C7-AD84-7BA88958537C}"/>
    <cellStyle name="RISKdarkBoxed 3 6 2 2 3 2" xfId="38273" xr:uid="{46FC2183-D94C-4388-BD9D-0CE66257AE6E}"/>
    <cellStyle name="RISKdarkBoxed 3 6 2 2 4" xfId="40048" xr:uid="{F38D988E-8CC0-4B96-9048-046FAD49F028}"/>
    <cellStyle name="RISKdarkBoxed 3 6 2 2 5" xfId="38270" xr:uid="{C5CA016A-07A6-47A8-9860-7157E31AED1C}"/>
    <cellStyle name="RISKdarkBoxed 3 6 2 3" xfId="16755" xr:uid="{00000000-0005-0000-0000-00007A410000}"/>
    <cellStyle name="RISKdarkBoxed 3 6 2 3 2" xfId="16756" xr:uid="{00000000-0005-0000-0000-00007B410000}"/>
    <cellStyle name="RISKdarkBoxed 3 6 2 3 2 2" xfId="40054" xr:uid="{45BA65D1-57C7-49C7-B153-B8E02E5ACC0A}"/>
    <cellStyle name="RISKdarkBoxed 3 6 2 3 2 2 2" xfId="38276" xr:uid="{B50DEA78-65CC-45AE-962E-08EF9B025B31}"/>
    <cellStyle name="RISKdarkBoxed 3 6 2 3 2 3" xfId="40053" xr:uid="{08A60F2F-A42A-4C1F-BC09-943F96DEA1B0}"/>
    <cellStyle name="RISKdarkBoxed 3 6 2 3 2 4" xfId="38275" xr:uid="{6F4950D9-1FFB-4BD6-8EBF-2269BFB1A70B}"/>
    <cellStyle name="RISKdarkBoxed 3 6 2 3 3" xfId="40055" xr:uid="{4324C712-1F56-4F2E-A98F-21149982E467}"/>
    <cellStyle name="RISKdarkBoxed 3 6 2 3 3 2" xfId="38277" xr:uid="{59ED0983-74E9-4CDC-9801-150AF14F3441}"/>
    <cellStyle name="RISKdarkBoxed 3 6 2 3 4" xfId="40052" xr:uid="{BFEB108F-8595-44EC-8B9A-198FFDD4F004}"/>
    <cellStyle name="RISKdarkBoxed 3 6 2 3 5" xfId="38274" xr:uid="{AB2CA196-626E-465F-9E04-240B7CABB7E8}"/>
    <cellStyle name="RISKdarkBoxed 3 6 2 4" xfId="16757" xr:uid="{00000000-0005-0000-0000-00007C410000}"/>
    <cellStyle name="RISKdarkBoxed 3 6 2 4 2" xfId="40057" xr:uid="{0BE8427C-B058-43C6-8622-91A3EEFCF2A5}"/>
    <cellStyle name="RISKdarkBoxed 3 6 2 4 2 2" xfId="38279" xr:uid="{572D3D94-648A-49DD-A1A4-00F7B74907D1}"/>
    <cellStyle name="RISKdarkBoxed 3 6 2 4 3" xfId="40056" xr:uid="{BF9AB3BD-AF6E-46D2-9A8B-3C6609B4B6BA}"/>
    <cellStyle name="RISKdarkBoxed 3 6 2 4 4" xfId="38278" xr:uid="{2010B0A1-5B3B-40C2-9860-560EBFF298BD}"/>
    <cellStyle name="RISKdarkBoxed 3 6 2 5" xfId="40058" xr:uid="{BA9AA6F8-917B-4804-9689-8640F7B6C06B}"/>
    <cellStyle name="RISKdarkBoxed 3 6 2 5 2" xfId="38280" xr:uid="{6AB12308-1CB6-495F-9820-809946E290D1}"/>
    <cellStyle name="RISKdarkBoxed 3 6 2 6" xfId="40047" xr:uid="{44853E6D-E592-46C4-BD63-8E0C1481340B}"/>
    <cellStyle name="RISKdarkBoxed 3 6 2 7" xfId="38269" xr:uid="{032C5E4A-5476-4E79-802C-B281D56DF0FE}"/>
    <cellStyle name="RISKdarkBoxed 3 6 3" xfId="16758" xr:uid="{00000000-0005-0000-0000-00007D410000}"/>
    <cellStyle name="RISKdarkBoxed 3 6 3 2" xfId="16759" xr:uid="{00000000-0005-0000-0000-00007E410000}"/>
    <cellStyle name="RISKdarkBoxed 3 6 3 2 2" xfId="16760" xr:uid="{00000000-0005-0000-0000-00007F410000}"/>
    <cellStyle name="RISKdarkBoxed 3 6 3 2 2 2" xfId="40062" xr:uid="{FE9A35D9-BCF0-4B51-AF3F-C27782EDF1AB}"/>
    <cellStyle name="RISKdarkBoxed 3 6 3 2 2 2 2" xfId="38284" xr:uid="{7F7493A6-DFAD-4B51-8483-E9E6F2A8D9D0}"/>
    <cellStyle name="RISKdarkBoxed 3 6 3 2 2 3" xfId="40061" xr:uid="{B439460E-6E4D-465D-8BD0-F32446525EB9}"/>
    <cellStyle name="RISKdarkBoxed 3 6 3 2 2 4" xfId="38283" xr:uid="{E6F746E0-A26A-4637-ADCE-72A8F31AB31A}"/>
    <cellStyle name="RISKdarkBoxed 3 6 3 2 3" xfId="40063" xr:uid="{D1CE4207-4A39-48D3-9B48-24B190744C30}"/>
    <cellStyle name="RISKdarkBoxed 3 6 3 2 3 2" xfId="38285" xr:uid="{8A477045-6A17-41A8-9AF5-182201043DDD}"/>
    <cellStyle name="RISKdarkBoxed 3 6 3 2 4" xfId="40060" xr:uid="{8B020958-87C1-4D83-8760-5516A90303ED}"/>
    <cellStyle name="RISKdarkBoxed 3 6 3 2 5" xfId="38282" xr:uid="{DE641EC2-6616-4270-93AD-E72672244275}"/>
    <cellStyle name="RISKdarkBoxed 3 6 3 3" xfId="16761" xr:uid="{00000000-0005-0000-0000-000080410000}"/>
    <cellStyle name="RISKdarkBoxed 3 6 3 3 2" xfId="16762" xr:uid="{00000000-0005-0000-0000-000081410000}"/>
    <cellStyle name="RISKdarkBoxed 3 6 3 3 2 2" xfId="40066" xr:uid="{08EC261E-8478-4789-B038-6B6ED9ACFB5B}"/>
    <cellStyle name="RISKdarkBoxed 3 6 3 3 2 2 2" xfId="38288" xr:uid="{216E1719-B6F6-42F4-8090-8028AF8DAC8C}"/>
    <cellStyle name="RISKdarkBoxed 3 6 3 3 2 3" xfId="40065" xr:uid="{C87E6995-B013-4124-BE3C-A9CC1B1AAD87}"/>
    <cellStyle name="RISKdarkBoxed 3 6 3 3 2 4" xfId="38287" xr:uid="{FFCC0E41-5C2A-4394-B60D-53E485F22B72}"/>
    <cellStyle name="RISKdarkBoxed 3 6 3 3 3" xfId="40067" xr:uid="{84AFC784-B26E-4F77-8290-DAE7965967D2}"/>
    <cellStyle name="RISKdarkBoxed 3 6 3 3 3 2" xfId="38289" xr:uid="{0D3EF23A-F93A-4688-A339-BCF210CC0C69}"/>
    <cellStyle name="RISKdarkBoxed 3 6 3 3 4" xfId="40064" xr:uid="{9011A1D4-54F4-4B73-8643-F70D8CE6ACDB}"/>
    <cellStyle name="RISKdarkBoxed 3 6 3 3 5" xfId="38286" xr:uid="{9D555B16-3982-490D-BF8E-00ED07D8E059}"/>
    <cellStyle name="RISKdarkBoxed 3 6 3 4" xfId="16763" xr:uid="{00000000-0005-0000-0000-000082410000}"/>
    <cellStyle name="RISKdarkBoxed 3 6 3 4 2" xfId="40069" xr:uid="{D0E15419-9B25-4167-B341-E0B63A8C307B}"/>
    <cellStyle name="RISKdarkBoxed 3 6 3 4 2 2" xfId="38291" xr:uid="{0A5E5D51-C852-4541-A828-B225080E0581}"/>
    <cellStyle name="RISKdarkBoxed 3 6 3 4 3" xfId="40068" xr:uid="{7F7B4073-99C1-44E0-8383-681D8148BBCB}"/>
    <cellStyle name="RISKdarkBoxed 3 6 3 4 4" xfId="38290" xr:uid="{58A15619-C1AC-4E47-BF4A-9CB268515E5C}"/>
    <cellStyle name="RISKdarkBoxed 3 6 3 5" xfId="40070" xr:uid="{2794B846-BD4B-4FC3-B468-AC18E510991B}"/>
    <cellStyle name="RISKdarkBoxed 3 6 3 5 2" xfId="38292" xr:uid="{5B6D18B4-E7EC-46DE-9103-E3D1A81FAD55}"/>
    <cellStyle name="RISKdarkBoxed 3 6 3 6" xfId="40059" xr:uid="{5DC9B6AE-98B5-41AF-B259-2F0B070434CA}"/>
    <cellStyle name="RISKdarkBoxed 3 6 3 7" xfId="38281" xr:uid="{3A5B2CD2-5B7B-4B57-9DFD-931DE9DC57B2}"/>
    <cellStyle name="RISKdarkBoxed 3 6 4" xfId="16764" xr:uid="{00000000-0005-0000-0000-000083410000}"/>
    <cellStyle name="RISKdarkBoxed 3 6 4 2" xfId="16765" xr:uid="{00000000-0005-0000-0000-000084410000}"/>
    <cellStyle name="RISKdarkBoxed 3 6 4 2 2" xfId="16766" xr:uid="{00000000-0005-0000-0000-000085410000}"/>
    <cellStyle name="RISKdarkBoxed 3 6 4 2 2 2" xfId="40074" xr:uid="{7FB99FD6-A3E6-485F-BE53-962294CA25D7}"/>
    <cellStyle name="RISKdarkBoxed 3 6 4 2 2 2 2" xfId="38296" xr:uid="{ED4445E2-72D8-4857-82BA-A0B1CDC140F5}"/>
    <cellStyle name="RISKdarkBoxed 3 6 4 2 2 3" xfId="40073" xr:uid="{09D1F822-58A7-4707-952A-1B2254044332}"/>
    <cellStyle name="RISKdarkBoxed 3 6 4 2 2 4" xfId="38295" xr:uid="{84022D7E-D21F-4DCE-B28C-0F24EFA01F7A}"/>
    <cellStyle name="RISKdarkBoxed 3 6 4 2 3" xfId="40075" xr:uid="{0531D4DB-59A1-44D2-A3E9-8D59C3EFC1D0}"/>
    <cellStyle name="RISKdarkBoxed 3 6 4 2 3 2" xfId="38297" xr:uid="{06035F26-B73C-4CB5-8DEE-B82CA95D9189}"/>
    <cellStyle name="RISKdarkBoxed 3 6 4 2 4" xfId="40072" xr:uid="{9D4447CB-89E7-4D40-B714-2F64C45A4213}"/>
    <cellStyle name="RISKdarkBoxed 3 6 4 2 5" xfId="38294" xr:uid="{592C6874-6791-4B1F-B8A4-84CC28DB3CE9}"/>
    <cellStyle name="RISKdarkBoxed 3 6 4 3" xfId="16767" xr:uid="{00000000-0005-0000-0000-000086410000}"/>
    <cellStyle name="RISKdarkBoxed 3 6 4 3 2" xfId="16768" xr:uid="{00000000-0005-0000-0000-000087410000}"/>
    <cellStyle name="RISKdarkBoxed 3 6 4 3 2 2" xfId="40078" xr:uid="{8FE1CF40-8639-4004-B65D-83F2E55D3003}"/>
    <cellStyle name="RISKdarkBoxed 3 6 4 3 2 2 2" xfId="38300" xr:uid="{1058EEC3-BADD-4471-A242-77E2C26E2DFC}"/>
    <cellStyle name="RISKdarkBoxed 3 6 4 3 2 3" xfId="40077" xr:uid="{B04A2A81-A8B3-4A4C-AE6A-843F84DFC67A}"/>
    <cellStyle name="RISKdarkBoxed 3 6 4 3 2 4" xfId="38299" xr:uid="{3C2CFE0C-9A1E-4642-984D-41A1F73D2893}"/>
    <cellStyle name="RISKdarkBoxed 3 6 4 3 3" xfId="40079" xr:uid="{8C22898D-1633-4EE0-996B-BEDE78978B91}"/>
    <cellStyle name="RISKdarkBoxed 3 6 4 3 3 2" xfId="38301" xr:uid="{01795C11-3360-4FC0-AFE1-9D087F633D40}"/>
    <cellStyle name="RISKdarkBoxed 3 6 4 3 4" xfId="40076" xr:uid="{EE282F3E-B9FB-4FB5-83F3-F3236CEB18FD}"/>
    <cellStyle name="RISKdarkBoxed 3 6 4 3 5" xfId="38298" xr:uid="{6BB02753-BC84-41BA-BFE9-3378021A2F28}"/>
    <cellStyle name="RISKdarkBoxed 3 6 4 4" xfId="16769" xr:uid="{00000000-0005-0000-0000-000088410000}"/>
    <cellStyle name="RISKdarkBoxed 3 6 4 4 2" xfId="40081" xr:uid="{A9692FAE-5051-4589-9254-A11E24DF959E}"/>
    <cellStyle name="RISKdarkBoxed 3 6 4 4 2 2" xfId="38303" xr:uid="{F64A6B61-2206-49D6-8F76-7B1A97F7ED2A}"/>
    <cellStyle name="RISKdarkBoxed 3 6 4 4 3" xfId="40080" xr:uid="{60BE11EC-ACC1-45FA-AD8B-35303BB01DB1}"/>
    <cellStyle name="RISKdarkBoxed 3 6 4 4 4" xfId="38302" xr:uid="{264EF6B0-1962-4DD3-A70D-E97E4EE9BC5B}"/>
    <cellStyle name="RISKdarkBoxed 3 6 4 5" xfId="40082" xr:uid="{FEC135F1-CAFF-411A-AA69-05A98C97FA92}"/>
    <cellStyle name="RISKdarkBoxed 3 6 4 5 2" xfId="38304" xr:uid="{55AA97BB-D35C-4A23-9196-1C6AF665414B}"/>
    <cellStyle name="RISKdarkBoxed 3 6 4 6" xfId="40071" xr:uid="{908F8055-D4AE-4E21-9EB1-2A39867EFB36}"/>
    <cellStyle name="RISKdarkBoxed 3 6 4 7" xfId="38293" xr:uid="{45AEF00F-357F-48AD-ACE4-25926BB6FEB4}"/>
    <cellStyle name="RISKdarkBoxed 3 6 5" xfId="16770" xr:uid="{00000000-0005-0000-0000-000089410000}"/>
    <cellStyle name="RISKdarkBoxed 3 6 5 2" xfId="16771" xr:uid="{00000000-0005-0000-0000-00008A410000}"/>
    <cellStyle name="RISKdarkBoxed 3 6 5 2 2" xfId="16772" xr:uid="{00000000-0005-0000-0000-00008B410000}"/>
    <cellStyle name="RISKdarkBoxed 3 6 5 2 2 2" xfId="40086" xr:uid="{4CA83498-A1AB-4D2B-8E91-957D739509F1}"/>
    <cellStyle name="RISKdarkBoxed 3 6 5 2 2 2 2" xfId="38308" xr:uid="{DF5924FC-FB12-4830-8C70-51ADAE3801D9}"/>
    <cellStyle name="RISKdarkBoxed 3 6 5 2 2 3" xfId="40085" xr:uid="{9B1FA52F-EB9E-41BC-800E-69B56FA73053}"/>
    <cellStyle name="RISKdarkBoxed 3 6 5 2 2 4" xfId="38307" xr:uid="{681514A8-F2A8-4990-A7FA-4A04A2FCE652}"/>
    <cellStyle name="RISKdarkBoxed 3 6 5 2 3" xfId="40087" xr:uid="{42215693-9037-4081-A3D2-E6D811A8278D}"/>
    <cellStyle name="RISKdarkBoxed 3 6 5 2 3 2" xfId="38309" xr:uid="{C009669D-3308-4F86-A7AC-57B3698C8B8E}"/>
    <cellStyle name="RISKdarkBoxed 3 6 5 2 4" xfId="40084" xr:uid="{E05A55D0-8D75-4BF5-9277-F08072B6E3D9}"/>
    <cellStyle name="RISKdarkBoxed 3 6 5 2 5" xfId="38306" xr:uid="{B09406C6-7EBA-4401-B630-B33044EA3563}"/>
    <cellStyle name="RISKdarkBoxed 3 6 5 3" xfId="16773" xr:uid="{00000000-0005-0000-0000-00008C410000}"/>
    <cellStyle name="RISKdarkBoxed 3 6 5 3 2" xfId="16774" xr:uid="{00000000-0005-0000-0000-00008D410000}"/>
    <cellStyle name="RISKdarkBoxed 3 6 5 3 2 2" xfId="40090" xr:uid="{76932181-D8DB-42B1-83B9-D02E0939EAF5}"/>
    <cellStyle name="RISKdarkBoxed 3 6 5 3 2 2 2" xfId="38312" xr:uid="{4964CA3E-B075-497B-B986-2DF99C5FEF66}"/>
    <cellStyle name="RISKdarkBoxed 3 6 5 3 2 3" xfId="40089" xr:uid="{C35D7ECF-5076-4BBB-8D44-3509CCE05662}"/>
    <cellStyle name="RISKdarkBoxed 3 6 5 3 2 4" xfId="38311" xr:uid="{EED53B9F-75DA-4D94-BAAE-EFC25CE4265A}"/>
    <cellStyle name="RISKdarkBoxed 3 6 5 3 3" xfId="40091" xr:uid="{4378BAF1-6CC3-4129-9146-C7B7D0ECC43E}"/>
    <cellStyle name="RISKdarkBoxed 3 6 5 3 3 2" xfId="38313" xr:uid="{777C9416-052D-45F2-A1DC-374FC9D40BA0}"/>
    <cellStyle name="RISKdarkBoxed 3 6 5 3 4" xfId="40088" xr:uid="{CDBBD20F-5BF3-493A-BC25-AD00848F7B84}"/>
    <cellStyle name="RISKdarkBoxed 3 6 5 3 5" xfId="38310" xr:uid="{DD1658BC-C6FA-4211-8D1B-11C2B28364C4}"/>
    <cellStyle name="RISKdarkBoxed 3 6 5 4" xfId="16775" xr:uid="{00000000-0005-0000-0000-00008E410000}"/>
    <cellStyle name="RISKdarkBoxed 3 6 5 4 2" xfId="40093" xr:uid="{A176F87A-EF45-48CC-93E0-9B8491AEE220}"/>
    <cellStyle name="RISKdarkBoxed 3 6 5 4 2 2" xfId="38315" xr:uid="{78A13D4D-D1FB-4056-BEE4-7DCF484BA332}"/>
    <cellStyle name="RISKdarkBoxed 3 6 5 4 3" xfId="40092" xr:uid="{D10DAF0F-C758-49B5-AAF3-6975D8B94685}"/>
    <cellStyle name="RISKdarkBoxed 3 6 5 4 4" xfId="38314" xr:uid="{D1B6754F-960A-4C26-A630-57FF1F362C9A}"/>
    <cellStyle name="RISKdarkBoxed 3 6 5 5" xfId="40094" xr:uid="{459FDF51-4466-423E-9157-5AE29C6AE83B}"/>
    <cellStyle name="RISKdarkBoxed 3 6 5 5 2" xfId="38316" xr:uid="{B5B72221-C3D4-4AAA-805C-2E58794ED7F8}"/>
    <cellStyle name="RISKdarkBoxed 3 6 5 6" xfId="40083" xr:uid="{91869FC5-28B6-439B-BFDD-A975536F86D0}"/>
    <cellStyle name="RISKdarkBoxed 3 6 5 7" xfId="38305" xr:uid="{174D886A-2F00-4C53-BB16-B3ECFDC48241}"/>
    <cellStyle name="RISKdarkBoxed 3 6 6" xfId="16776" xr:uid="{00000000-0005-0000-0000-00008F410000}"/>
    <cellStyle name="RISKdarkBoxed 3 6 6 2" xfId="16777" xr:uid="{00000000-0005-0000-0000-000090410000}"/>
    <cellStyle name="RISKdarkBoxed 3 6 6 2 2" xfId="40097" xr:uid="{4FE3A474-08EA-4056-BF07-804D20380347}"/>
    <cellStyle name="RISKdarkBoxed 3 6 6 2 2 2" xfId="38319" xr:uid="{7C155195-02FB-4E8D-BC66-771968F0EB47}"/>
    <cellStyle name="RISKdarkBoxed 3 6 6 2 3" xfId="40096" xr:uid="{B51F368A-7B20-4753-A7F7-D57549DED77E}"/>
    <cellStyle name="RISKdarkBoxed 3 6 6 2 4" xfId="38318" xr:uid="{2832DFD2-2B04-4BBE-A59E-09C79A500625}"/>
    <cellStyle name="RISKdarkBoxed 3 6 6 3" xfId="40098" xr:uid="{DDB21977-68B5-4B89-A051-37CDEC254734}"/>
    <cellStyle name="RISKdarkBoxed 3 6 6 3 2" xfId="38320" xr:uid="{66B0BCEC-0DAD-40C6-BF82-E0EF6100D988}"/>
    <cellStyle name="RISKdarkBoxed 3 6 6 4" xfId="40095" xr:uid="{AC80ED90-82E9-418E-9B66-9996C428EEBE}"/>
    <cellStyle name="RISKdarkBoxed 3 6 6 5" xfId="38317" xr:uid="{C337BEFA-91CE-4528-81A2-5D38F335155A}"/>
    <cellStyle name="RISKdarkBoxed 3 6 7" xfId="16778" xr:uid="{00000000-0005-0000-0000-000091410000}"/>
    <cellStyle name="RISKdarkBoxed 3 6 7 2" xfId="16779" xr:uid="{00000000-0005-0000-0000-000092410000}"/>
    <cellStyle name="RISKdarkBoxed 3 6 7 2 2" xfId="40101" xr:uid="{415119F4-9F28-4A2E-8405-F6261FC37168}"/>
    <cellStyle name="RISKdarkBoxed 3 6 7 2 2 2" xfId="38323" xr:uid="{11B827F7-7219-4FC6-98C5-403F77572CF0}"/>
    <cellStyle name="RISKdarkBoxed 3 6 7 2 3" xfId="40100" xr:uid="{EA4DA843-E3D9-4E14-9C85-54D84100E7E5}"/>
    <cellStyle name="RISKdarkBoxed 3 6 7 2 4" xfId="38322" xr:uid="{29E4C468-5590-4D1A-9FD6-4291A409F7CB}"/>
    <cellStyle name="RISKdarkBoxed 3 6 7 3" xfId="40102" xr:uid="{EC1E1C7A-0316-45C4-8B74-7A5CD9446E5B}"/>
    <cellStyle name="RISKdarkBoxed 3 6 7 3 2" xfId="38324" xr:uid="{309029FC-9B98-47B8-915D-365CB75644EA}"/>
    <cellStyle name="RISKdarkBoxed 3 6 7 4" xfId="40099" xr:uid="{8AB4EF35-2240-42BC-8A1F-FBAC17E19376}"/>
    <cellStyle name="RISKdarkBoxed 3 6 7 5" xfId="38321" xr:uid="{9E03237B-D786-4F14-8914-B6E2D0B0E22C}"/>
    <cellStyle name="RISKdarkBoxed 3 6 8" xfId="16780" xr:uid="{00000000-0005-0000-0000-000093410000}"/>
    <cellStyle name="RISKdarkBoxed 3 6 8 2" xfId="40104" xr:uid="{374B0BD5-5A84-4067-A169-D72360F7897D}"/>
    <cellStyle name="RISKdarkBoxed 3 6 8 2 2" xfId="38326" xr:uid="{164C88D9-7D38-4EA8-A4E8-75AD4A3985AE}"/>
    <cellStyle name="RISKdarkBoxed 3 6 8 3" xfId="40103" xr:uid="{9E102C2A-389B-42C6-8C92-4B5BC655AECC}"/>
    <cellStyle name="RISKdarkBoxed 3 6 8 4" xfId="38325" xr:uid="{4B519B2E-A546-4CFC-88F5-37929C148614}"/>
    <cellStyle name="RISKdarkBoxed 3 6 9" xfId="40105" xr:uid="{B390A6DE-BC4F-4B7E-A7AB-0BC1E61ADD73}"/>
    <cellStyle name="RISKdarkBoxed 3 6 9 2" xfId="38327" xr:uid="{3BE764F3-D83D-40DE-B461-16931490584C}"/>
    <cellStyle name="RISKdarkBoxed 3 7" xfId="16781" xr:uid="{00000000-0005-0000-0000-000094410000}"/>
    <cellStyle name="RISKdarkBoxed 3 7 2" xfId="16782" xr:uid="{00000000-0005-0000-0000-000095410000}"/>
    <cellStyle name="RISKdarkBoxed 3 7 2 2" xfId="16783" xr:uid="{00000000-0005-0000-0000-000096410000}"/>
    <cellStyle name="RISKdarkBoxed 3 7 2 2 2" xfId="40109" xr:uid="{55BE5B47-52D0-4421-9233-D12A85BF935C}"/>
    <cellStyle name="RISKdarkBoxed 3 7 2 2 2 2" xfId="38331" xr:uid="{4D73D2D6-73EE-402F-B478-8E3F9A754780}"/>
    <cellStyle name="RISKdarkBoxed 3 7 2 2 3" xfId="40108" xr:uid="{CE0B8C6C-451F-44FE-8C6E-5E1663C6E070}"/>
    <cellStyle name="RISKdarkBoxed 3 7 2 2 4" xfId="38330" xr:uid="{FC6CD5F1-B2BF-4954-A342-7F7F18FD071D}"/>
    <cellStyle name="RISKdarkBoxed 3 7 2 3" xfId="40110" xr:uid="{A3BD8F31-BA39-4D88-9D1D-0A1ED87EAE17}"/>
    <cellStyle name="RISKdarkBoxed 3 7 2 3 2" xfId="38332" xr:uid="{CF0DE915-97EE-4D50-B09A-4CE1821C6BD1}"/>
    <cellStyle name="RISKdarkBoxed 3 7 2 4" xfId="40107" xr:uid="{A684E0E6-7E09-4D8B-9DB7-E4DDF55E21F0}"/>
    <cellStyle name="RISKdarkBoxed 3 7 2 5" xfId="38329" xr:uid="{0F736BA8-EA08-4C9D-907A-91693F9C3982}"/>
    <cellStyle name="RISKdarkBoxed 3 7 3" xfId="16784" xr:uid="{00000000-0005-0000-0000-000097410000}"/>
    <cellStyle name="RISKdarkBoxed 3 7 3 2" xfId="16785" xr:uid="{00000000-0005-0000-0000-000098410000}"/>
    <cellStyle name="RISKdarkBoxed 3 7 3 2 2" xfId="40113" xr:uid="{2B17BD20-8201-4411-9BB4-7C01092029C6}"/>
    <cellStyle name="RISKdarkBoxed 3 7 3 2 2 2" xfId="38335" xr:uid="{126E1BB7-FE0D-43D6-AC85-72E53665FD1E}"/>
    <cellStyle name="RISKdarkBoxed 3 7 3 2 3" xfId="40112" xr:uid="{70FCDE89-52AB-44F7-AD2D-94CD6B1A96F3}"/>
    <cellStyle name="RISKdarkBoxed 3 7 3 2 4" xfId="38334" xr:uid="{A1D8B056-D111-4BB2-AD95-EEE02FE934EE}"/>
    <cellStyle name="RISKdarkBoxed 3 7 3 3" xfId="40114" xr:uid="{BEEA1C97-7262-4FE1-BAFB-665D2ACE3A87}"/>
    <cellStyle name="RISKdarkBoxed 3 7 3 3 2" xfId="38336" xr:uid="{DD392FCD-06E4-45C6-BF5E-29E7503A10F3}"/>
    <cellStyle name="RISKdarkBoxed 3 7 3 4" xfId="40111" xr:uid="{7B286273-F825-4B1A-A4A3-C88DE1E440A9}"/>
    <cellStyle name="RISKdarkBoxed 3 7 3 5" xfId="38333" xr:uid="{ED928FD5-2691-4290-B1DD-7098D8965C9E}"/>
    <cellStyle name="RISKdarkBoxed 3 7 4" xfId="16786" xr:uid="{00000000-0005-0000-0000-000099410000}"/>
    <cellStyle name="RISKdarkBoxed 3 7 4 2" xfId="40116" xr:uid="{9501B8B3-5EBB-4A59-ABD4-47671DF9E2F4}"/>
    <cellStyle name="RISKdarkBoxed 3 7 4 2 2" xfId="38338" xr:uid="{9D442284-E878-4683-9585-53B7CC0BB328}"/>
    <cellStyle name="RISKdarkBoxed 3 7 4 3" xfId="40115" xr:uid="{A1E5223C-5907-4828-8458-B3AD1EC38F6C}"/>
    <cellStyle name="RISKdarkBoxed 3 7 4 4" xfId="38337" xr:uid="{2AAE0A78-2D15-4FDB-96F4-1078EC1AE115}"/>
    <cellStyle name="RISKdarkBoxed 3 7 5" xfId="40117" xr:uid="{F2F3509D-8C11-498E-BF0D-734D860A2679}"/>
    <cellStyle name="RISKdarkBoxed 3 7 5 2" xfId="38339" xr:uid="{D233A083-5944-4910-B2C6-2D6EF5E59744}"/>
    <cellStyle name="RISKdarkBoxed 3 7 6" xfId="40106" xr:uid="{239FE906-D8CC-4A3E-B4B1-03123B2A79E8}"/>
    <cellStyle name="RISKdarkBoxed 3 7 7" xfId="38328" xr:uid="{755D9573-FDC0-44DE-AAB7-E9C5C83E3E22}"/>
    <cellStyle name="RISKdarkBoxed 3 8" xfId="16787" xr:uid="{00000000-0005-0000-0000-00009A410000}"/>
    <cellStyle name="RISKdarkBoxed 3 8 2" xfId="16788" xr:uid="{00000000-0005-0000-0000-00009B410000}"/>
    <cellStyle name="RISKdarkBoxed 3 8 2 2" xfId="16789" xr:uid="{00000000-0005-0000-0000-00009C410000}"/>
    <cellStyle name="RISKdarkBoxed 3 8 2 2 2" xfId="40121" xr:uid="{6AE57A09-F6A5-46BA-8467-004EAEE2A4E5}"/>
    <cellStyle name="RISKdarkBoxed 3 8 2 2 2 2" xfId="38343" xr:uid="{51481B0B-C9ED-42B5-A826-42AD53188AAB}"/>
    <cellStyle name="RISKdarkBoxed 3 8 2 2 3" xfId="40120" xr:uid="{8ADF8A76-9E28-4A77-AA02-A287D46F74D6}"/>
    <cellStyle name="RISKdarkBoxed 3 8 2 2 4" xfId="38342" xr:uid="{674AEE77-3B49-4F99-B421-ADC3C83A77A7}"/>
    <cellStyle name="RISKdarkBoxed 3 8 2 3" xfId="40122" xr:uid="{7A08F8AB-DE1D-4637-9DB4-05B6AD4B0671}"/>
    <cellStyle name="RISKdarkBoxed 3 8 2 3 2" xfId="38344" xr:uid="{D406E4D8-3D60-4070-9113-10257DC0A661}"/>
    <cellStyle name="RISKdarkBoxed 3 8 2 4" xfId="40119" xr:uid="{C72BFA75-1466-4A43-BCD5-29838E718AFC}"/>
    <cellStyle name="RISKdarkBoxed 3 8 2 5" xfId="38341" xr:uid="{9EA7EDB0-57E4-4244-BEBA-D8038D8148C1}"/>
    <cellStyle name="RISKdarkBoxed 3 8 3" xfId="16790" xr:uid="{00000000-0005-0000-0000-00009D410000}"/>
    <cellStyle name="RISKdarkBoxed 3 8 3 2" xfId="16791" xr:uid="{00000000-0005-0000-0000-00009E410000}"/>
    <cellStyle name="RISKdarkBoxed 3 8 3 2 2" xfId="40125" xr:uid="{AFCAC61B-9C09-4B31-BB4E-B5D8DD94EEE4}"/>
    <cellStyle name="RISKdarkBoxed 3 8 3 2 2 2" xfId="38347" xr:uid="{08030929-ACF6-4934-B458-BE60B187F754}"/>
    <cellStyle name="RISKdarkBoxed 3 8 3 2 3" xfId="40124" xr:uid="{A6ADCCB0-93DF-4A12-AD5F-7EE6E58EE371}"/>
    <cellStyle name="RISKdarkBoxed 3 8 3 2 4" xfId="38346" xr:uid="{02BE9234-AA24-48DE-9540-ADFB0C4A39C9}"/>
    <cellStyle name="RISKdarkBoxed 3 8 3 3" xfId="40126" xr:uid="{9B230EB9-37B2-43D6-9743-6B23CC8397BB}"/>
    <cellStyle name="RISKdarkBoxed 3 8 3 3 2" xfId="38348" xr:uid="{E1EC9D4A-EB9D-42A4-BAF3-46549C402E08}"/>
    <cellStyle name="RISKdarkBoxed 3 8 3 4" xfId="40123" xr:uid="{446FF0AE-8419-44EF-A6FC-9405CF4D6225}"/>
    <cellStyle name="RISKdarkBoxed 3 8 3 5" xfId="38345" xr:uid="{F7C94531-78DA-4250-8A97-77F71F8E1931}"/>
    <cellStyle name="RISKdarkBoxed 3 8 4" xfId="16792" xr:uid="{00000000-0005-0000-0000-00009F410000}"/>
    <cellStyle name="RISKdarkBoxed 3 8 4 2" xfId="40128" xr:uid="{E48EC7E5-F6FA-4D71-B05B-AF8F2CDEE383}"/>
    <cellStyle name="RISKdarkBoxed 3 8 4 2 2" xfId="38350" xr:uid="{1F9CE1FA-46F2-4BC3-9C19-CE7F8A8AC106}"/>
    <cellStyle name="RISKdarkBoxed 3 8 4 3" xfId="40127" xr:uid="{A9A29886-5875-42C5-886B-F9145A73B409}"/>
    <cellStyle name="RISKdarkBoxed 3 8 4 4" xfId="38349" xr:uid="{8E7A589B-DC5D-4260-8BC9-DF361AD0DF1A}"/>
    <cellStyle name="RISKdarkBoxed 3 8 5" xfId="40129" xr:uid="{8AE2184A-A8F5-459F-8918-27434A5B1E32}"/>
    <cellStyle name="RISKdarkBoxed 3 8 5 2" xfId="38351" xr:uid="{EB5B8911-AAAE-4A7B-A239-1CEEF911723F}"/>
    <cellStyle name="RISKdarkBoxed 3 8 6" xfId="40118" xr:uid="{A629FDB3-10DB-48A5-9453-9EDCB39C139D}"/>
    <cellStyle name="RISKdarkBoxed 3 8 7" xfId="38340" xr:uid="{F0A03DA4-F34E-4BFD-AEFF-017A8D099655}"/>
    <cellStyle name="RISKdarkBoxed 3 9" xfId="16793" xr:uid="{00000000-0005-0000-0000-0000A0410000}"/>
    <cellStyle name="RISKdarkBoxed 3 9 2" xfId="16794" xr:uid="{00000000-0005-0000-0000-0000A1410000}"/>
    <cellStyle name="RISKdarkBoxed 3 9 2 2" xfId="16795" xr:uid="{00000000-0005-0000-0000-0000A2410000}"/>
    <cellStyle name="RISKdarkBoxed 3 9 2 2 2" xfId="40133" xr:uid="{3FC36F9F-FD7B-4BDF-87BB-D5A32F5AE257}"/>
    <cellStyle name="RISKdarkBoxed 3 9 2 2 2 2" xfId="38355" xr:uid="{C2855051-89CC-4674-81B4-B0716C54C70F}"/>
    <cellStyle name="RISKdarkBoxed 3 9 2 2 3" xfId="40132" xr:uid="{355135EA-0BE6-4990-82AB-19F5638EBBB8}"/>
    <cellStyle name="RISKdarkBoxed 3 9 2 2 4" xfId="38354" xr:uid="{4997A78E-3D0A-460B-B677-6D47EAE92049}"/>
    <cellStyle name="RISKdarkBoxed 3 9 2 3" xfId="40134" xr:uid="{AF126234-E15F-4C12-8796-704CE7C6B62A}"/>
    <cellStyle name="RISKdarkBoxed 3 9 2 3 2" xfId="38356" xr:uid="{C4A15237-1748-42C1-AAB7-BD3AB734F99A}"/>
    <cellStyle name="RISKdarkBoxed 3 9 2 4" xfId="40131" xr:uid="{C4B21C78-92AD-4CED-9037-A13E7BFD57DF}"/>
    <cellStyle name="RISKdarkBoxed 3 9 2 5" xfId="38353" xr:uid="{8F70735E-878B-4D78-9B4E-ABA28245F4E7}"/>
    <cellStyle name="RISKdarkBoxed 3 9 3" xfId="16796" xr:uid="{00000000-0005-0000-0000-0000A3410000}"/>
    <cellStyle name="RISKdarkBoxed 3 9 3 2" xfId="16797" xr:uid="{00000000-0005-0000-0000-0000A4410000}"/>
    <cellStyle name="RISKdarkBoxed 3 9 3 2 2" xfId="40137" xr:uid="{546C079A-7071-442A-B851-9C3307573488}"/>
    <cellStyle name="RISKdarkBoxed 3 9 3 2 2 2" xfId="38359" xr:uid="{F31B2CB5-E168-4B0A-8511-55C84304C2E6}"/>
    <cellStyle name="RISKdarkBoxed 3 9 3 2 3" xfId="40136" xr:uid="{3BE27C65-28F4-438D-96E9-DCE67E78A2A1}"/>
    <cellStyle name="RISKdarkBoxed 3 9 3 2 4" xfId="38358" xr:uid="{282D12B2-F8CF-4ED2-BE0A-390F651D7DCC}"/>
    <cellStyle name="RISKdarkBoxed 3 9 3 3" xfId="40138" xr:uid="{F089A5D8-3B66-40FA-8612-CDA14AC1A341}"/>
    <cellStyle name="RISKdarkBoxed 3 9 3 3 2" xfId="38360" xr:uid="{608941A1-3259-4C76-AF29-2699FDC76C30}"/>
    <cellStyle name="RISKdarkBoxed 3 9 3 4" xfId="40135" xr:uid="{D06F0E91-5ED8-4EB6-9C83-4B70419F45D1}"/>
    <cellStyle name="RISKdarkBoxed 3 9 3 5" xfId="38357" xr:uid="{2DA73095-999C-4027-84A1-2FBC99B30DD3}"/>
    <cellStyle name="RISKdarkBoxed 3 9 4" xfId="16798" xr:uid="{00000000-0005-0000-0000-0000A5410000}"/>
    <cellStyle name="RISKdarkBoxed 3 9 4 2" xfId="40140" xr:uid="{C4EE140E-93DF-4A59-8473-480783E3F947}"/>
    <cellStyle name="RISKdarkBoxed 3 9 4 2 2" xfId="38362" xr:uid="{3F2A81AD-7C0B-4011-AE3B-EC1718AAAE1E}"/>
    <cellStyle name="RISKdarkBoxed 3 9 4 3" xfId="40139" xr:uid="{DFFCF2A5-9078-4503-AB99-8F63ADD1715E}"/>
    <cellStyle name="RISKdarkBoxed 3 9 4 4" xfId="38361" xr:uid="{52248317-C5FB-4382-8F93-A3D136764EBD}"/>
    <cellStyle name="RISKdarkBoxed 3 9 5" xfId="40141" xr:uid="{DE2FC25C-D6D6-47DE-ADAA-9CCCB354CD8D}"/>
    <cellStyle name="RISKdarkBoxed 3 9 5 2" xfId="38363" xr:uid="{03F4F6E8-E5F6-46EE-929B-D4C84A872F0B}"/>
    <cellStyle name="RISKdarkBoxed 3 9 6" xfId="40130" xr:uid="{E9C7FD77-7406-45AE-8C45-D82197E538D4}"/>
    <cellStyle name="RISKdarkBoxed 3 9 7" xfId="38352" xr:uid="{1CBDA9A8-5554-43B0-87DD-B2F807726C02}"/>
    <cellStyle name="RISKdarkBoxed 3_Balance" xfId="16799" xr:uid="{00000000-0005-0000-0000-0000A6410000}"/>
    <cellStyle name="RISKdarkBoxed 4" xfId="16800" xr:uid="{00000000-0005-0000-0000-0000A7410000}"/>
    <cellStyle name="RISKdarkBoxed 4 10" xfId="16801" xr:uid="{00000000-0005-0000-0000-0000A8410000}"/>
    <cellStyle name="RISKdarkBoxed 4 10 2" xfId="16802" xr:uid="{00000000-0005-0000-0000-0000A9410000}"/>
    <cellStyle name="RISKdarkBoxed 4 10 2 2" xfId="16803" xr:uid="{00000000-0005-0000-0000-0000AA410000}"/>
    <cellStyle name="RISKdarkBoxed 4 10 2 2 2" xfId="40146" xr:uid="{99077716-8083-47C8-ADDF-84E5538E6B2C}"/>
    <cellStyle name="RISKdarkBoxed 4 10 2 2 2 2" xfId="38368" xr:uid="{9F2BF712-FEDC-4E92-A65F-3DBAE4AA699F}"/>
    <cellStyle name="RISKdarkBoxed 4 10 2 2 3" xfId="40145" xr:uid="{52521114-7D31-4A9C-A579-D6454FE6EE83}"/>
    <cellStyle name="RISKdarkBoxed 4 10 2 2 4" xfId="38367" xr:uid="{C0188876-464B-45BC-A166-DD941F12B6BD}"/>
    <cellStyle name="RISKdarkBoxed 4 10 2 3" xfId="40147" xr:uid="{829965F6-B09F-468F-8C52-A99BE5262F2D}"/>
    <cellStyle name="RISKdarkBoxed 4 10 2 3 2" xfId="38369" xr:uid="{4A12093A-F26C-441A-BA29-895A7AE0C5D7}"/>
    <cellStyle name="RISKdarkBoxed 4 10 2 4" xfId="40144" xr:uid="{B88A0250-FD1D-41EF-95B0-BF73827B190A}"/>
    <cellStyle name="RISKdarkBoxed 4 10 2 5" xfId="38366" xr:uid="{DA5EEF10-246C-4648-A4B8-80C2F7809C53}"/>
    <cellStyle name="RISKdarkBoxed 4 10 3" xfId="16804" xr:uid="{00000000-0005-0000-0000-0000AB410000}"/>
    <cellStyle name="RISKdarkBoxed 4 10 3 2" xfId="16805" xr:uid="{00000000-0005-0000-0000-0000AC410000}"/>
    <cellStyle name="RISKdarkBoxed 4 10 3 2 2" xfId="40150" xr:uid="{31961978-D3CA-4868-A043-3C9A81C5E820}"/>
    <cellStyle name="RISKdarkBoxed 4 10 3 2 2 2" xfId="38372" xr:uid="{9388803B-A636-4702-B808-50FF95EC897D}"/>
    <cellStyle name="RISKdarkBoxed 4 10 3 2 3" xfId="40149" xr:uid="{B90954E1-AB48-497F-9AD2-2F59171548F7}"/>
    <cellStyle name="RISKdarkBoxed 4 10 3 2 4" xfId="38371" xr:uid="{A350CFD8-5D71-4D3A-A2A0-4DDC2307E281}"/>
    <cellStyle name="RISKdarkBoxed 4 10 3 3" xfId="40151" xr:uid="{361CAC70-3466-4014-9C43-7A4A51F1845E}"/>
    <cellStyle name="RISKdarkBoxed 4 10 3 3 2" xfId="38373" xr:uid="{8884B85C-2393-4AA2-9D4C-DC5D250CAE4C}"/>
    <cellStyle name="RISKdarkBoxed 4 10 3 4" xfId="40148" xr:uid="{83168EB1-C4CC-4817-A9FA-6DD493D210BF}"/>
    <cellStyle name="RISKdarkBoxed 4 10 3 5" xfId="38370" xr:uid="{03903410-08D5-495E-90E8-F9B1587040AD}"/>
    <cellStyle name="RISKdarkBoxed 4 10 4" xfId="16806" xr:uid="{00000000-0005-0000-0000-0000AD410000}"/>
    <cellStyle name="RISKdarkBoxed 4 10 4 2" xfId="40153" xr:uid="{92F7DEEB-EB6E-4A56-BAE9-1AD2F1E10B59}"/>
    <cellStyle name="RISKdarkBoxed 4 10 4 2 2" xfId="38375" xr:uid="{13AE70A6-E6D2-4602-8783-BEA8D97E6EF6}"/>
    <cellStyle name="RISKdarkBoxed 4 10 4 3" xfId="40152" xr:uid="{BC8CA57C-708C-4634-B1CB-3A628DC58C59}"/>
    <cellStyle name="RISKdarkBoxed 4 10 4 4" xfId="38374" xr:uid="{741F0DBC-AAA4-48CB-A938-824FCDCD6D19}"/>
    <cellStyle name="RISKdarkBoxed 4 10 5" xfId="40154" xr:uid="{6496D30E-CD14-4BB4-9E5B-1390026C012E}"/>
    <cellStyle name="RISKdarkBoxed 4 10 5 2" xfId="38376" xr:uid="{F760B3FA-392F-47CF-BA55-71D58D16EBE8}"/>
    <cellStyle name="RISKdarkBoxed 4 10 6" xfId="40143" xr:uid="{D2C7F295-A190-4681-8D73-5194AF49E16B}"/>
    <cellStyle name="RISKdarkBoxed 4 10 7" xfId="38365" xr:uid="{A51BCF61-73FE-4D12-B628-B4F24E1400AA}"/>
    <cellStyle name="RISKdarkBoxed 4 11" xfId="16807" xr:uid="{00000000-0005-0000-0000-0000AE410000}"/>
    <cellStyle name="RISKdarkBoxed 4 11 2" xfId="16808" xr:uid="{00000000-0005-0000-0000-0000AF410000}"/>
    <cellStyle name="RISKdarkBoxed 4 11 2 2" xfId="40157" xr:uid="{8DCE5A93-061B-4800-BD61-5C50B6C88451}"/>
    <cellStyle name="RISKdarkBoxed 4 11 2 2 2" xfId="38379" xr:uid="{FD6D3D89-1F02-4D56-923B-D6D678F28AF9}"/>
    <cellStyle name="RISKdarkBoxed 4 11 2 3" xfId="40156" xr:uid="{EB5BB92F-6C64-4F9B-B497-D7C1EF402833}"/>
    <cellStyle name="RISKdarkBoxed 4 11 2 4" xfId="38378" xr:uid="{874EC703-858A-40BE-9F55-04C20967A804}"/>
    <cellStyle name="RISKdarkBoxed 4 11 3" xfId="40158" xr:uid="{331CD74D-43E6-480A-BFC9-3E65D9769AB4}"/>
    <cellStyle name="RISKdarkBoxed 4 11 3 2" xfId="38380" xr:uid="{EC089C25-458D-43E0-8F72-F09E06CADEC8}"/>
    <cellStyle name="RISKdarkBoxed 4 11 4" xfId="40155" xr:uid="{284C10DB-BC63-4F60-B38B-F63278492481}"/>
    <cellStyle name="RISKdarkBoxed 4 11 5" xfId="38377" xr:uid="{0225EA68-9295-4DAE-B746-175405651E10}"/>
    <cellStyle name="RISKdarkBoxed 4 12" xfId="16809" xr:uid="{00000000-0005-0000-0000-0000B0410000}"/>
    <cellStyle name="RISKdarkBoxed 4 12 2" xfId="16810" xr:uid="{00000000-0005-0000-0000-0000B1410000}"/>
    <cellStyle name="RISKdarkBoxed 4 12 2 2" xfId="40161" xr:uid="{00D84044-0BEF-456E-A5A1-89F262A317DF}"/>
    <cellStyle name="RISKdarkBoxed 4 12 2 2 2" xfId="38383" xr:uid="{11F67135-60D7-4EB1-94DE-8DFA3442062F}"/>
    <cellStyle name="RISKdarkBoxed 4 12 2 3" xfId="40160" xr:uid="{3C5DAF0F-EC79-4290-BF53-69E4FE2A811C}"/>
    <cellStyle name="RISKdarkBoxed 4 12 2 4" xfId="38382" xr:uid="{3A3D04DE-F5AF-4727-8DA0-20A28A9493C3}"/>
    <cellStyle name="RISKdarkBoxed 4 12 3" xfId="40162" xr:uid="{4FDE0D99-693C-4019-895F-EF3043BA24B6}"/>
    <cellStyle name="RISKdarkBoxed 4 12 3 2" xfId="38384" xr:uid="{B5AEE551-2EB2-490D-BA9A-7E2F114C2121}"/>
    <cellStyle name="RISKdarkBoxed 4 12 4" xfId="40159" xr:uid="{CE7D9FCD-E4E0-4F96-A11E-F586769EE00F}"/>
    <cellStyle name="RISKdarkBoxed 4 12 5" xfId="38381" xr:uid="{C7FC3012-0EE2-4F29-AC19-F25A5FC117FB}"/>
    <cellStyle name="RISKdarkBoxed 4 13" xfId="16811" xr:uid="{00000000-0005-0000-0000-0000B2410000}"/>
    <cellStyle name="RISKdarkBoxed 4 13 2" xfId="40164" xr:uid="{FDC05608-B016-4EA0-B55C-475230DE3E05}"/>
    <cellStyle name="RISKdarkBoxed 4 13 2 2" xfId="38386" xr:uid="{B0914BF8-8C09-434C-BD38-5D1B7EB73EDA}"/>
    <cellStyle name="RISKdarkBoxed 4 13 3" xfId="40163" xr:uid="{7E7B5082-8F03-4486-80D0-99BBA58B0086}"/>
    <cellStyle name="RISKdarkBoxed 4 13 4" xfId="38385" xr:uid="{43552710-ED65-46E6-83F3-4ACE37E0F101}"/>
    <cellStyle name="RISKdarkBoxed 4 14" xfId="40165" xr:uid="{8161F3F4-B535-4098-B8D6-4B7C34F9C911}"/>
    <cellStyle name="RISKdarkBoxed 4 14 2" xfId="38387" xr:uid="{B2350468-70AA-48E7-BF74-0D617767A7F1}"/>
    <cellStyle name="RISKdarkBoxed 4 15" xfId="40142" xr:uid="{BDCD8456-36F8-4A31-8C50-EAEA49777CAF}"/>
    <cellStyle name="RISKdarkBoxed 4 16" xfId="38364" xr:uid="{C66BA721-C0C7-4AEE-9387-CC43D368E1B1}"/>
    <cellStyle name="RISKdarkBoxed 4 2" xfId="16812" xr:uid="{00000000-0005-0000-0000-0000B3410000}"/>
    <cellStyle name="RISKdarkBoxed 4 2 10" xfId="40167" xr:uid="{3877F5D3-F45C-4CED-B17D-3EB4F095E0AD}"/>
    <cellStyle name="RISKdarkBoxed 4 2 10 2" xfId="38389" xr:uid="{4A25C177-E38E-4387-87CC-4D1A51AD2556}"/>
    <cellStyle name="RISKdarkBoxed 4 2 11" xfId="40166" xr:uid="{8D4B3315-9BB9-4B64-AD68-BB5CFD7153B8}"/>
    <cellStyle name="RISKdarkBoxed 4 2 12" xfId="38388" xr:uid="{E4B5DA1D-401F-4512-B913-5D17402A76BA}"/>
    <cellStyle name="RISKdarkBoxed 4 2 2" xfId="16813" xr:uid="{00000000-0005-0000-0000-0000B4410000}"/>
    <cellStyle name="RISKdarkBoxed 4 2 2 10" xfId="40168" xr:uid="{2CC3F050-99D0-4E4D-8D79-1465A067FA5D}"/>
    <cellStyle name="RISKdarkBoxed 4 2 2 11" xfId="38390" xr:uid="{68EED0D6-0AFE-43B9-BA82-3956F034CAD6}"/>
    <cellStyle name="RISKdarkBoxed 4 2 2 2" xfId="16814" xr:uid="{00000000-0005-0000-0000-0000B5410000}"/>
    <cellStyle name="RISKdarkBoxed 4 2 2 2 2" xfId="16815" xr:uid="{00000000-0005-0000-0000-0000B6410000}"/>
    <cellStyle name="RISKdarkBoxed 4 2 2 2 2 2" xfId="16816" xr:uid="{00000000-0005-0000-0000-0000B7410000}"/>
    <cellStyle name="RISKdarkBoxed 4 2 2 2 2 2 2" xfId="40172" xr:uid="{DC5389ED-B0E3-4069-A214-7C017A1B59F7}"/>
    <cellStyle name="RISKdarkBoxed 4 2 2 2 2 2 2 2" xfId="38394" xr:uid="{ACF0CB44-0C0F-4B2B-88C2-4F932FC2B1DD}"/>
    <cellStyle name="RISKdarkBoxed 4 2 2 2 2 2 3" xfId="40171" xr:uid="{9846FD6F-EE3A-4538-8FB6-20BE31605CB9}"/>
    <cellStyle name="RISKdarkBoxed 4 2 2 2 2 2 4" xfId="38393" xr:uid="{260BA30C-F42F-4B03-B05D-9617B407FBA7}"/>
    <cellStyle name="RISKdarkBoxed 4 2 2 2 2 3" xfId="40173" xr:uid="{3B176042-EE93-41E7-B156-C6C41158B50F}"/>
    <cellStyle name="RISKdarkBoxed 4 2 2 2 2 3 2" xfId="38395" xr:uid="{844C92E5-67F3-46A5-BBB4-ABABA5A03CE9}"/>
    <cellStyle name="RISKdarkBoxed 4 2 2 2 2 4" xfId="40170" xr:uid="{740D6991-7468-48BA-B1D8-BB0D7A7DA00E}"/>
    <cellStyle name="RISKdarkBoxed 4 2 2 2 2 5" xfId="38392" xr:uid="{89732489-79CE-48ED-B7CE-B845A202557A}"/>
    <cellStyle name="RISKdarkBoxed 4 2 2 2 3" xfId="16817" xr:uid="{00000000-0005-0000-0000-0000B8410000}"/>
    <cellStyle name="RISKdarkBoxed 4 2 2 2 3 2" xfId="16818" xr:uid="{00000000-0005-0000-0000-0000B9410000}"/>
    <cellStyle name="RISKdarkBoxed 4 2 2 2 3 2 2" xfId="40176" xr:uid="{499AB618-A045-4297-8681-9EDC91DE7FF7}"/>
    <cellStyle name="RISKdarkBoxed 4 2 2 2 3 2 2 2" xfId="38398" xr:uid="{3DC595A6-1754-42A2-AC4A-6B4628C5A135}"/>
    <cellStyle name="RISKdarkBoxed 4 2 2 2 3 2 3" xfId="40175" xr:uid="{2DF90C9E-457E-453C-821D-5C5FF1717D7F}"/>
    <cellStyle name="RISKdarkBoxed 4 2 2 2 3 2 4" xfId="38397" xr:uid="{27592A98-1415-4169-9B8F-6ABCD2CC5D12}"/>
    <cellStyle name="RISKdarkBoxed 4 2 2 2 3 3" xfId="40177" xr:uid="{2E425225-42D3-48FC-97E1-502060C7E9DF}"/>
    <cellStyle name="RISKdarkBoxed 4 2 2 2 3 3 2" xfId="38399" xr:uid="{68028332-A0CA-4494-BC2C-E371C66CF6EC}"/>
    <cellStyle name="RISKdarkBoxed 4 2 2 2 3 4" xfId="40174" xr:uid="{B31F0036-7771-4142-A5E5-30DE925E84DA}"/>
    <cellStyle name="RISKdarkBoxed 4 2 2 2 3 5" xfId="38396" xr:uid="{D619B1F5-C3B3-4470-9EC0-16EFC3F85B2E}"/>
    <cellStyle name="RISKdarkBoxed 4 2 2 2 4" xfId="16819" xr:uid="{00000000-0005-0000-0000-0000BA410000}"/>
    <cellStyle name="RISKdarkBoxed 4 2 2 2 4 2" xfId="40179" xr:uid="{130796AD-DAEF-4E28-A892-B4930177ABE8}"/>
    <cellStyle name="RISKdarkBoxed 4 2 2 2 4 2 2" xfId="38411" xr:uid="{A499EBAD-EC05-4479-AAFA-C19E8913D1A4}"/>
    <cellStyle name="RISKdarkBoxed 4 2 2 2 4 3" xfId="40178" xr:uid="{618A2692-3F9D-40DA-9B3F-29986F97E126}"/>
    <cellStyle name="RISKdarkBoxed 4 2 2 2 4 4" xfId="38404" xr:uid="{F0A3661D-F973-49D4-AF99-EFC6F39E3C58}"/>
    <cellStyle name="RISKdarkBoxed 4 2 2 2 5" xfId="40180" xr:uid="{083597B0-7D25-4818-AC6B-B5B110DC2957}"/>
    <cellStyle name="RISKdarkBoxed 4 2 2 2 5 2" xfId="38412" xr:uid="{8E8F9D6A-8B73-4211-86AB-BCDAF8CF72CC}"/>
    <cellStyle name="RISKdarkBoxed 4 2 2 2 6" xfId="40169" xr:uid="{54946E75-141E-4391-8055-003B27E16C19}"/>
    <cellStyle name="RISKdarkBoxed 4 2 2 2 7" xfId="38391" xr:uid="{BD46D1C8-4B5F-4D3C-BBE2-4BF05498540F}"/>
    <cellStyle name="RISKdarkBoxed 4 2 2 3" xfId="16820" xr:uid="{00000000-0005-0000-0000-0000BB410000}"/>
    <cellStyle name="RISKdarkBoxed 4 2 2 3 2" xfId="16821" xr:uid="{00000000-0005-0000-0000-0000BC410000}"/>
    <cellStyle name="RISKdarkBoxed 4 2 2 3 2 2" xfId="16822" xr:uid="{00000000-0005-0000-0000-0000BD410000}"/>
    <cellStyle name="RISKdarkBoxed 4 2 2 3 2 2 2" xfId="40184" xr:uid="{A9E3FA17-7197-4C9C-BD50-2A4FE41C27CB}"/>
    <cellStyle name="RISKdarkBoxed 4 2 2 3 2 2 2 2" xfId="38416" xr:uid="{746F13CE-229A-486D-A2B9-4708E6A2CB15}"/>
    <cellStyle name="RISKdarkBoxed 4 2 2 3 2 2 3" xfId="40183" xr:uid="{CC825AC4-3EBB-4C5A-850B-29C6B7464BBA}"/>
    <cellStyle name="RISKdarkBoxed 4 2 2 3 2 2 4" xfId="38415" xr:uid="{BFC97F0F-94D5-45E9-8FFF-D4C420796A8C}"/>
    <cellStyle name="RISKdarkBoxed 4 2 2 3 2 3" xfId="40185" xr:uid="{BE7B2BCD-DD13-47B1-BE16-EC59EDAB9CC4}"/>
    <cellStyle name="RISKdarkBoxed 4 2 2 3 2 3 2" xfId="38419" xr:uid="{BB8FDFAE-260A-49DD-A071-062E653FA9C6}"/>
    <cellStyle name="RISKdarkBoxed 4 2 2 3 2 4" xfId="40182" xr:uid="{94BF7100-B633-45A6-AD3F-6E8CEACD22D6}"/>
    <cellStyle name="RISKdarkBoxed 4 2 2 3 2 5" xfId="38414" xr:uid="{9D4EFF87-128B-4E3B-9B67-CAFF1B7C3758}"/>
    <cellStyle name="RISKdarkBoxed 4 2 2 3 3" xfId="16823" xr:uid="{00000000-0005-0000-0000-0000BE410000}"/>
    <cellStyle name="RISKdarkBoxed 4 2 2 3 3 2" xfId="16824" xr:uid="{00000000-0005-0000-0000-0000BF410000}"/>
    <cellStyle name="RISKdarkBoxed 4 2 2 3 3 2 2" xfId="40188" xr:uid="{9BA9A4B8-D90F-432A-B0C0-14CA8D7FA649}"/>
    <cellStyle name="RISKdarkBoxed 4 2 2 3 3 2 2 2" xfId="38425" xr:uid="{8C20DF8E-F1C2-465F-9DE9-AC21AEE9943D}"/>
    <cellStyle name="RISKdarkBoxed 4 2 2 3 3 2 3" xfId="40187" xr:uid="{2BC6AA70-C2AD-4C68-AD5B-704BD274382D}"/>
    <cellStyle name="RISKdarkBoxed 4 2 2 3 3 2 4" xfId="38424" xr:uid="{314BC3A0-FE05-4106-AD4B-C00FA837D472}"/>
    <cellStyle name="RISKdarkBoxed 4 2 2 3 3 3" xfId="40189" xr:uid="{1D99FFBA-43FB-4B69-8BBB-5C004E41B0E4}"/>
    <cellStyle name="RISKdarkBoxed 4 2 2 3 3 3 2" xfId="38426" xr:uid="{1857D2AA-EC7D-4A7A-B6B4-3C80C3E3B309}"/>
    <cellStyle name="RISKdarkBoxed 4 2 2 3 3 4" xfId="40186" xr:uid="{7C026291-02C1-4580-AF38-93755A61F93F}"/>
    <cellStyle name="RISKdarkBoxed 4 2 2 3 3 5" xfId="38420" xr:uid="{2D6429DA-4346-4973-8ACA-4F45C389E563}"/>
    <cellStyle name="RISKdarkBoxed 4 2 2 3 4" xfId="16825" xr:uid="{00000000-0005-0000-0000-0000C0410000}"/>
    <cellStyle name="RISKdarkBoxed 4 2 2 3 4 2" xfId="40191" xr:uid="{FDB0EE41-9BFC-4AB5-A04B-6C34986B2CA8}"/>
    <cellStyle name="RISKdarkBoxed 4 2 2 3 4 2 2" xfId="38432" xr:uid="{4FE45B19-AC25-4BAC-9AA0-4DBE927D6EDA}"/>
    <cellStyle name="RISKdarkBoxed 4 2 2 3 4 3" xfId="40190" xr:uid="{975772D7-AC2A-4406-93BF-87F2F77A3ADC}"/>
    <cellStyle name="RISKdarkBoxed 4 2 2 3 4 4" xfId="38431" xr:uid="{9E67CF9C-1956-4C37-8B1E-F72AF94DBBED}"/>
    <cellStyle name="RISKdarkBoxed 4 2 2 3 5" xfId="40192" xr:uid="{A4DBA3DB-0472-4703-B235-FFC1A19C66F7}"/>
    <cellStyle name="RISKdarkBoxed 4 2 2 3 5 2" xfId="38433" xr:uid="{35609CA9-69F8-438E-8CFA-836F894E19E9}"/>
    <cellStyle name="RISKdarkBoxed 4 2 2 3 6" xfId="40181" xr:uid="{611547CF-59F4-4C71-9A7D-37F7F148F880}"/>
    <cellStyle name="RISKdarkBoxed 4 2 2 3 7" xfId="38413" xr:uid="{289F6763-A6FA-49D5-BE3F-FAE5ACAF4A05}"/>
    <cellStyle name="RISKdarkBoxed 4 2 2 4" xfId="16826" xr:uid="{00000000-0005-0000-0000-0000C1410000}"/>
    <cellStyle name="RISKdarkBoxed 4 2 2 4 2" xfId="16827" xr:uid="{00000000-0005-0000-0000-0000C2410000}"/>
    <cellStyle name="RISKdarkBoxed 4 2 2 4 2 2" xfId="16828" xr:uid="{00000000-0005-0000-0000-0000C3410000}"/>
    <cellStyle name="RISKdarkBoxed 4 2 2 4 2 2 2" xfId="40196" xr:uid="{3E6A4E8C-07F2-4E74-9FA9-D174939E71F7}"/>
    <cellStyle name="RISKdarkBoxed 4 2 2 4 2 2 2 2" xfId="38437" xr:uid="{F9699DC8-5595-4430-A45B-225A17F67833}"/>
    <cellStyle name="RISKdarkBoxed 4 2 2 4 2 2 3" xfId="40195" xr:uid="{227B81A0-BFFD-4677-A708-5D7199F0E3C5}"/>
    <cellStyle name="RISKdarkBoxed 4 2 2 4 2 2 4" xfId="38436" xr:uid="{AC3C9FDC-E4B7-42A7-99AB-A83FF7BEBA39}"/>
    <cellStyle name="RISKdarkBoxed 4 2 2 4 2 3" xfId="40197" xr:uid="{836A0A4D-0114-4F05-A5D0-D3571F200906}"/>
    <cellStyle name="RISKdarkBoxed 4 2 2 4 2 3 2" xfId="38438" xr:uid="{1FC54748-39E2-47E0-A958-EDCB159325EB}"/>
    <cellStyle name="RISKdarkBoxed 4 2 2 4 2 4" xfId="40194" xr:uid="{09484C35-9537-48AA-A11C-8FC31B34EFEE}"/>
    <cellStyle name="RISKdarkBoxed 4 2 2 4 2 5" xfId="38435" xr:uid="{1DF8BAD6-68DF-4EE8-BD61-05376716C9FA}"/>
    <cellStyle name="RISKdarkBoxed 4 2 2 4 3" xfId="16829" xr:uid="{00000000-0005-0000-0000-0000C4410000}"/>
    <cellStyle name="RISKdarkBoxed 4 2 2 4 3 2" xfId="16830" xr:uid="{00000000-0005-0000-0000-0000C5410000}"/>
    <cellStyle name="RISKdarkBoxed 4 2 2 4 3 2 2" xfId="40200" xr:uid="{31B8C246-07F1-4CEF-90DC-6F32EA1B227C}"/>
    <cellStyle name="RISKdarkBoxed 4 2 2 4 3 2 2 2" xfId="38454" xr:uid="{2F949ADC-67FA-4669-B6E6-00CFBA39C14A}"/>
    <cellStyle name="RISKdarkBoxed 4 2 2 4 3 2 3" xfId="40199" xr:uid="{74544148-BEEB-4AF0-ACA4-50D8F0386770}"/>
    <cellStyle name="RISKdarkBoxed 4 2 2 4 3 2 4" xfId="38453" xr:uid="{9CC30F4B-D1AD-4A59-91E2-2B9CDA8912CD}"/>
    <cellStyle name="RISKdarkBoxed 4 2 2 4 3 3" xfId="40201" xr:uid="{649E6528-25BE-442A-9A8E-1282574C4CBD}"/>
    <cellStyle name="RISKdarkBoxed 4 2 2 4 3 3 2" xfId="38455" xr:uid="{11DBD87A-8349-40F7-A9BD-D0247DC64D97}"/>
    <cellStyle name="RISKdarkBoxed 4 2 2 4 3 4" xfId="40198" xr:uid="{A4C5982F-704D-4F96-877B-D7C67934F055}"/>
    <cellStyle name="RISKdarkBoxed 4 2 2 4 3 5" xfId="38452" xr:uid="{A406BA84-F6F4-4CD9-B428-6C95B745D05E}"/>
    <cellStyle name="RISKdarkBoxed 4 2 2 4 4" xfId="16831" xr:uid="{00000000-0005-0000-0000-0000C6410000}"/>
    <cellStyle name="RISKdarkBoxed 4 2 2 4 4 2" xfId="40203" xr:uid="{AB3B69F2-EA6E-4C0E-A368-6C6E39C17655}"/>
    <cellStyle name="RISKdarkBoxed 4 2 2 4 4 2 2" xfId="38457" xr:uid="{F4BF2450-34A7-42A2-968D-3C3D08B73C61}"/>
    <cellStyle name="RISKdarkBoxed 4 2 2 4 4 3" xfId="40202" xr:uid="{96024714-9F48-4F47-B14E-E62173485302}"/>
    <cellStyle name="RISKdarkBoxed 4 2 2 4 4 4" xfId="38456" xr:uid="{C26AD19B-C6FB-4283-83E1-BE4941880A47}"/>
    <cellStyle name="RISKdarkBoxed 4 2 2 4 5" xfId="40204" xr:uid="{F4543E57-68F4-42A8-9528-7DA86ECD6AAB}"/>
    <cellStyle name="RISKdarkBoxed 4 2 2 4 5 2" xfId="38458" xr:uid="{F11D5F9D-8AD8-4B59-AB3E-DA3F66F319ED}"/>
    <cellStyle name="RISKdarkBoxed 4 2 2 4 6" xfId="40193" xr:uid="{F4E4084F-C63B-47B6-93A8-A87B2AD5D80A}"/>
    <cellStyle name="RISKdarkBoxed 4 2 2 4 7" xfId="38434" xr:uid="{92052B15-F507-4B5D-8B69-414C94F10B84}"/>
    <cellStyle name="RISKdarkBoxed 4 2 2 5" xfId="16832" xr:uid="{00000000-0005-0000-0000-0000C7410000}"/>
    <cellStyle name="RISKdarkBoxed 4 2 2 5 2" xfId="16833" xr:uid="{00000000-0005-0000-0000-0000C8410000}"/>
    <cellStyle name="RISKdarkBoxed 4 2 2 5 2 2" xfId="16834" xr:uid="{00000000-0005-0000-0000-0000C9410000}"/>
    <cellStyle name="RISKdarkBoxed 4 2 2 5 2 2 2" xfId="40208" xr:uid="{FD7E1032-0433-4D24-BB88-5357AE4EB410}"/>
    <cellStyle name="RISKdarkBoxed 4 2 2 5 2 2 2 2" xfId="38462" xr:uid="{8EB939DB-DC0F-4863-ACD8-0B8BC113D490}"/>
    <cellStyle name="RISKdarkBoxed 4 2 2 5 2 2 3" xfId="40207" xr:uid="{E1819A40-7BA0-4385-B8B9-F54C486CF23E}"/>
    <cellStyle name="RISKdarkBoxed 4 2 2 5 2 2 4" xfId="38461" xr:uid="{6396FAD9-2ABC-40EF-AD3E-90E0BD580D9B}"/>
    <cellStyle name="RISKdarkBoxed 4 2 2 5 2 3" xfId="40209" xr:uid="{0F33E836-3CC4-4E3A-8692-1B6DE16BF29D}"/>
    <cellStyle name="RISKdarkBoxed 4 2 2 5 2 3 2" xfId="38463" xr:uid="{251E6D93-E500-4D28-8359-67AE0E7BCFF5}"/>
    <cellStyle name="RISKdarkBoxed 4 2 2 5 2 4" xfId="40206" xr:uid="{EFF9A84C-467D-4243-9754-078F03066272}"/>
    <cellStyle name="RISKdarkBoxed 4 2 2 5 2 5" xfId="38460" xr:uid="{258283F1-D236-49A9-B624-1C3BF6C198A4}"/>
    <cellStyle name="RISKdarkBoxed 4 2 2 5 3" xfId="16835" xr:uid="{00000000-0005-0000-0000-0000CA410000}"/>
    <cellStyle name="RISKdarkBoxed 4 2 2 5 3 2" xfId="16836" xr:uid="{00000000-0005-0000-0000-0000CB410000}"/>
    <cellStyle name="RISKdarkBoxed 4 2 2 5 3 2 2" xfId="40212" xr:uid="{E54C8883-3DCD-4432-816F-6DF31AEA4F63}"/>
    <cellStyle name="RISKdarkBoxed 4 2 2 5 3 2 2 2" xfId="38466" xr:uid="{007EB75B-D4B7-4BE4-8638-682B303240F9}"/>
    <cellStyle name="RISKdarkBoxed 4 2 2 5 3 2 3" xfId="40211" xr:uid="{CDB9503E-4385-4CF4-A649-E49776E778CD}"/>
    <cellStyle name="RISKdarkBoxed 4 2 2 5 3 2 4" xfId="38465" xr:uid="{5077F855-01F1-41A9-9515-BF8E7F96B98F}"/>
    <cellStyle name="RISKdarkBoxed 4 2 2 5 3 3" xfId="40213" xr:uid="{F931E481-442F-4D49-A285-65585A0C5B9B}"/>
    <cellStyle name="RISKdarkBoxed 4 2 2 5 3 3 2" xfId="38467" xr:uid="{A7ED3B3E-8E5C-460C-B401-70E79F8004A2}"/>
    <cellStyle name="RISKdarkBoxed 4 2 2 5 3 4" xfId="40210" xr:uid="{272922B6-3252-4060-8473-3B072A1C41DC}"/>
    <cellStyle name="RISKdarkBoxed 4 2 2 5 3 5" xfId="38464" xr:uid="{897144DB-F2BE-4E03-BAE5-E05958EDC141}"/>
    <cellStyle name="RISKdarkBoxed 4 2 2 5 4" xfId="16837" xr:uid="{00000000-0005-0000-0000-0000CC410000}"/>
    <cellStyle name="RISKdarkBoxed 4 2 2 5 4 2" xfId="40215" xr:uid="{84213F79-5BF2-4991-B25A-5BA51FAA2B57}"/>
    <cellStyle name="RISKdarkBoxed 4 2 2 5 4 2 2" xfId="38469" xr:uid="{9A8F2512-A4FA-44C2-BD46-AE6BAD558290}"/>
    <cellStyle name="RISKdarkBoxed 4 2 2 5 4 3" xfId="40214" xr:uid="{AE962E7B-5B35-496E-8D98-75C9FAB073A0}"/>
    <cellStyle name="RISKdarkBoxed 4 2 2 5 4 4" xfId="38468" xr:uid="{C22BB908-3ECE-4379-A2E3-D1F196019D2A}"/>
    <cellStyle name="RISKdarkBoxed 4 2 2 5 5" xfId="40216" xr:uid="{9DB92F95-ED45-46CD-84CA-9F60FF6ECA8C}"/>
    <cellStyle name="RISKdarkBoxed 4 2 2 5 5 2" xfId="38470" xr:uid="{8CED89D8-5309-4F56-9FB3-BB05F0993610}"/>
    <cellStyle name="RISKdarkBoxed 4 2 2 5 6" xfId="40205" xr:uid="{AB535BD8-C4BA-4F3C-A243-BDE9F7302DDD}"/>
    <cellStyle name="RISKdarkBoxed 4 2 2 5 7" xfId="38459" xr:uid="{68A8594A-072A-4256-9364-D0299DEF6437}"/>
    <cellStyle name="RISKdarkBoxed 4 2 2 6" xfId="16838" xr:uid="{00000000-0005-0000-0000-0000CD410000}"/>
    <cellStyle name="RISKdarkBoxed 4 2 2 6 2" xfId="16839" xr:uid="{00000000-0005-0000-0000-0000CE410000}"/>
    <cellStyle name="RISKdarkBoxed 4 2 2 6 2 2" xfId="40219" xr:uid="{2F9DFBDD-775D-4BC8-B347-D1E9515EC621}"/>
    <cellStyle name="RISKdarkBoxed 4 2 2 6 2 2 2" xfId="38473" xr:uid="{005D602B-C0C4-466D-8E7B-C6212F2CB9C1}"/>
    <cellStyle name="RISKdarkBoxed 4 2 2 6 2 3" xfId="40218" xr:uid="{74042F1F-D2EF-4BCC-8BAD-6186EBAD60EB}"/>
    <cellStyle name="RISKdarkBoxed 4 2 2 6 2 4" xfId="38472" xr:uid="{3C7BF207-D65D-48F8-A2BA-4A41F5391E50}"/>
    <cellStyle name="RISKdarkBoxed 4 2 2 6 3" xfId="40220" xr:uid="{FA913B01-66BB-4068-9D14-4E5246C9EFAA}"/>
    <cellStyle name="RISKdarkBoxed 4 2 2 6 3 2" xfId="38474" xr:uid="{627AE216-116B-48AB-9AF5-659070BD98EA}"/>
    <cellStyle name="RISKdarkBoxed 4 2 2 6 4" xfId="40217" xr:uid="{3F15A740-A2A1-410E-B3F9-D9D3CD57B087}"/>
    <cellStyle name="RISKdarkBoxed 4 2 2 6 5" xfId="38471" xr:uid="{0BC086A0-3101-49FE-9068-6D687EFABA3F}"/>
    <cellStyle name="RISKdarkBoxed 4 2 2 7" xfId="16840" xr:uid="{00000000-0005-0000-0000-0000CF410000}"/>
    <cellStyle name="RISKdarkBoxed 4 2 2 7 2" xfId="16841" xr:uid="{00000000-0005-0000-0000-0000D0410000}"/>
    <cellStyle name="RISKdarkBoxed 4 2 2 7 2 2" xfId="40223" xr:uid="{A06A891D-C1E2-42CE-9375-B24D38B2F39B}"/>
    <cellStyle name="RISKdarkBoxed 4 2 2 7 2 2 2" xfId="38483" xr:uid="{9EAE064A-637E-46B9-BC0E-59C0E864AA70}"/>
    <cellStyle name="RISKdarkBoxed 4 2 2 7 2 3" xfId="40222" xr:uid="{96E1ADF6-35F5-43DD-B8A7-9BE00EBC17BC}"/>
    <cellStyle name="RISKdarkBoxed 4 2 2 7 2 4" xfId="38476" xr:uid="{24CACD3F-4214-4699-9C3D-C92E5DD5D5EA}"/>
    <cellStyle name="RISKdarkBoxed 4 2 2 7 3" xfId="40224" xr:uid="{DFC7D42C-CC65-4A2A-97AE-D04DA7F89968}"/>
    <cellStyle name="RISKdarkBoxed 4 2 2 7 3 2" xfId="38484" xr:uid="{D80BAF46-D80B-4A6E-B396-D8650ED8C734}"/>
    <cellStyle name="RISKdarkBoxed 4 2 2 7 4" xfId="40221" xr:uid="{4E67A8D2-1542-44A6-855B-F42D29C1776D}"/>
    <cellStyle name="RISKdarkBoxed 4 2 2 7 5" xfId="38475" xr:uid="{1F7397F3-A296-40CA-AD8A-9C86B3219AAF}"/>
    <cellStyle name="RISKdarkBoxed 4 2 2 8" xfId="16842" xr:uid="{00000000-0005-0000-0000-0000D1410000}"/>
    <cellStyle name="RISKdarkBoxed 4 2 2 8 2" xfId="40226" xr:uid="{22ECE1C5-3C06-46F4-ADAF-5E12E98078CA}"/>
    <cellStyle name="RISKdarkBoxed 4 2 2 8 2 2" xfId="38486" xr:uid="{3FDDD35D-EC35-4DF6-88BF-289DBAEB890F}"/>
    <cellStyle name="RISKdarkBoxed 4 2 2 8 3" xfId="40225" xr:uid="{4F002280-6E93-44EF-8D78-C9091F143DD4}"/>
    <cellStyle name="RISKdarkBoxed 4 2 2 8 4" xfId="38485" xr:uid="{C800A7B2-FA51-4516-AD9F-8BA584BBA924}"/>
    <cellStyle name="RISKdarkBoxed 4 2 2 9" xfId="40227" xr:uid="{B07C8E7B-F5FF-4605-8805-D25476BAEE41}"/>
    <cellStyle name="RISKdarkBoxed 4 2 2 9 2" xfId="38487" xr:uid="{96AC19B7-9FCE-4D4A-AD3A-327A2D6395B1}"/>
    <cellStyle name="RISKdarkBoxed 4 2 3" xfId="16843" xr:uid="{00000000-0005-0000-0000-0000D2410000}"/>
    <cellStyle name="RISKdarkBoxed 4 2 3 2" xfId="16844" xr:uid="{00000000-0005-0000-0000-0000D3410000}"/>
    <cellStyle name="RISKdarkBoxed 4 2 3 2 2" xfId="16845" xr:uid="{00000000-0005-0000-0000-0000D4410000}"/>
    <cellStyle name="RISKdarkBoxed 4 2 3 2 2 2" xfId="40231" xr:uid="{B6C32F82-B419-42E5-AEE4-BEB003B4CE0F}"/>
    <cellStyle name="RISKdarkBoxed 4 2 3 2 2 2 2" xfId="38491" xr:uid="{F71C28AB-0493-425E-A4ED-A4464778FF70}"/>
    <cellStyle name="RISKdarkBoxed 4 2 3 2 2 3" xfId="40230" xr:uid="{72E438E6-96A7-4CB2-8C3B-93C653C0D3A5}"/>
    <cellStyle name="RISKdarkBoxed 4 2 3 2 2 4" xfId="38490" xr:uid="{F620D946-8209-4A53-A643-A366A2FE9EAB}"/>
    <cellStyle name="RISKdarkBoxed 4 2 3 2 3" xfId="40232" xr:uid="{DE6630BA-6F1E-40F7-B7E3-79249568C3FF}"/>
    <cellStyle name="RISKdarkBoxed 4 2 3 2 3 2" xfId="38492" xr:uid="{95A7A5BF-F221-4699-88A5-AE01CE784594}"/>
    <cellStyle name="RISKdarkBoxed 4 2 3 2 4" xfId="40229" xr:uid="{5470A0D9-E7C4-44FD-A5A7-6A0131C0ECED}"/>
    <cellStyle name="RISKdarkBoxed 4 2 3 2 5" xfId="38489" xr:uid="{EB98ECD1-69B9-456C-BEF5-DBE2CA82D52D}"/>
    <cellStyle name="RISKdarkBoxed 4 2 3 3" xfId="16846" xr:uid="{00000000-0005-0000-0000-0000D5410000}"/>
    <cellStyle name="RISKdarkBoxed 4 2 3 3 2" xfId="16847" xr:uid="{00000000-0005-0000-0000-0000D6410000}"/>
    <cellStyle name="RISKdarkBoxed 4 2 3 3 2 2" xfId="40235" xr:uid="{D0CD4616-F6FB-435B-9519-79D7A0F55FD1}"/>
    <cellStyle name="RISKdarkBoxed 4 2 3 3 2 2 2" xfId="38495" xr:uid="{0C71F880-558E-465A-961A-30928278C1CA}"/>
    <cellStyle name="RISKdarkBoxed 4 2 3 3 2 3" xfId="40234" xr:uid="{9BDE2E69-16D9-44B8-9820-9C99AA7FCC86}"/>
    <cellStyle name="RISKdarkBoxed 4 2 3 3 2 4" xfId="38494" xr:uid="{E059B609-ACFD-493F-98A9-C4EE493104D4}"/>
    <cellStyle name="RISKdarkBoxed 4 2 3 3 3" xfId="40236" xr:uid="{7556FB84-E6A8-45F0-8B98-BFE262E58033}"/>
    <cellStyle name="RISKdarkBoxed 4 2 3 3 3 2" xfId="38496" xr:uid="{FA7FFEDE-3823-4949-8781-7919B620F82E}"/>
    <cellStyle name="RISKdarkBoxed 4 2 3 3 4" xfId="40233" xr:uid="{F240FD35-FD12-4D16-A79E-F00D24FA19DD}"/>
    <cellStyle name="RISKdarkBoxed 4 2 3 3 5" xfId="38493" xr:uid="{B30E8C42-9F80-44D0-9BBA-529AEA44DBD6}"/>
    <cellStyle name="RISKdarkBoxed 4 2 3 4" xfId="16848" xr:uid="{00000000-0005-0000-0000-0000D7410000}"/>
    <cellStyle name="RISKdarkBoxed 4 2 3 4 2" xfId="40238" xr:uid="{1950B4A9-E7D9-4B65-85CD-167CED3BE47D}"/>
    <cellStyle name="RISKdarkBoxed 4 2 3 4 2 2" xfId="38498" xr:uid="{622E44A1-8523-45F8-BCB1-4CECEC1AA379}"/>
    <cellStyle name="RISKdarkBoxed 4 2 3 4 3" xfId="40237" xr:uid="{BE5D9DFC-0D9E-4798-A07B-8BBA26019163}"/>
    <cellStyle name="RISKdarkBoxed 4 2 3 4 4" xfId="38497" xr:uid="{1CC6C371-9A61-48BE-936F-904A05B82EA6}"/>
    <cellStyle name="RISKdarkBoxed 4 2 3 5" xfId="40239" xr:uid="{966F8D23-2D5A-495E-91ED-9144D4D407DA}"/>
    <cellStyle name="RISKdarkBoxed 4 2 3 5 2" xfId="38499" xr:uid="{E62BACD0-E201-4B9B-897D-8F1DD583104A}"/>
    <cellStyle name="RISKdarkBoxed 4 2 3 6" xfId="40228" xr:uid="{C6002249-3799-4310-8A82-F9DDF4995ABD}"/>
    <cellStyle name="RISKdarkBoxed 4 2 3 7" xfId="38488" xr:uid="{4E1EA021-3189-49FE-9912-469651646616}"/>
    <cellStyle name="RISKdarkBoxed 4 2 4" xfId="16849" xr:uid="{00000000-0005-0000-0000-0000D8410000}"/>
    <cellStyle name="RISKdarkBoxed 4 2 4 2" xfId="16850" xr:uid="{00000000-0005-0000-0000-0000D9410000}"/>
    <cellStyle name="RISKdarkBoxed 4 2 4 2 2" xfId="16851" xr:uid="{00000000-0005-0000-0000-0000DA410000}"/>
    <cellStyle name="RISKdarkBoxed 4 2 4 2 2 2" xfId="40243" xr:uid="{C2056664-A259-4F23-9300-43EA7DC8626E}"/>
    <cellStyle name="RISKdarkBoxed 4 2 4 2 2 2 2" xfId="38503" xr:uid="{5ECE1880-E214-4D67-B114-2E9840A368BA}"/>
    <cellStyle name="RISKdarkBoxed 4 2 4 2 2 3" xfId="40242" xr:uid="{6457CADB-41A6-4490-9923-2807339ACBA5}"/>
    <cellStyle name="RISKdarkBoxed 4 2 4 2 2 4" xfId="38502" xr:uid="{54046E15-4A38-4A60-B612-B00337286DE5}"/>
    <cellStyle name="RISKdarkBoxed 4 2 4 2 3" xfId="40244" xr:uid="{2E2C951B-6230-46FB-94E5-CD6E8E4F6D9D}"/>
    <cellStyle name="RISKdarkBoxed 4 2 4 2 3 2" xfId="38504" xr:uid="{6DFC9C70-8D28-4EF4-8622-D9F11EA85339}"/>
    <cellStyle name="RISKdarkBoxed 4 2 4 2 4" xfId="40241" xr:uid="{3BA9FFAF-16A5-429F-BB89-95CD2A9F6182}"/>
    <cellStyle name="RISKdarkBoxed 4 2 4 2 5" xfId="38501" xr:uid="{B7259047-D118-4836-BC52-5175C45415AF}"/>
    <cellStyle name="RISKdarkBoxed 4 2 4 3" xfId="16852" xr:uid="{00000000-0005-0000-0000-0000DB410000}"/>
    <cellStyle name="RISKdarkBoxed 4 2 4 3 2" xfId="16853" xr:uid="{00000000-0005-0000-0000-0000DC410000}"/>
    <cellStyle name="RISKdarkBoxed 4 2 4 3 2 2" xfId="40247" xr:uid="{9E50D86D-5FEE-4D4E-84B8-CBFFC9597850}"/>
    <cellStyle name="RISKdarkBoxed 4 2 4 3 2 2 2" xfId="38507" xr:uid="{076837A5-BCF7-4B5D-965C-E5DEEC15CA0E}"/>
    <cellStyle name="RISKdarkBoxed 4 2 4 3 2 3" xfId="40246" xr:uid="{1B1432A6-4506-48EA-8CE6-16A74BD67FBC}"/>
    <cellStyle name="RISKdarkBoxed 4 2 4 3 2 4" xfId="38506" xr:uid="{11FFE355-7941-4968-B377-99660151EA8A}"/>
    <cellStyle name="RISKdarkBoxed 4 2 4 3 3" xfId="40248" xr:uid="{2E3D90C8-E4B9-4216-B195-A44EFD5A8F6B}"/>
    <cellStyle name="RISKdarkBoxed 4 2 4 3 3 2" xfId="38508" xr:uid="{82BFE874-E9BD-4DEB-BAEC-7D85C647B19B}"/>
    <cellStyle name="RISKdarkBoxed 4 2 4 3 4" xfId="40245" xr:uid="{35EC62EA-7BE7-4516-8A4B-1C6633F138BD}"/>
    <cellStyle name="RISKdarkBoxed 4 2 4 3 5" xfId="38505" xr:uid="{A1FE7FF3-A7EA-480D-B8DB-CF3AA34F4B3A}"/>
    <cellStyle name="RISKdarkBoxed 4 2 4 4" xfId="16854" xr:uid="{00000000-0005-0000-0000-0000DD410000}"/>
    <cellStyle name="RISKdarkBoxed 4 2 4 4 2" xfId="40250" xr:uid="{73F868E8-D28D-4EC4-B69A-41568A6F4CC5}"/>
    <cellStyle name="RISKdarkBoxed 4 2 4 4 2 2" xfId="38510" xr:uid="{FEEA6C76-958D-4AB2-A55A-C58872908A29}"/>
    <cellStyle name="RISKdarkBoxed 4 2 4 4 3" xfId="40249" xr:uid="{2A2D89F5-F79B-48B9-9CEC-F47391D3018D}"/>
    <cellStyle name="RISKdarkBoxed 4 2 4 4 4" xfId="38509" xr:uid="{42CD0EEB-1AF9-4591-8E8F-79E33CB72168}"/>
    <cellStyle name="RISKdarkBoxed 4 2 4 5" xfId="40251" xr:uid="{DCA6C740-5315-4EC4-894A-7CE4EA138E26}"/>
    <cellStyle name="RISKdarkBoxed 4 2 4 5 2" xfId="38511" xr:uid="{6DB68DA3-FBE5-470B-89F8-CCC12B18AAFA}"/>
    <cellStyle name="RISKdarkBoxed 4 2 4 6" xfId="40240" xr:uid="{DDEDEB18-98EA-4C78-A065-C86BB6F8C33D}"/>
    <cellStyle name="RISKdarkBoxed 4 2 4 7" xfId="38500" xr:uid="{27C14AC1-C406-49BA-A367-AAE4C011BC88}"/>
    <cellStyle name="RISKdarkBoxed 4 2 5" xfId="16855" xr:uid="{00000000-0005-0000-0000-0000DE410000}"/>
    <cellStyle name="RISKdarkBoxed 4 2 5 2" xfId="16856" xr:uid="{00000000-0005-0000-0000-0000DF410000}"/>
    <cellStyle name="RISKdarkBoxed 4 2 5 2 2" xfId="16857" xr:uid="{00000000-0005-0000-0000-0000E0410000}"/>
    <cellStyle name="RISKdarkBoxed 4 2 5 2 2 2" xfId="40255" xr:uid="{35EC0C51-2FE6-489E-B5E9-5F54DDFEBC8C}"/>
    <cellStyle name="RISKdarkBoxed 4 2 5 2 2 2 2" xfId="38515" xr:uid="{C0DEA5F9-D5C2-4BA9-A118-66AEFD1D297C}"/>
    <cellStyle name="RISKdarkBoxed 4 2 5 2 2 3" xfId="40254" xr:uid="{BF8C74E0-2B26-45E8-BA78-107381E3D748}"/>
    <cellStyle name="RISKdarkBoxed 4 2 5 2 2 4" xfId="38514" xr:uid="{11106320-DC07-4DBF-B37D-F218C947C43F}"/>
    <cellStyle name="RISKdarkBoxed 4 2 5 2 3" xfId="40256" xr:uid="{3B86D6AD-15E4-408F-9AF3-C36F298C7AEE}"/>
    <cellStyle name="RISKdarkBoxed 4 2 5 2 3 2" xfId="38516" xr:uid="{ED9B26A0-D2EF-4207-8943-6D460C15CF0C}"/>
    <cellStyle name="RISKdarkBoxed 4 2 5 2 4" xfId="40253" xr:uid="{A0ACECD2-7651-4404-936A-F475061B9EE1}"/>
    <cellStyle name="RISKdarkBoxed 4 2 5 2 5" xfId="38513" xr:uid="{0852C250-1966-44F0-B1AB-6324DCD5E5DF}"/>
    <cellStyle name="RISKdarkBoxed 4 2 5 3" xfId="16858" xr:uid="{00000000-0005-0000-0000-0000E1410000}"/>
    <cellStyle name="RISKdarkBoxed 4 2 5 3 2" xfId="16859" xr:uid="{00000000-0005-0000-0000-0000E2410000}"/>
    <cellStyle name="RISKdarkBoxed 4 2 5 3 2 2" xfId="40259" xr:uid="{3621157B-2F90-4831-B429-C70CD7EA948B}"/>
    <cellStyle name="RISKdarkBoxed 4 2 5 3 2 2 2" xfId="38519" xr:uid="{9A37A948-05B8-434D-97C2-933592546AC2}"/>
    <cellStyle name="RISKdarkBoxed 4 2 5 3 2 3" xfId="40258" xr:uid="{BD80FD2E-47B9-44A6-A23E-9B3D72024BA0}"/>
    <cellStyle name="RISKdarkBoxed 4 2 5 3 2 4" xfId="38518" xr:uid="{78085CB4-FC5B-4351-B851-D3158C87435F}"/>
    <cellStyle name="RISKdarkBoxed 4 2 5 3 3" xfId="40260" xr:uid="{F4867CEC-384C-4104-B74A-DAA9AB41A49E}"/>
    <cellStyle name="RISKdarkBoxed 4 2 5 3 3 2" xfId="38520" xr:uid="{B1BA416E-62E8-4566-BF63-FB6262E7C181}"/>
    <cellStyle name="RISKdarkBoxed 4 2 5 3 4" xfId="40257" xr:uid="{AEE42DC3-C273-4BC1-8DB2-C1CF74FEB03E}"/>
    <cellStyle name="RISKdarkBoxed 4 2 5 3 5" xfId="38517" xr:uid="{0E3BF574-17A6-497A-9824-EAFA9B324CBD}"/>
    <cellStyle name="RISKdarkBoxed 4 2 5 4" xfId="16860" xr:uid="{00000000-0005-0000-0000-0000E3410000}"/>
    <cellStyle name="RISKdarkBoxed 4 2 5 4 2" xfId="40262" xr:uid="{00DCCDE1-11A7-4945-87BB-D89E91671039}"/>
    <cellStyle name="RISKdarkBoxed 4 2 5 4 2 2" xfId="38522" xr:uid="{4A67952B-62B5-40EB-9822-3EC5E936C6BA}"/>
    <cellStyle name="RISKdarkBoxed 4 2 5 4 3" xfId="40261" xr:uid="{1E78DF65-F870-477D-BD98-4E09B33E955D}"/>
    <cellStyle name="RISKdarkBoxed 4 2 5 4 4" xfId="38521" xr:uid="{4FF0D84E-130A-449C-82AC-3CB9173F6336}"/>
    <cellStyle name="RISKdarkBoxed 4 2 5 5" xfId="40263" xr:uid="{B03BAB00-85E6-4A51-B56A-11DFD677FC24}"/>
    <cellStyle name="RISKdarkBoxed 4 2 5 5 2" xfId="38523" xr:uid="{6CB2FF2F-9E9E-4156-BE70-2F65DCFFC50D}"/>
    <cellStyle name="RISKdarkBoxed 4 2 5 6" xfId="40252" xr:uid="{292FCA1F-90E4-4B3A-8FFD-715EB1455BA7}"/>
    <cellStyle name="RISKdarkBoxed 4 2 5 7" xfId="38512" xr:uid="{2622C148-6743-4BA2-98E5-578762D35A5A}"/>
    <cellStyle name="RISKdarkBoxed 4 2 6" xfId="16861" xr:uid="{00000000-0005-0000-0000-0000E4410000}"/>
    <cellStyle name="RISKdarkBoxed 4 2 6 2" xfId="16862" xr:uid="{00000000-0005-0000-0000-0000E5410000}"/>
    <cellStyle name="RISKdarkBoxed 4 2 6 2 2" xfId="16863" xr:uid="{00000000-0005-0000-0000-0000E6410000}"/>
    <cellStyle name="RISKdarkBoxed 4 2 6 2 2 2" xfId="40267" xr:uid="{A04B2DF6-B20A-4DAF-B2FC-46DD4EE14970}"/>
    <cellStyle name="RISKdarkBoxed 4 2 6 2 2 2 2" xfId="38527" xr:uid="{7CF0D353-7C51-4C53-92AB-065A7226E4F5}"/>
    <cellStyle name="RISKdarkBoxed 4 2 6 2 2 3" xfId="40266" xr:uid="{06480AE5-E3A3-473A-872C-C16E2042D86E}"/>
    <cellStyle name="RISKdarkBoxed 4 2 6 2 2 4" xfId="38526" xr:uid="{F64A7AC3-713D-4F4D-A7DF-29E72DBBD926}"/>
    <cellStyle name="RISKdarkBoxed 4 2 6 2 3" xfId="40268" xr:uid="{4D79CF73-8133-42C7-BD0E-B7E6E272D355}"/>
    <cellStyle name="RISKdarkBoxed 4 2 6 2 3 2" xfId="38528" xr:uid="{673CBA66-7431-4489-BCE1-2E8415CCF961}"/>
    <cellStyle name="RISKdarkBoxed 4 2 6 2 4" xfId="40265" xr:uid="{DB81729E-F858-4676-A28A-733E6545CCFE}"/>
    <cellStyle name="RISKdarkBoxed 4 2 6 2 5" xfId="38525" xr:uid="{7A3F2D9A-EE66-49C1-910B-6C33023035F7}"/>
    <cellStyle name="RISKdarkBoxed 4 2 6 3" xfId="16864" xr:uid="{00000000-0005-0000-0000-0000E7410000}"/>
    <cellStyle name="RISKdarkBoxed 4 2 6 3 2" xfId="16865" xr:uid="{00000000-0005-0000-0000-0000E8410000}"/>
    <cellStyle name="RISKdarkBoxed 4 2 6 3 2 2" xfId="40271" xr:uid="{5366647D-FC49-435E-9A84-690F0D4B40F7}"/>
    <cellStyle name="RISKdarkBoxed 4 2 6 3 2 2 2" xfId="38531" xr:uid="{D29710BE-152D-4D81-BA96-9D990C924292}"/>
    <cellStyle name="RISKdarkBoxed 4 2 6 3 2 3" xfId="40270" xr:uid="{8F674992-B56D-4944-B4AB-3552A7281E48}"/>
    <cellStyle name="RISKdarkBoxed 4 2 6 3 2 4" xfId="38530" xr:uid="{119F4EB7-510F-48DE-955C-87F4EF96F9C2}"/>
    <cellStyle name="RISKdarkBoxed 4 2 6 3 3" xfId="40272" xr:uid="{C6FA36F7-87B0-4222-A712-E012EF5E986A}"/>
    <cellStyle name="RISKdarkBoxed 4 2 6 3 3 2" xfId="38532" xr:uid="{0568E5BB-C221-4DDA-AA93-653DF0861626}"/>
    <cellStyle name="RISKdarkBoxed 4 2 6 3 4" xfId="40269" xr:uid="{25E6DEDB-F090-4C3F-BB6E-7D2ACE7EE237}"/>
    <cellStyle name="RISKdarkBoxed 4 2 6 3 5" xfId="38529" xr:uid="{365C9235-F3C8-4E22-90DF-CEF5F410DD43}"/>
    <cellStyle name="RISKdarkBoxed 4 2 6 4" xfId="16866" xr:uid="{00000000-0005-0000-0000-0000E9410000}"/>
    <cellStyle name="RISKdarkBoxed 4 2 6 4 2" xfId="40274" xr:uid="{340043C6-4E9A-4C81-BC27-8E1C35672C3E}"/>
    <cellStyle name="RISKdarkBoxed 4 2 6 4 2 2" xfId="38534" xr:uid="{A1F0E547-D312-4EA4-B7E3-E290080AD38F}"/>
    <cellStyle name="RISKdarkBoxed 4 2 6 4 3" xfId="40273" xr:uid="{8B868DB7-49A0-4E57-9527-806A60AD564B}"/>
    <cellStyle name="RISKdarkBoxed 4 2 6 4 4" xfId="38533" xr:uid="{8F987B1C-1BB1-4326-8354-82541F17782C}"/>
    <cellStyle name="RISKdarkBoxed 4 2 6 5" xfId="40275" xr:uid="{FC910E37-A45B-4493-8828-433D1C626230}"/>
    <cellStyle name="RISKdarkBoxed 4 2 6 5 2" xfId="38535" xr:uid="{5B94EEA2-64F0-45BD-BFE9-6B6C492F395B}"/>
    <cellStyle name="RISKdarkBoxed 4 2 6 6" xfId="40264" xr:uid="{F487BA1E-EC4F-4202-8CD0-782AF2C9C277}"/>
    <cellStyle name="RISKdarkBoxed 4 2 6 7" xfId="38524" xr:uid="{AC26AA17-8671-4277-A973-4D856574A43F}"/>
    <cellStyle name="RISKdarkBoxed 4 2 7" xfId="16867" xr:uid="{00000000-0005-0000-0000-0000EA410000}"/>
    <cellStyle name="RISKdarkBoxed 4 2 7 2" xfId="16868" xr:uid="{00000000-0005-0000-0000-0000EB410000}"/>
    <cellStyle name="RISKdarkBoxed 4 2 7 2 2" xfId="40278" xr:uid="{578355D0-8C76-4BC8-A039-C34809B85715}"/>
    <cellStyle name="RISKdarkBoxed 4 2 7 2 2 2" xfId="38538" xr:uid="{6C77D8B6-D384-4F09-BB91-FADAAC6CFE0E}"/>
    <cellStyle name="RISKdarkBoxed 4 2 7 2 3" xfId="40277" xr:uid="{7D91AB55-B4DE-4E30-9D1B-2F1D8501772A}"/>
    <cellStyle name="RISKdarkBoxed 4 2 7 2 4" xfId="38537" xr:uid="{F64D967E-A500-4D55-8255-D60E68DB6A41}"/>
    <cellStyle name="RISKdarkBoxed 4 2 7 3" xfId="40279" xr:uid="{19235732-8C13-4D1F-9803-D6F37DD07A10}"/>
    <cellStyle name="RISKdarkBoxed 4 2 7 3 2" xfId="38539" xr:uid="{5A38689A-F0EA-41CB-8B9C-63A0CDA40552}"/>
    <cellStyle name="RISKdarkBoxed 4 2 7 4" xfId="40276" xr:uid="{50D9572E-38A2-4B7B-828D-97525FDA553E}"/>
    <cellStyle name="RISKdarkBoxed 4 2 7 5" xfId="38536" xr:uid="{69D5958E-3518-40EC-B233-8B78BA5D2BF7}"/>
    <cellStyle name="RISKdarkBoxed 4 2 8" xfId="16869" xr:uid="{00000000-0005-0000-0000-0000EC410000}"/>
    <cellStyle name="RISKdarkBoxed 4 2 8 2" xfId="16870" xr:uid="{00000000-0005-0000-0000-0000ED410000}"/>
    <cellStyle name="RISKdarkBoxed 4 2 8 2 2" xfId="40282" xr:uid="{09A29605-B120-43FD-A7C0-732E3AEF211C}"/>
    <cellStyle name="RISKdarkBoxed 4 2 8 2 2 2" xfId="38542" xr:uid="{9D223521-D5DB-4AFD-99F5-4AE454F4D7DE}"/>
    <cellStyle name="RISKdarkBoxed 4 2 8 2 3" xfId="40281" xr:uid="{ADEB4AF0-184B-4118-BC80-16A77E45C0B5}"/>
    <cellStyle name="RISKdarkBoxed 4 2 8 2 4" xfId="38541" xr:uid="{D37C9EF2-7A9B-4A8A-A693-4866070DAA50}"/>
    <cellStyle name="RISKdarkBoxed 4 2 8 3" xfId="40283" xr:uid="{DCBDBBE6-9CE2-4A66-94B7-DC7ECFB7114E}"/>
    <cellStyle name="RISKdarkBoxed 4 2 8 3 2" xfId="38543" xr:uid="{67A3F426-58D1-4861-96D8-DC5EE0AF1C72}"/>
    <cellStyle name="RISKdarkBoxed 4 2 8 4" xfId="40280" xr:uid="{27163D6C-9F71-4F7C-B578-EED829D23913}"/>
    <cellStyle name="RISKdarkBoxed 4 2 8 5" xfId="38540" xr:uid="{E0C0B1CA-4F1B-40AA-A63A-535BDCD10635}"/>
    <cellStyle name="RISKdarkBoxed 4 2 9" xfId="16871" xr:uid="{00000000-0005-0000-0000-0000EE410000}"/>
    <cellStyle name="RISKdarkBoxed 4 2 9 2" xfId="40285" xr:uid="{9B633C6E-3577-4A7F-A7A9-56CD54D2719B}"/>
    <cellStyle name="RISKdarkBoxed 4 2 9 2 2" xfId="38545" xr:uid="{8B38F846-BC78-415C-B711-3DCC1C29A52C}"/>
    <cellStyle name="RISKdarkBoxed 4 2 9 3" xfId="40284" xr:uid="{34665B5B-233D-452D-88FF-58965C98492E}"/>
    <cellStyle name="RISKdarkBoxed 4 2 9 4" xfId="38544" xr:uid="{CDE1A180-642D-4B13-A25E-F8ACED09BD80}"/>
    <cellStyle name="RISKdarkBoxed 4 2_Balance" xfId="16872" xr:uid="{00000000-0005-0000-0000-0000EF410000}"/>
    <cellStyle name="RISKdarkBoxed 4 3" xfId="16873" xr:uid="{00000000-0005-0000-0000-0000F0410000}"/>
    <cellStyle name="RISKdarkBoxed 4 3 10" xfId="40287" xr:uid="{007A87B1-8797-4AA0-99F6-2F469356F290}"/>
    <cellStyle name="RISKdarkBoxed 4 3 10 2" xfId="38547" xr:uid="{03120170-C726-4EE1-9840-43F4CA80AAE1}"/>
    <cellStyle name="RISKdarkBoxed 4 3 11" xfId="40286" xr:uid="{46A99537-195F-4EA8-BC55-7E659E53A068}"/>
    <cellStyle name="RISKdarkBoxed 4 3 12" xfId="38546" xr:uid="{301FEE0F-6B0F-48FA-BE52-C7457FEAC785}"/>
    <cellStyle name="RISKdarkBoxed 4 3 2" xfId="16874" xr:uid="{00000000-0005-0000-0000-0000F1410000}"/>
    <cellStyle name="RISKdarkBoxed 4 3 2 10" xfId="40288" xr:uid="{077DA776-06E9-4ED9-A4BF-60A75C390CA0}"/>
    <cellStyle name="RISKdarkBoxed 4 3 2 11" xfId="38548" xr:uid="{6ACF59E2-89F2-47F0-9CD7-759ECDEF0771}"/>
    <cellStyle name="RISKdarkBoxed 4 3 2 2" xfId="16875" xr:uid="{00000000-0005-0000-0000-0000F2410000}"/>
    <cellStyle name="RISKdarkBoxed 4 3 2 2 2" xfId="16876" xr:uid="{00000000-0005-0000-0000-0000F3410000}"/>
    <cellStyle name="RISKdarkBoxed 4 3 2 2 2 2" xfId="16877" xr:uid="{00000000-0005-0000-0000-0000F4410000}"/>
    <cellStyle name="RISKdarkBoxed 4 3 2 2 2 2 2" xfId="40292" xr:uid="{90B0C70D-9333-413B-8885-CB87792CC1BC}"/>
    <cellStyle name="RISKdarkBoxed 4 3 2 2 2 2 2 2" xfId="38552" xr:uid="{B259EE09-5FA6-47C7-9919-8D8FF019BF87}"/>
    <cellStyle name="RISKdarkBoxed 4 3 2 2 2 2 3" xfId="40291" xr:uid="{9014C46B-F565-4948-A0F3-141F7D52E67E}"/>
    <cellStyle name="RISKdarkBoxed 4 3 2 2 2 2 4" xfId="38551" xr:uid="{9B2467D4-013F-460D-A396-FE19179EF82F}"/>
    <cellStyle name="RISKdarkBoxed 4 3 2 2 2 3" xfId="40293" xr:uid="{2E87F4A2-90B2-48C4-BDE4-C83B1374708C}"/>
    <cellStyle name="RISKdarkBoxed 4 3 2 2 2 3 2" xfId="38553" xr:uid="{1E3C805B-1654-49D8-A9A0-611AA0005BFF}"/>
    <cellStyle name="RISKdarkBoxed 4 3 2 2 2 4" xfId="40290" xr:uid="{679592F7-8269-4624-8BFA-941CF17BF1BB}"/>
    <cellStyle name="RISKdarkBoxed 4 3 2 2 2 5" xfId="38550" xr:uid="{F3966141-9550-41EA-8E95-1EED1B322885}"/>
    <cellStyle name="RISKdarkBoxed 4 3 2 2 3" xfId="16878" xr:uid="{00000000-0005-0000-0000-0000F5410000}"/>
    <cellStyle name="RISKdarkBoxed 4 3 2 2 3 2" xfId="16879" xr:uid="{00000000-0005-0000-0000-0000F6410000}"/>
    <cellStyle name="RISKdarkBoxed 4 3 2 2 3 2 2" xfId="40296" xr:uid="{87A4F8C6-ED41-4712-AC6E-6CCDCC565414}"/>
    <cellStyle name="RISKdarkBoxed 4 3 2 2 3 2 2 2" xfId="38556" xr:uid="{6DE71DD3-F8BF-4DBB-A7DE-EFEE8AABDE29}"/>
    <cellStyle name="RISKdarkBoxed 4 3 2 2 3 2 3" xfId="40295" xr:uid="{107946B9-DD62-4D64-B520-2D4126D26687}"/>
    <cellStyle name="RISKdarkBoxed 4 3 2 2 3 2 4" xfId="38555" xr:uid="{6E0CA7BA-2312-464B-B5A8-37CBFE45C3EF}"/>
    <cellStyle name="RISKdarkBoxed 4 3 2 2 3 3" xfId="40297" xr:uid="{959C1609-00E8-4009-B116-932247256FFB}"/>
    <cellStyle name="RISKdarkBoxed 4 3 2 2 3 3 2" xfId="38557" xr:uid="{6EDBAE42-7706-4A20-8461-575A0CB43231}"/>
    <cellStyle name="RISKdarkBoxed 4 3 2 2 3 4" xfId="40294" xr:uid="{2009EFF1-0C58-4EEE-BE49-8B21DF4C0099}"/>
    <cellStyle name="RISKdarkBoxed 4 3 2 2 3 5" xfId="38554" xr:uid="{60078326-E36D-48C3-8134-42343DC5A9F2}"/>
    <cellStyle name="RISKdarkBoxed 4 3 2 2 4" xfId="16880" xr:uid="{00000000-0005-0000-0000-0000F7410000}"/>
    <cellStyle name="RISKdarkBoxed 4 3 2 2 4 2" xfId="40299" xr:uid="{2D78AC3F-1634-43D8-B905-7B5AF02CC197}"/>
    <cellStyle name="RISKdarkBoxed 4 3 2 2 4 2 2" xfId="38559" xr:uid="{7E5F7DBF-785C-4C5E-B768-9F4FB6AD3051}"/>
    <cellStyle name="RISKdarkBoxed 4 3 2 2 4 3" xfId="40298" xr:uid="{B59B084F-B1D1-461C-973F-D0FF37BCB8E2}"/>
    <cellStyle name="RISKdarkBoxed 4 3 2 2 4 4" xfId="38558" xr:uid="{19078F6F-5010-421A-921F-A3127B5D2271}"/>
    <cellStyle name="RISKdarkBoxed 4 3 2 2 5" xfId="40300" xr:uid="{38E6E9FC-C391-4A1A-9426-5F160EEB4B5B}"/>
    <cellStyle name="RISKdarkBoxed 4 3 2 2 5 2" xfId="38560" xr:uid="{7491E9C0-D5A4-4F07-9A4A-CB7E47F1DDBD}"/>
    <cellStyle name="RISKdarkBoxed 4 3 2 2 6" xfId="40289" xr:uid="{FF0F235B-A547-4F30-9996-36C560DF397D}"/>
    <cellStyle name="RISKdarkBoxed 4 3 2 2 7" xfId="38549" xr:uid="{9250FFAB-D532-43D2-8E1D-B4D6D62DA688}"/>
    <cellStyle name="RISKdarkBoxed 4 3 2 3" xfId="16881" xr:uid="{00000000-0005-0000-0000-0000F8410000}"/>
    <cellStyle name="RISKdarkBoxed 4 3 2 3 2" xfId="16882" xr:uid="{00000000-0005-0000-0000-0000F9410000}"/>
    <cellStyle name="RISKdarkBoxed 4 3 2 3 2 2" xfId="16883" xr:uid="{00000000-0005-0000-0000-0000FA410000}"/>
    <cellStyle name="RISKdarkBoxed 4 3 2 3 2 2 2" xfId="40304" xr:uid="{EA8CC54B-D30E-41BE-A05E-8CD1F852EED2}"/>
    <cellStyle name="RISKdarkBoxed 4 3 2 3 2 2 2 2" xfId="38564" xr:uid="{3794D4EC-BF35-4201-97DC-4E19C9614CB2}"/>
    <cellStyle name="RISKdarkBoxed 4 3 2 3 2 2 3" xfId="40303" xr:uid="{AF87A37F-5709-4536-89A0-3C56841C1E90}"/>
    <cellStyle name="RISKdarkBoxed 4 3 2 3 2 2 4" xfId="38563" xr:uid="{5B0C83DE-A8E3-402F-82CF-1DFA757C91BB}"/>
    <cellStyle name="RISKdarkBoxed 4 3 2 3 2 3" xfId="40305" xr:uid="{EFAAEBFD-C7AC-401D-910B-1F7837C76167}"/>
    <cellStyle name="RISKdarkBoxed 4 3 2 3 2 3 2" xfId="38565" xr:uid="{5151FA96-7585-4039-9FDC-5B3AF59C97D0}"/>
    <cellStyle name="RISKdarkBoxed 4 3 2 3 2 4" xfId="40302" xr:uid="{938F06D7-AE9B-47B9-B918-84D41F47C100}"/>
    <cellStyle name="RISKdarkBoxed 4 3 2 3 2 5" xfId="38562" xr:uid="{6B9832B1-E819-4F05-B831-AFBFBAEFDF08}"/>
    <cellStyle name="RISKdarkBoxed 4 3 2 3 3" xfId="16884" xr:uid="{00000000-0005-0000-0000-0000FB410000}"/>
    <cellStyle name="RISKdarkBoxed 4 3 2 3 3 2" xfId="16885" xr:uid="{00000000-0005-0000-0000-0000FC410000}"/>
    <cellStyle name="RISKdarkBoxed 4 3 2 3 3 2 2" xfId="40308" xr:uid="{0773BF57-B537-4FD6-BC0D-7FAEDDA4B7A0}"/>
    <cellStyle name="RISKdarkBoxed 4 3 2 3 3 2 2 2" xfId="38568" xr:uid="{31F5A982-5894-4A7E-A1AC-32ACDE916F0C}"/>
    <cellStyle name="RISKdarkBoxed 4 3 2 3 3 2 3" xfId="40307" xr:uid="{71D8EFD7-3413-40F4-81F7-302AB1D8DF52}"/>
    <cellStyle name="RISKdarkBoxed 4 3 2 3 3 2 4" xfId="38567" xr:uid="{B9F31385-27EB-4717-B276-5732450293C3}"/>
    <cellStyle name="RISKdarkBoxed 4 3 2 3 3 3" xfId="40309" xr:uid="{C58F7669-637B-4356-9C22-9EDAE6F691C7}"/>
    <cellStyle name="RISKdarkBoxed 4 3 2 3 3 3 2" xfId="38569" xr:uid="{7DD99DC9-7C12-4ADD-83DA-8D94598F01AB}"/>
    <cellStyle name="RISKdarkBoxed 4 3 2 3 3 4" xfId="40306" xr:uid="{F3A193D1-392D-41BB-A3B9-7EF6DB49F414}"/>
    <cellStyle name="RISKdarkBoxed 4 3 2 3 3 5" xfId="38566" xr:uid="{09A43E5B-D156-49C5-99B4-CBBE42B540EC}"/>
    <cellStyle name="RISKdarkBoxed 4 3 2 3 4" xfId="16886" xr:uid="{00000000-0005-0000-0000-0000FD410000}"/>
    <cellStyle name="RISKdarkBoxed 4 3 2 3 4 2" xfId="40311" xr:uid="{8A41459D-B8C8-4C4D-84E7-8B5B33541FB6}"/>
    <cellStyle name="RISKdarkBoxed 4 3 2 3 4 2 2" xfId="38571" xr:uid="{062B93F0-C72F-42F5-9966-9943C4022880}"/>
    <cellStyle name="RISKdarkBoxed 4 3 2 3 4 3" xfId="40310" xr:uid="{E6A06DF5-153C-4C07-B923-23B6A839ACFF}"/>
    <cellStyle name="RISKdarkBoxed 4 3 2 3 4 4" xfId="38570" xr:uid="{398793D0-F342-4099-8623-9FCE51FD1F92}"/>
    <cellStyle name="RISKdarkBoxed 4 3 2 3 5" xfId="40312" xr:uid="{C27BF26D-5DFA-45C4-9F57-D7B17C0E24FC}"/>
    <cellStyle name="RISKdarkBoxed 4 3 2 3 5 2" xfId="38572" xr:uid="{30B5E3B6-7250-42E8-AE77-829467805253}"/>
    <cellStyle name="RISKdarkBoxed 4 3 2 3 6" xfId="40301" xr:uid="{F659525A-A274-423A-948B-B41D14DFD32B}"/>
    <cellStyle name="RISKdarkBoxed 4 3 2 3 7" xfId="38561" xr:uid="{195EA4AF-8621-4DF7-B2E5-9E791425C94C}"/>
    <cellStyle name="RISKdarkBoxed 4 3 2 4" xfId="16887" xr:uid="{00000000-0005-0000-0000-0000FE410000}"/>
    <cellStyle name="RISKdarkBoxed 4 3 2 4 2" xfId="16888" xr:uid="{00000000-0005-0000-0000-0000FF410000}"/>
    <cellStyle name="RISKdarkBoxed 4 3 2 4 2 2" xfId="16889" xr:uid="{00000000-0005-0000-0000-000000420000}"/>
    <cellStyle name="RISKdarkBoxed 4 3 2 4 2 2 2" xfId="40316" xr:uid="{0BC66D94-3EBF-42E0-A120-49802F5A8457}"/>
    <cellStyle name="RISKdarkBoxed 4 3 2 4 2 2 2 2" xfId="38576" xr:uid="{8ECA724C-F1FC-498C-AC41-2471EF48ED6E}"/>
    <cellStyle name="RISKdarkBoxed 4 3 2 4 2 2 3" xfId="40315" xr:uid="{218BBF53-57F6-4622-8C88-5C31339367BA}"/>
    <cellStyle name="RISKdarkBoxed 4 3 2 4 2 2 4" xfId="38575" xr:uid="{01015635-0875-4550-A983-E17397ED3CEF}"/>
    <cellStyle name="RISKdarkBoxed 4 3 2 4 2 3" xfId="40317" xr:uid="{1A515B11-DACA-42E6-8964-73DF2048AD99}"/>
    <cellStyle name="RISKdarkBoxed 4 3 2 4 2 3 2" xfId="38577" xr:uid="{DAA53125-669C-4F29-B1E8-6F9FFD9FB2AC}"/>
    <cellStyle name="RISKdarkBoxed 4 3 2 4 2 4" xfId="40314" xr:uid="{748E0DDD-C571-42D5-9CB8-13B16E5EF87C}"/>
    <cellStyle name="RISKdarkBoxed 4 3 2 4 2 5" xfId="38574" xr:uid="{3516D42A-55B5-40BF-8766-61B73A6996F4}"/>
    <cellStyle name="RISKdarkBoxed 4 3 2 4 3" xfId="16890" xr:uid="{00000000-0005-0000-0000-000001420000}"/>
    <cellStyle name="RISKdarkBoxed 4 3 2 4 3 2" xfId="16891" xr:uid="{00000000-0005-0000-0000-000002420000}"/>
    <cellStyle name="RISKdarkBoxed 4 3 2 4 3 2 2" xfId="40320" xr:uid="{93B7AB9B-8093-4748-BD92-FE1A931472C7}"/>
    <cellStyle name="RISKdarkBoxed 4 3 2 4 3 2 2 2" xfId="38580" xr:uid="{E6A637D4-2562-448A-ABF2-FE3793493D92}"/>
    <cellStyle name="RISKdarkBoxed 4 3 2 4 3 2 3" xfId="40319" xr:uid="{132C5853-11AD-48B2-BB51-47C93D3BD558}"/>
    <cellStyle name="RISKdarkBoxed 4 3 2 4 3 2 4" xfId="38579" xr:uid="{F2DF05B4-0879-4B26-9E4F-6F867C671777}"/>
    <cellStyle name="RISKdarkBoxed 4 3 2 4 3 3" xfId="40321" xr:uid="{36B8A765-9C42-488B-B90D-B32304A0FB21}"/>
    <cellStyle name="RISKdarkBoxed 4 3 2 4 3 3 2" xfId="38581" xr:uid="{67873800-1529-4998-A191-5C8FAA3348A4}"/>
    <cellStyle name="RISKdarkBoxed 4 3 2 4 3 4" xfId="40318" xr:uid="{90D3A1E5-96CF-42E4-BEC7-8AEFC7E29ABE}"/>
    <cellStyle name="RISKdarkBoxed 4 3 2 4 3 5" xfId="38578" xr:uid="{2D989A7A-24B0-4B95-8093-908B187F08C7}"/>
    <cellStyle name="RISKdarkBoxed 4 3 2 4 4" xfId="16892" xr:uid="{00000000-0005-0000-0000-000003420000}"/>
    <cellStyle name="RISKdarkBoxed 4 3 2 4 4 2" xfId="40323" xr:uid="{4567E6A1-8C82-4EB5-B2AE-85610CC12EC1}"/>
    <cellStyle name="RISKdarkBoxed 4 3 2 4 4 2 2" xfId="38583" xr:uid="{79675533-8F89-4B24-B22D-4E5988D5E8CC}"/>
    <cellStyle name="RISKdarkBoxed 4 3 2 4 4 3" xfId="40322" xr:uid="{303B154D-05FB-4DC8-A585-1B5338D67A25}"/>
    <cellStyle name="RISKdarkBoxed 4 3 2 4 4 4" xfId="38582" xr:uid="{6518EAEC-061F-4EDC-8205-79C42DFA913B}"/>
    <cellStyle name="RISKdarkBoxed 4 3 2 4 5" xfId="40324" xr:uid="{E390C2CE-7C60-43F3-9B40-D1691E300E33}"/>
    <cellStyle name="RISKdarkBoxed 4 3 2 4 5 2" xfId="38584" xr:uid="{E6FF9976-7DE4-497D-A942-C6031EDC67CC}"/>
    <cellStyle name="RISKdarkBoxed 4 3 2 4 6" xfId="40313" xr:uid="{E933A532-0282-42A4-A8D5-7E071209086F}"/>
    <cellStyle name="RISKdarkBoxed 4 3 2 4 7" xfId="38573" xr:uid="{A659DFD9-833C-4C34-9018-94E0C148088A}"/>
    <cellStyle name="RISKdarkBoxed 4 3 2 5" xfId="16893" xr:uid="{00000000-0005-0000-0000-000004420000}"/>
    <cellStyle name="RISKdarkBoxed 4 3 2 5 2" xfId="16894" xr:uid="{00000000-0005-0000-0000-000005420000}"/>
    <cellStyle name="RISKdarkBoxed 4 3 2 5 2 2" xfId="16895" xr:uid="{00000000-0005-0000-0000-000006420000}"/>
    <cellStyle name="RISKdarkBoxed 4 3 2 5 2 2 2" xfId="40328" xr:uid="{FA18C298-3D11-4277-8CD2-3E641ED8AA96}"/>
    <cellStyle name="RISKdarkBoxed 4 3 2 5 2 2 2 2" xfId="38588" xr:uid="{B0CFBD3F-6CFA-48B0-AC5A-3ADAAB8A0E91}"/>
    <cellStyle name="RISKdarkBoxed 4 3 2 5 2 2 3" xfId="40327" xr:uid="{C8693E19-0044-4A67-BC04-A993504D888C}"/>
    <cellStyle name="RISKdarkBoxed 4 3 2 5 2 2 4" xfId="38587" xr:uid="{E450DC4A-6F76-4356-8315-0AF52D393E60}"/>
    <cellStyle name="RISKdarkBoxed 4 3 2 5 2 3" xfId="40329" xr:uid="{D33E0135-D429-405D-87DD-E7F6B0DC0B5D}"/>
    <cellStyle name="RISKdarkBoxed 4 3 2 5 2 3 2" xfId="38589" xr:uid="{90203028-0C03-4F53-8163-6C9D3AEB5B7A}"/>
    <cellStyle name="RISKdarkBoxed 4 3 2 5 2 4" xfId="40326" xr:uid="{6FE3CCAD-94CD-4A9A-9753-FECA4A48F481}"/>
    <cellStyle name="RISKdarkBoxed 4 3 2 5 2 5" xfId="38586" xr:uid="{765608F1-75B1-423B-AFFC-9DDCF6BABEEF}"/>
    <cellStyle name="RISKdarkBoxed 4 3 2 5 3" xfId="16896" xr:uid="{00000000-0005-0000-0000-000007420000}"/>
    <cellStyle name="RISKdarkBoxed 4 3 2 5 3 2" xfId="16897" xr:uid="{00000000-0005-0000-0000-000008420000}"/>
    <cellStyle name="RISKdarkBoxed 4 3 2 5 3 2 2" xfId="40332" xr:uid="{0DEBDF33-E8AC-4123-AEFB-02FA68479DC9}"/>
    <cellStyle name="RISKdarkBoxed 4 3 2 5 3 2 2 2" xfId="38592" xr:uid="{E9A9339E-B4B5-47D1-82EA-4EC4228E8492}"/>
    <cellStyle name="RISKdarkBoxed 4 3 2 5 3 2 3" xfId="40331" xr:uid="{5C4E9FF5-316A-488B-B2FD-F9A33AD17346}"/>
    <cellStyle name="RISKdarkBoxed 4 3 2 5 3 2 4" xfId="38591" xr:uid="{0B841D57-4155-4BD6-95C0-FD228B395EE5}"/>
    <cellStyle name="RISKdarkBoxed 4 3 2 5 3 3" xfId="40333" xr:uid="{9ED85CE0-89C4-4D22-89D0-C2F3AA77B647}"/>
    <cellStyle name="RISKdarkBoxed 4 3 2 5 3 3 2" xfId="38593" xr:uid="{87C3DA3F-561A-481A-B334-F68A586503AA}"/>
    <cellStyle name="RISKdarkBoxed 4 3 2 5 3 4" xfId="40330" xr:uid="{5C09C28E-A377-41A7-8FAF-BEAFCDCEC389}"/>
    <cellStyle name="RISKdarkBoxed 4 3 2 5 3 5" xfId="38590" xr:uid="{9FC76744-5360-4B4C-B33D-925CA2FFCAEC}"/>
    <cellStyle name="RISKdarkBoxed 4 3 2 5 4" xfId="16898" xr:uid="{00000000-0005-0000-0000-000009420000}"/>
    <cellStyle name="RISKdarkBoxed 4 3 2 5 4 2" xfId="40335" xr:uid="{02302333-2FFF-4FA8-82E7-3CDAD8E5495F}"/>
    <cellStyle name="RISKdarkBoxed 4 3 2 5 4 2 2" xfId="38595" xr:uid="{F9A788E7-3F6A-4AD7-AD10-6623449AAE8B}"/>
    <cellStyle name="RISKdarkBoxed 4 3 2 5 4 3" xfId="40334" xr:uid="{ABE7DE79-FF8D-4935-9B73-1A45B484869F}"/>
    <cellStyle name="RISKdarkBoxed 4 3 2 5 4 4" xfId="38594" xr:uid="{8AE8310A-6A5B-42AF-98AF-97062D8174ED}"/>
    <cellStyle name="RISKdarkBoxed 4 3 2 5 5" xfId="40336" xr:uid="{FE79E6D1-3FE7-430F-A7AF-5325AA58C54B}"/>
    <cellStyle name="RISKdarkBoxed 4 3 2 5 5 2" xfId="38596" xr:uid="{39E90DDA-3384-451A-ACFF-7372BBD3DC3B}"/>
    <cellStyle name="RISKdarkBoxed 4 3 2 5 6" xfId="40325" xr:uid="{26429F7B-E8EC-47D8-8DED-4417A9BFE1EF}"/>
    <cellStyle name="RISKdarkBoxed 4 3 2 5 7" xfId="38585" xr:uid="{9ADDB878-6F41-4601-A59F-8C833E5F5938}"/>
    <cellStyle name="RISKdarkBoxed 4 3 2 6" xfId="16899" xr:uid="{00000000-0005-0000-0000-00000A420000}"/>
    <cellStyle name="RISKdarkBoxed 4 3 2 6 2" xfId="16900" xr:uid="{00000000-0005-0000-0000-00000B420000}"/>
    <cellStyle name="RISKdarkBoxed 4 3 2 6 2 2" xfId="40339" xr:uid="{6683C0AE-1305-4CAF-9471-42EC724E9FB0}"/>
    <cellStyle name="RISKdarkBoxed 4 3 2 6 2 2 2" xfId="38599" xr:uid="{FD0E04B6-736A-4A61-BC37-7C9D373AD856}"/>
    <cellStyle name="RISKdarkBoxed 4 3 2 6 2 3" xfId="40338" xr:uid="{23494458-0069-459D-9804-72D470876D45}"/>
    <cellStyle name="RISKdarkBoxed 4 3 2 6 2 4" xfId="38598" xr:uid="{CAEEBABA-79DC-4A1A-9674-8B478A07DA5D}"/>
    <cellStyle name="RISKdarkBoxed 4 3 2 6 3" xfId="40340" xr:uid="{3C2EE1C5-4831-40E0-8660-1CC53E283007}"/>
    <cellStyle name="RISKdarkBoxed 4 3 2 6 3 2" xfId="38600" xr:uid="{2A2523E8-DFEA-4C3F-BBC6-6D5D71DFAAC6}"/>
    <cellStyle name="RISKdarkBoxed 4 3 2 6 4" xfId="40337" xr:uid="{37EB6F0C-03D7-42C3-B835-B7C3EE6805D6}"/>
    <cellStyle name="RISKdarkBoxed 4 3 2 6 5" xfId="38597" xr:uid="{4C68F48E-6C4F-4CF6-B08F-A77553AAE269}"/>
    <cellStyle name="RISKdarkBoxed 4 3 2 7" xfId="16901" xr:uid="{00000000-0005-0000-0000-00000C420000}"/>
    <cellStyle name="RISKdarkBoxed 4 3 2 7 2" xfId="16902" xr:uid="{00000000-0005-0000-0000-00000D420000}"/>
    <cellStyle name="RISKdarkBoxed 4 3 2 7 2 2" xfId="40343" xr:uid="{41E3C4AF-C10D-4CDB-875F-4D6CDF733211}"/>
    <cellStyle name="RISKdarkBoxed 4 3 2 7 2 2 2" xfId="38603" xr:uid="{8D6421C2-FF16-4E7F-8D53-5880A41F4499}"/>
    <cellStyle name="RISKdarkBoxed 4 3 2 7 2 3" xfId="40342" xr:uid="{E864D2F2-7E88-46FC-A4C1-E75CBDEC3D98}"/>
    <cellStyle name="RISKdarkBoxed 4 3 2 7 2 4" xfId="38602" xr:uid="{9E79A500-E346-4FA1-9343-55F91448D3FB}"/>
    <cellStyle name="RISKdarkBoxed 4 3 2 7 3" xfId="40344" xr:uid="{DE63AA81-D0FA-4132-97FE-ED778C5871D5}"/>
    <cellStyle name="RISKdarkBoxed 4 3 2 7 3 2" xfId="38604" xr:uid="{C15C20BB-8E8E-4A20-B41D-A3D29C2FF982}"/>
    <cellStyle name="RISKdarkBoxed 4 3 2 7 4" xfId="40341" xr:uid="{F7D9291B-7C23-49C2-A738-4B6ADF6F8AA7}"/>
    <cellStyle name="RISKdarkBoxed 4 3 2 7 5" xfId="38601" xr:uid="{E29C89A7-3F55-4876-982A-01721B022841}"/>
    <cellStyle name="RISKdarkBoxed 4 3 2 8" xfId="16903" xr:uid="{00000000-0005-0000-0000-00000E420000}"/>
    <cellStyle name="RISKdarkBoxed 4 3 2 8 2" xfId="40346" xr:uid="{5A66DE54-91BF-4586-B4B1-7558EA1C38C0}"/>
    <cellStyle name="RISKdarkBoxed 4 3 2 8 2 2" xfId="38606" xr:uid="{274C610B-5A2D-46B1-8BAB-09B352D3B824}"/>
    <cellStyle name="RISKdarkBoxed 4 3 2 8 3" xfId="40345" xr:uid="{2FD55F2A-31E2-4CF8-8055-7E1BC572AEC3}"/>
    <cellStyle name="RISKdarkBoxed 4 3 2 8 4" xfId="38605" xr:uid="{73921AC0-D30E-4AA1-8D57-10EE9F8045D2}"/>
    <cellStyle name="RISKdarkBoxed 4 3 2 9" xfId="40347" xr:uid="{B28A6575-CA57-47D7-BA72-24F131625433}"/>
    <cellStyle name="RISKdarkBoxed 4 3 2 9 2" xfId="38607" xr:uid="{450F8C54-5153-4174-A7CF-C9FA40F21B83}"/>
    <cellStyle name="RISKdarkBoxed 4 3 3" xfId="16904" xr:uid="{00000000-0005-0000-0000-00000F420000}"/>
    <cellStyle name="RISKdarkBoxed 4 3 3 2" xfId="16905" xr:uid="{00000000-0005-0000-0000-000010420000}"/>
    <cellStyle name="RISKdarkBoxed 4 3 3 2 2" xfId="16906" xr:uid="{00000000-0005-0000-0000-000011420000}"/>
    <cellStyle name="RISKdarkBoxed 4 3 3 2 2 2" xfId="40351" xr:uid="{6EE6246E-BF2C-4772-9B6D-E26D2DA35B99}"/>
    <cellStyle name="RISKdarkBoxed 4 3 3 2 2 2 2" xfId="38611" xr:uid="{FDDB8672-B7A8-4416-8023-5027CEE9CCAB}"/>
    <cellStyle name="RISKdarkBoxed 4 3 3 2 2 3" xfId="40350" xr:uid="{7530CAEE-2D66-43BC-8A11-FB107755A3BD}"/>
    <cellStyle name="RISKdarkBoxed 4 3 3 2 2 4" xfId="38610" xr:uid="{BC5030D4-5C53-4352-A95B-805C2E1AEB73}"/>
    <cellStyle name="RISKdarkBoxed 4 3 3 2 3" xfId="40352" xr:uid="{AA70592F-3BDC-478B-9BEF-0764747BDAC9}"/>
    <cellStyle name="RISKdarkBoxed 4 3 3 2 3 2" xfId="38612" xr:uid="{4BCC5952-8568-40D3-BAF6-41AEC7E2DC8C}"/>
    <cellStyle name="RISKdarkBoxed 4 3 3 2 4" xfId="40349" xr:uid="{E00D44DC-7BCA-42F0-A64B-AF63BAE85FB0}"/>
    <cellStyle name="RISKdarkBoxed 4 3 3 2 5" xfId="38609" xr:uid="{3802D0D7-3FC8-47DB-94C0-CCB7C45C1B93}"/>
    <cellStyle name="RISKdarkBoxed 4 3 3 3" xfId="16907" xr:uid="{00000000-0005-0000-0000-000012420000}"/>
    <cellStyle name="RISKdarkBoxed 4 3 3 3 2" xfId="16908" xr:uid="{00000000-0005-0000-0000-000013420000}"/>
    <cellStyle name="RISKdarkBoxed 4 3 3 3 2 2" xfId="40355" xr:uid="{D0BA76C6-AED2-4974-B738-DC7D6A4DF998}"/>
    <cellStyle name="RISKdarkBoxed 4 3 3 3 2 2 2" xfId="38615" xr:uid="{A9E20696-19F7-49B9-B50B-1EACBCB21737}"/>
    <cellStyle name="RISKdarkBoxed 4 3 3 3 2 3" xfId="40354" xr:uid="{9302B3BE-5D4D-4742-863D-7B4E0DA40695}"/>
    <cellStyle name="RISKdarkBoxed 4 3 3 3 2 4" xfId="38614" xr:uid="{9492150E-7AB1-4761-87F6-B803456162CD}"/>
    <cellStyle name="RISKdarkBoxed 4 3 3 3 3" xfId="40356" xr:uid="{67D67767-EEFE-4378-AED0-3052E01B17F0}"/>
    <cellStyle name="RISKdarkBoxed 4 3 3 3 3 2" xfId="38616" xr:uid="{49A71566-E313-43D2-9E11-2FB736ABBFFE}"/>
    <cellStyle name="RISKdarkBoxed 4 3 3 3 4" xfId="40353" xr:uid="{23D6B30C-C1F5-4BB9-A226-2E56CCDFA444}"/>
    <cellStyle name="RISKdarkBoxed 4 3 3 3 5" xfId="38613" xr:uid="{5DC28FD3-0DD1-4946-8721-83B36EC444F2}"/>
    <cellStyle name="RISKdarkBoxed 4 3 3 4" xfId="16909" xr:uid="{00000000-0005-0000-0000-000014420000}"/>
    <cellStyle name="RISKdarkBoxed 4 3 3 4 2" xfId="40358" xr:uid="{504D5548-38AF-4733-B3AA-0982E887E4B2}"/>
    <cellStyle name="RISKdarkBoxed 4 3 3 4 2 2" xfId="38618" xr:uid="{8F25FB04-C1A5-4687-9661-45687D83713C}"/>
    <cellStyle name="RISKdarkBoxed 4 3 3 4 3" xfId="40357" xr:uid="{6A0DDE23-BB03-470F-8507-328FDB8C87A4}"/>
    <cellStyle name="RISKdarkBoxed 4 3 3 4 4" xfId="38617" xr:uid="{32F01FE5-9A4D-4BEC-8A16-2675FEDF2BCA}"/>
    <cellStyle name="RISKdarkBoxed 4 3 3 5" xfId="40359" xr:uid="{EA5EF308-FF69-49B6-B410-985AB4B1D9B2}"/>
    <cellStyle name="RISKdarkBoxed 4 3 3 5 2" xfId="38619" xr:uid="{E7E4E09E-A9AC-4E26-9C02-E316B076AC0B}"/>
    <cellStyle name="RISKdarkBoxed 4 3 3 6" xfId="40348" xr:uid="{A50169B0-B8A4-440C-A5D7-603D736C47D2}"/>
    <cellStyle name="RISKdarkBoxed 4 3 3 7" xfId="38608" xr:uid="{49F0D6D8-36F9-4CF8-A735-030D6C1DEBB0}"/>
    <cellStyle name="RISKdarkBoxed 4 3 4" xfId="16910" xr:uid="{00000000-0005-0000-0000-000015420000}"/>
    <cellStyle name="RISKdarkBoxed 4 3 4 2" xfId="16911" xr:uid="{00000000-0005-0000-0000-000016420000}"/>
    <cellStyle name="RISKdarkBoxed 4 3 4 2 2" xfId="16912" xr:uid="{00000000-0005-0000-0000-000017420000}"/>
    <cellStyle name="RISKdarkBoxed 4 3 4 2 2 2" xfId="40363" xr:uid="{41B7B2E6-A69C-4880-AFF9-6F68421E90A6}"/>
    <cellStyle name="RISKdarkBoxed 4 3 4 2 2 2 2" xfId="38623" xr:uid="{B6CA6CD6-33F1-447F-923F-A77D8597CE79}"/>
    <cellStyle name="RISKdarkBoxed 4 3 4 2 2 3" xfId="40362" xr:uid="{558DDA7F-377E-4EBD-A1C6-88C677D0686A}"/>
    <cellStyle name="RISKdarkBoxed 4 3 4 2 2 4" xfId="38622" xr:uid="{859400D2-F701-40FC-9FA0-072096DB9AEC}"/>
    <cellStyle name="RISKdarkBoxed 4 3 4 2 3" xfId="40364" xr:uid="{616B56BE-DC17-4CF8-8E81-AE17E5746F92}"/>
    <cellStyle name="RISKdarkBoxed 4 3 4 2 3 2" xfId="38624" xr:uid="{961E9F93-74B1-4FC3-B652-DF9048A36A29}"/>
    <cellStyle name="RISKdarkBoxed 4 3 4 2 4" xfId="40361" xr:uid="{15FEAFAA-82F9-450F-BD9A-1F0789DB7990}"/>
    <cellStyle name="RISKdarkBoxed 4 3 4 2 5" xfId="38621" xr:uid="{C2821EAE-A11B-489A-BFB3-5B35DBC79B4C}"/>
    <cellStyle name="RISKdarkBoxed 4 3 4 3" xfId="16913" xr:uid="{00000000-0005-0000-0000-000018420000}"/>
    <cellStyle name="RISKdarkBoxed 4 3 4 3 2" xfId="16914" xr:uid="{00000000-0005-0000-0000-000019420000}"/>
    <cellStyle name="RISKdarkBoxed 4 3 4 3 2 2" xfId="40367" xr:uid="{460B4C35-7C82-4145-937D-F2495E399D8A}"/>
    <cellStyle name="RISKdarkBoxed 4 3 4 3 2 2 2" xfId="38627" xr:uid="{9F22F1E3-A6E2-4B37-84BE-4AA427979910}"/>
    <cellStyle name="RISKdarkBoxed 4 3 4 3 2 3" xfId="40366" xr:uid="{A0E90A10-620E-4F58-8849-0541ACC2B964}"/>
    <cellStyle name="RISKdarkBoxed 4 3 4 3 2 4" xfId="38626" xr:uid="{65B6F52F-45A5-41B4-883F-9A01CE7C4A4A}"/>
    <cellStyle name="RISKdarkBoxed 4 3 4 3 3" xfId="40368" xr:uid="{CDA98CF5-927F-4E97-B309-C02FFC06374E}"/>
    <cellStyle name="RISKdarkBoxed 4 3 4 3 3 2" xfId="38628" xr:uid="{B3F4C90D-F4C6-4369-A185-668EE694E46C}"/>
    <cellStyle name="RISKdarkBoxed 4 3 4 3 4" xfId="40365" xr:uid="{BCD83258-6BBE-4AC2-ADA8-3857C3BD2F65}"/>
    <cellStyle name="RISKdarkBoxed 4 3 4 3 5" xfId="38625" xr:uid="{6A1BB95C-BFEE-4CC3-A9A6-A52E22CC749B}"/>
    <cellStyle name="RISKdarkBoxed 4 3 4 4" xfId="16915" xr:uid="{00000000-0005-0000-0000-00001A420000}"/>
    <cellStyle name="RISKdarkBoxed 4 3 4 4 2" xfId="40370" xr:uid="{1D9912A2-44CA-4008-B3D0-7C1BA3ACA2E7}"/>
    <cellStyle name="RISKdarkBoxed 4 3 4 4 2 2" xfId="38630" xr:uid="{2C635F8B-7966-47AF-B419-5DDA81224BE8}"/>
    <cellStyle name="RISKdarkBoxed 4 3 4 4 3" xfId="40369" xr:uid="{56DE01AE-1914-4B6C-B23C-B34EA77C1AF1}"/>
    <cellStyle name="RISKdarkBoxed 4 3 4 4 4" xfId="38629" xr:uid="{1782AAAF-905F-4C17-B50D-6E8397D8857E}"/>
    <cellStyle name="RISKdarkBoxed 4 3 4 5" xfId="40371" xr:uid="{A2946916-681F-4B4D-B432-193CE6D92A5F}"/>
    <cellStyle name="RISKdarkBoxed 4 3 4 5 2" xfId="38631" xr:uid="{3E3ACDD1-FF7D-4623-99EB-DE096CF33104}"/>
    <cellStyle name="RISKdarkBoxed 4 3 4 6" xfId="40360" xr:uid="{D401301A-5C94-4535-86CE-6D8063188D67}"/>
    <cellStyle name="RISKdarkBoxed 4 3 4 7" xfId="38620" xr:uid="{14E00E23-BEC3-412E-9A09-D48C06645D5B}"/>
    <cellStyle name="RISKdarkBoxed 4 3 5" xfId="16916" xr:uid="{00000000-0005-0000-0000-00001B420000}"/>
    <cellStyle name="RISKdarkBoxed 4 3 5 2" xfId="16917" xr:uid="{00000000-0005-0000-0000-00001C420000}"/>
    <cellStyle name="RISKdarkBoxed 4 3 5 2 2" xfId="16918" xr:uid="{00000000-0005-0000-0000-00001D420000}"/>
    <cellStyle name="RISKdarkBoxed 4 3 5 2 2 2" xfId="40375" xr:uid="{55BF97F7-0CE9-496A-8048-F73D89C18C6C}"/>
    <cellStyle name="RISKdarkBoxed 4 3 5 2 2 2 2" xfId="38635" xr:uid="{961C8AFD-3EEE-427E-80D8-0893B990FC85}"/>
    <cellStyle name="RISKdarkBoxed 4 3 5 2 2 3" xfId="40374" xr:uid="{426F7A55-3DEC-4484-8981-7E3190B8756F}"/>
    <cellStyle name="RISKdarkBoxed 4 3 5 2 2 4" xfId="38634" xr:uid="{8CC3A646-D417-413F-A650-D1CC86C20507}"/>
    <cellStyle name="RISKdarkBoxed 4 3 5 2 3" xfId="40376" xr:uid="{B58DEA85-3E04-4F3B-9C7F-96DCC36C8E64}"/>
    <cellStyle name="RISKdarkBoxed 4 3 5 2 3 2" xfId="38636" xr:uid="{6CE4A9C2-8907-4FA7-9AFF-E3E1D774C726}"/>
    <cellStyle name="RISKdarkBoxed 4 3 5 2 4" xfId="40373" xr:uid="{3E902991-7487-4AD3-A162-BECDA54289CA}"/>
    <cellStyle name="RISKdarkBoxed 4 3 5 2 5" xfId="38633" xr:uid="{476AF690-6FA9-4507-8902-2147B8BABA75}"/>
    <cellStyle name="RISKdarkBoxed 4 3 5 3" xfId="16919" xr:uid="{00000000-0005-0000-0000-00001E420000}"/>
    <cellStyle name="RISKdarkBoxed 4 3 5 3 2" xfId="16920" xr:uid="{00000000-0005-0000-0000-00001F420000}"/>
    <cellStyle name="RISKdarkBoxed 4 3 5 3 2 2" xfId="40379" xr:uid="{3FCE8B7B-7A06-4BF2-B1E7-3996D19E3750}"/>
    <cellStyle name="RISKdarkBoxed 4 3 5 3 2 2 2" xfId="38639" xr:uid="{CEE3AD76-255B-40F8-918D-0628787ABF08}"/>
    <cellStyle name="RISKdarkBoxed 4 3 5 3 2 3" xfId="40378" xr:uid="{2C638A47-A0E1-4A74-ADEA-986DE021B43B}"/>
    <cellStyle name="RISKdarkBoxed 4 3 5 3 2 4" xfId="38638" xr:uid="{03941BF7-8CCE-4A32-80A7-F961067529CB}"/>
    <cellStyle name="RISKdarkBoxed 4 3 5 3 3" xfId="40380" xr:uid="{DCF38505-BECE-4C9B-93F2-C61BF000D03C}"/>
    <cellStyle name="RISKdarkBoxed 4 3 5 3 3 2" xfId="38640" xr:uid="{77D4AD61-70D5-451C-9F04-7308A0E60D0E}"/>
    <cellStyle name="RISKdarkBoxed 4 3 5 3 4" xfId="40377" xr:uid="{87BFD240-9C6C-4DD2-A486-BC4CD4123377}"/>
    <cellStyle name="RISKdarkBoxed 4 3 5 3 5" xfId="38637" xr:uid="{C264C77D-955E-4739-8F51-97B5DE734EA6}"/>
    <cellStyle name="RISKdarkBoxed 4 3 5 4" xfId="16921" xr:uid="{00000000-0005-0000-0000-000020420000}"/>
    <cellStyle name="RISKdarkBoxed 4 3 5 4 2" xfId="40382" xr:uid="{48C050A3-3AD4-4CCA-8B98-56151C362C11}"/>
    <cellStyle name="RISKdarkBoxed 4 3 5 4 2 2" xfId="38642" xr:uid="{37F715C9-4223-4131-814B-4D4566FFB989}"/>
    <cellStyle name="RISKdarkBoxed 4 3 5 4 3" xfId="40381" xr:uid="{631A2AD1-EE4C-4AA8-8065-D37F9A375314}"/>
    <cellStyle name="RISKdarkBoxed 4 3 5 4 4" xfId="38641" xr:uid="{8E1D0A79-BF15-402B-AB59-CECC9CA82E24}"/>
    <cellStyle name="RISKdarkBoxed 4 3 5 5" xfId="40383" xr:uid="{D759B4D9-4C6F-49B0-98A6-494F55A26F83}"/>
    <cellStyle name="RISKdarkBoxed 4 3 5 5 2" xfId="38643" xr:uid="{DDE54024-EA1F-48CC-BA11-C6364F617114}"/>
    <cellStyle name="RISKdarkBoxed 4 3 5 6" xfId="40372" xr:uid="{556528F3-F767-4187-A5D6-DE3866FB21B0}"/>
    <cellStyle name="RISKdarkBoxed 4 3 5 7" xfId="38632" xr:uid="{EC851487-1D43-4389-85E2-A0ACF0DF8F6B}"/>
    <cellStyle name="RISKdarkBoxed 4 3 6" xfId="16922" xr:uid="{00000000-0005-0000-0000-000021420000}"/>
    <cellStyle name="RISKdarkBoxed 4 3 6 2" xfId="16923" xr:uid="{00000000-0005-0000-0000-000022420000}"/>
    <cellStyle name="RISKdarkBoxed 4 3 6 2 2" xfId="16924" xr:uid="{00000000-0005-0000-0000-000023420000}"/>
    <cellStyle name="RISKdarkBoxed 4 3 6 2 2 2" xfId="40387" xr:uid="{22D2372A-E0D7-4371-82DC-A0D614552D02}"/>
    <cellStyle name="RISKdarkBoxed 4 3 6 2 2 2 2" xfId="38647" xr:uid="{A42FF6A2-7E41-417A-BFDE-BE634B6FC1E5}"/>
    <cellStyle name="RISKdarkBoxed 4 3 6 2 2 3" xfId="40386" xr:uid="{76552998-C20A-45CF-9B82-6C9B7858458A}"/>
    <cellStyle name="RISKdarkBoxed 4 3 6 2 2 4" xfId="38646" xr:uid="{A2A8DF2F-0A7A-44D8-A677-97D26666089E}"/>
    <cellStyle name="RISKdarkBoxed 4 3 6 2 3" xfId="40388" xr:uid="{FA00DAD6-A0D0-483E-9036-762B07C45DF7}"/>
    <cellStyle name="RISKdarkBoxed 4 3 6 2 3 2" xfId="38648" xr:uid="{D9B17784-4C1C-49ED-BA82-AB81A7E0B264}"/>
    <cellStyle name="RISKdarkBoxed 4 3 6 2 4" xfId="40385" xr:uid="{C0AE208C-5568-432A-B427-AEC8F8CFD8C1}"/>
    <cellStyle name="RISKdarkBoxed 4 3 6 2 5" xfId="38645" xr:uid="{7A3D588A-81E5-470B-9192-62BFC9C11774}"/>
    <cellStyle name="RISKdarkBoxed 4 3 6 3" xfId="16925" xr:uid="{00000000-0005-0000-0000-000024420000}"/>
    <cellStyle name="RISKdarkBoxed 4 3 6 3 2" xfId="16926" xr:uid="{00000000-0005-0000-0000-000025420000}"/>
    <cellStyle name="RISKdarkBoxed 4 3 6 3 2 2" xfId="40391" xr:uid="{07A1951E-140F-48AC-A7B5-E7FFF2418C1A}"/>
    <cellStyle name="RISKdarkBoxed 4 3 6 3 2 2 2" xfId="38651" xr:uid="{78C194C3-037D-498D-8B57-22E85F4A8EE2}"/>
    <cellStyle name="RISKdarkBoxed 4 3 6 3 2 3" xfId="40390" xr:uid="{D61DB171-35C3-41AD-AFAB-312D135D56DA}"/>
    <cellStyle name="RISKdarkBoxed 4 3 6 3 2 4" xfId="38650" xr:uid="{097E4B4B-7600-4B54-9944-927D0AD85ACD}"/>
    <cellStyle name="RISKdarkBoxed 4 3 6 3 3" xfId="40392" xr:uid="{85CE0B06-F2CE-4C38-989A-53FD89B7081E}"/>
    <cellStyle name="RISKdarkBoxed 4 3 6 3 3 2" xfId="38652" xr:uid="{36261AB2-4D44-4599-BCF5-79B169EBFDD6}"/>
    <cellStyle name="RISKdarkBoxed 4 3 6 3 4" xfId="40389" xr:uid="{A02DE1EA-3032-4DA3-9BFC-99FCADD7F650}"/>
    <cellStyle name="RISKdarkBoxed 4 3 6 3 5" xfId="38649" xr:uid="{72A40132-9918-45DF-8579-5BD97586BC61}"/>
    <cellStyle name="RISKdarkBoxed 4 3 6 4" xfId="16927" xr:uid="{00000000-0005-0000-0000-000026420000}"/>
    <cellStyle name="RISKdarkBoxed 4 3 6 4 2" xfId="40394" xr:uid="{72078D7B-75F9-41D2-9FC5-363B480855E2}"/>
    <cellStyle name="RISKdarkBoxed 4 3 6 4 2 2" xfId="38654" xr:uid="{FCB1E058-0D2A-4D5C-8707-152635C4236E}"/>
    <cellStyle name="RISKdarkBoxed 4 3 6 4 3" xfId="40393" xr:uid="{09B61CCA-52B8-4BB7-9BDA-F883F7035F84}"/>
    <cellStyle name="RISKdarkBoxed 4 3 6 4 4" xfId="38653" xr:uid="{AEF409DF-7FF7-45BD-BA70-4A6E380C102A}"/>
    <cellStyle name="RISKdarkBoxed 4 3 6 5" xfId="40395" xr:uid="{5F0D5822-3F34-478A-AC87-146A263D8B7A}"/>
    <cellStyle name="RISKdarkBoxed 4 3 6 5 2" xfId="38655" xr:uid="{88FC0C9B-03B7-40EC-BACE-4D3A69C10CD2}"/>
    <cellStyle name="RISKdarkBoxed 4 3 6 6" xfId="40384" xr:uid="{930160CE-8925-438D-A70C-58033638A4C2}"/>
    <cellStyle name="RISKdarkBoxed 4 3 6 7" xfId="38644" xr:uid="{EFFEE359-20B4-404D-869A-1DE44EE64156}"/>
    <cellStyle name="RISKdarkBoxed 4 3 7" xfId="16928" xr:uid="{00000000-0005-0000-0000-000027420000}"/>
    <cellStyle name="RISKdarkBoxed 4 3 7 2" xfId="16929" xr:uid="{00000000-0005-0000-0000-000028420000}"/>
    <cellStyle name="RISKdarkBoxed 4 3 7 2 2" xfId="40398" xr:uid="{D592E9F3-590C-46B7-8B01-AF4BDBCF5BEB}"/>
    <cellStyle name="RISKdarkBoxed 4 3 7 2 2 2" xfId="38658" xr:uid="{69A72C6D-8063-4B6A-8C2F-9D964EE0508E}"/>
    <cellStyle name="RISKdarkBoxed 4 3 7 2 3" xfId="40397" xr:uid="{3809496F-2598-4939-B6AD-44A9D5447E0F}"/>
    <cellStyle name="RISKdarkBoxed 4 3 7 2 4" xfId="38657" xr:uid="{EEFB17CB-0E8E-48D1-9D02-83BF3C2F4C80}"/>
    <cellStyle name="RISKdarkBoxed 4 3 7 3" xfId="40399" xr:uid="{536FF51C-C85C-4301-9B92-BC93E85B6A50}"/>
    <cellStyle name="RISKdarkBoxed 4 3 7 3 2" xfId="38659" xr:uid="{40F65BE6-5645-43AA-AA3B-4E85ABBFB75F}"/>
    <cellStyle name="RISKdarkBoxed 4 3 7 4" xfId="40396" xr:uid="{92467E24-B5F7-4CED-AE07-2C3C50FC0BED}"/>
    <cellStyle name="RISKdarkBoxed 4 3 7 5" xfId="38656" xr:uid="{8FB13E69-9D1C-49BD-82E3-8299A0218FAC}"/>
    <cellStyle name="RISKdarkBoxed 4 3 8" xfId="16930" xr:uid="{00000000-0005-0000-0000-000029420000}"/>
    <cellStyle name="RISKdarkBoxed 4 3 8 2" xfId="16931" xr:uid="{00000000-0005-0000-0000-00002A420000}"/>
    <cellStyle name="RISKdarkBoxed 4 3 8 2 2" xfId="40402" xr:uid="{E614D8AF-577A-4D75-8A1D-ED6494946132}"/>
    <cellStyle name="RISKdarkBoxed 4 3 8 2 2 2" xfId="38662" xr:uid="{A98CE6D3-7F01-4328-88C2-0F73EF17D1DC}"/>
    <cellStyle name="RISKdarkBoxed 4 3 8 2 3" xfId="40401" xr:uid="{40790121-0CA5-41F7-931C-73174BE81F0D}"/>
    <cellStyle name="RISKdarkBoxed 4 3 8 2 4" xfId="38661" xr:uid="{F3AE51B4-E30B-4079-A806-222362C640D6}"/>
    <cellStyle name="RISKdarkBoxed 4 3 8 3" xfId="40403" xr:uid="{A5719572-6440-442E-9C83-266EF5B6982C}"/>
    <cellStyle name="RISKdarkBoxed 4 3 8 3 2" xfId="38663" xr:uid="{5B335611-B35C-4264-BD03-E623D54FAE71}"/>
    <cellStyle name="RISKdarkBoxed 4 3 8 4" xfId="40400" xr:uid="{3BBF8FCA-FCA6-43F7-940B-FB898F1B0FD8}"/>
    <cellStyle name="RISKdarkBoxed 4 3 8 5" xfId="38660" xr:uid="{0065DD77-D976-43F0-A763-3A6B6E1009A2}"/>
    <cellStyle name="RISKdarkBoxed 4 3 9" xfId="16932" xr:uid="{00000000-0005-0000-0000-00002B420000}"/>
    <cellStyle name="RISKdarkBoxed 4 3 9 2" xfId="40405" xr:uid="{27FD85D8-5C86-4F2A-AA84-3304A773BC35}"/>
    <cellStyle name="RISKdarkBoxed 4 3 9 2 2" xfId="38665" xr:uid="{67FF0744-2EEE-436B-850A-913B465823B6}"/>
    <cellStyle name="RISKdarkBoxed 4 3 9 3" xfId="40404" xr:uid="{B8DAB314-AF39-4FC2-8606-D3F1E707CAF9}"/>
    <cellStyle name="RISKdarkBoxed 4 3 9 4" xfId="38664" xr:uid="{90C9F5E0-5D5A-4B24-8DA6-5DDB9E77153C}"/>
    <cellStyle name="RISKdarkBoxed 4 3_Balance" xfId="16933" xr:uid="{00000000-0005-0000-0000-00002C420000}"/>
    <cellStyle name="RISKdarkBoxed 4 4" xfId="16934" xr:uid="{00000000-0005-0000-0000-00002D420000}"/>
    <cellStyle name="RISKdarkBoxed 4 4 10" xfId="40407" xr:uid="{C847EE94-7E62-4B26-8903-F9A07F5E316E}"/>
    <cellStyle name="RISKdarkBoxed 4 4 10 2" xfId="38667" xr:uid="{65573026-3546-48C7-97CA-06734EDA29A0}"/>
    <cellStyle name="RISKdarkBoxed 4 4 11" xfId="40406" xr:uid="{89B57A8F-2005-4FD5-8A58-4765BF95AAC7}"/>
    <cellStyle name="RISKdarkBoxed 4 4 12" xfId="38666" xr:uid="{B7ABBCF3-083C-4F9E-945C-45FCD4E3AEAF}"/>
    <cellStyle name="RISKdarkBoxed 4 4 2" xfId="16935" xr:uid="{00000000-0005-0000-0000-00002E420000}"/>
    <cellStyle name="RISKdarkBoxed 4 4 2 10" xfId="40408" xr:uid="{454FB9CE-B813-4051-A154-F7E59762CAAB}"/>
    <cellStyle name="RISKdarkBoxed 4 4 2 11" xfId="38668" xr:uid="{0BF8BC8B-1F2D-4C38-8BCA-61F1FB80B5CE}"/>
    <cellStyle name="RISKdarkBoxed 4 4 2 2" xfId="16936" xr:uid="{00000000-0005-0000-0000-00002F420000}"/>
    <cellStyle name="RISKdarkBoxed 4 4 2 2 2" xfId="16937" xr:uid="{00000000-0005-0000-0000-000030420000}"/>
    <cellStyle name="RISKdarkBoxed 4 4 2 2 2 2" xfId="16938" xr:uid="{00000000-0005-0000-0000-000031420000}"/>
    <cellStyle name="RISKdarkBoxed 4 4 2 2 2 2 2" xfId="40412" xr:uid="{D600C53C-E310-41F4-9AAC-E56E2EFBD898}"/>
    <cellStyle name="RISKdarkBoxed 4 4 2 2 2 2 2 2" xfId="38672" xr:uid="{05F4240F-C793-4962-A899-845308157B00}"/>
    <cellStyle name="RISKdarkBoxed 4 4 2 2 2 2 3" xfId="40411" xr:uid="{06BB36F8-FD01-459A-804C-C1F4CC5419D7}"/>
    <cellStyle name="RISKdarkBoxed 4 4 2 2 2 2 4" xfId="38671" xr:uid="{46D1E186-E698-4BAC-9BBF-1A34FFC889FE}"/>
    <cellStyle name="RISKdarkBoxed 4 4 2 2 2 3" xfId="40413" xr:uid="{22A56D8A-118A-4DB5-B8DB-47FEF29546B2}"/>
    <cellStyle name="RISKdarkBoxed 4 4 2 2 2 3 2" xfId="38673" xr:uid="{768B59A4-F648-4AA5-AB01-95C26144D5E5}"/>
    <cellStyle name="RISKdarkBoxed 4 4 2 2 2 4" xfId="40410" xr:uid="{112F47D8-A235-47E2-A590-77D0CA210850}"/>
    <cellStyle name="RISKdarkBoxed 4 4 2 2 2 5" xfId="38670" xr:uid="{D48C0DBB-A389-440A-9F4E-CCD2462E9B4F}"/>
    <cellStyle name="RISKdarkBoxed 4 4 2 2 3" xfId="16939" xr:uid="{00000000-0005-0000-0000-000032420000}"/>
    <cellStyle name="RISKdarkBoxed 4 4 2 2 3 2" xfId="16940" xr:uid="{00000000-0005-0000-0000-000033420000}"/>
    <cellStyle name="RISKdarkBoxed 4 4 2 2 3 2 2" xfId="40416" xr:uid="{F62E0206-04A3-4AD9-A471-27E3A657F7B0}"/>
    <cellStyle name="RISKdarkBoxed 4 4 2 2 3 2 2 2" xfId="38676" xr:uid="{F25198CD-6612-4655-8537-E21116296FC8}"/>
    <cellStyle name="RISKdarkBoxed 4 4 2 2 3 2 3" xfId="40415" xr:uid="{10E01203-B966-47D3-B94D-FEE051AC192B}"/>
    <cellStyle name="RISKdarkBoxed 4 4 2 2 3 2 4" xfId="38675" xr:uid="{18C269DF-9989-47B5-86F3-A7D4787D3E7B}"/>
    <cellStyle name="RISKdarkBoxed 4 4 2 2 3 3" xfId="40417" xr:uid="{440D95D0-67B7-46F3-AA24-7EBC8F8C49ED}"/>
    <cellStyle name="RISKdarkBoxed 4 4 2 2 3 3 2" xfId="38677" xr:uid="{0A262F76-21D6-40A5-B4BA-F8AF17F92ACD}"/>
    <cellStyle name="RISKdarkBoxed 4 4 2 2 3 4" xfId="40414" xr:uid="{1CB44CD7-0A88-40B9-B981-1281D17E6A75}"/>
    <cellStyle name="RISKdarkBoxed 4 4 2 2 3 5" xfId="38674" xr:uid="{7349F05E-D783-416A-8A85-68FF97D5BC0C}"/>
    <cellStyle name="RISKdarkBoxed 4 4 2 2 4" xfId="16941" xr:uid="{00000000-0005-0000-0000-000034420000}"/>
    <cellStyle name="RISKdarkBoxed 4 4 2 2 4 2" xfId="40419" xr:uid="{C1173150-1598-4541-9992-467388D77AA8}"/>
    <cellStyle name="RISKdarkBoxed 4 4 2 2 4 2 2" xfId="38679" xr:uid="{81D25D68-DF2C-47C5-8EC6-C1F9C65CE73A}"/>
    <cellStyle name="RISKdarkBoxed 4 4 2 2 4 3" xfId="40418" xr:uid="{78C7787B-6913-49C2-A5DF-94DACD1DC531}"/>
    <cellStyle name="RISKdarkBoxed 4 4 2 2 4 4" xfId="38678" xr:uid="{AD7C0A47-74FE-44A5-99F9-FE5B5DA796E1}"/>
    <cellStyle name="RISKdarkBoxed 4 4 2 2 5" xfId="40420" xr:uid="{AA58B737-1E06-43C2-ABBD-17E1AF3FBFEA}"/>
    <cellStyle name="RISKdarkBoxed 4 4 2 2 5 2" xfId="38680" xr:uid="{EF966B41-93CC-466D-8238-18F64AA6B1C2}"/>
    <cellStyle name="RISKdarkBoxed 4 4 2 2 6" xfId="40409" xr:uid="{316A4183-9482-47FC-9A74-760B8BABDD21}"/>
    <cellStyle name="RISKdarkBoxed 4 4 2 2 7" xfId="38669" xr:uid="{5E14223C-6A11-4DE1-8004-4BE1D2E717B9}"/>
    <cellStyle name="RISKdarkBoxed 4 4 2 3" xfId="16942" xr:uid="{00000000-0005-0000-0000-000035420000}"/>
    <cellStyle name="RISKdarkBoxed 4 4 2 3 2" xfId="16943" xr:uid="{00000000-0005-0000-0000-000036420000}"/>
    <cellStyle name="RISKdarkBoxed 4 4 2 3 2 2" xfId="16944" xr:uid="{00000000-0005-0000-0000-000037420000}"/>
    <cellStyle name="RISKdarkBoxed 4 4 2 3 2 2 2" xfId="40424" xr:uid="{DFDB5580-35EE-4567-9245-48BD89DD946A}"/>
    <cellStyle name="RISKdarkBoxed 4 4 2 3 2 2 2 2" xfId="38684" xr:uid="{42768389-CD14-4516-A51D-5922CB464454}"/>
    <cellStyle name="RISKdarkBoxed 4 4 2 3 2 2 3" xfId="40423" xr:uid="{CAB29845-7EFE-4031-9912-863AA98A82D4}"/>
    <cellStyle name="RISKdarkBoxed 4 4 2 3 2 2 4" xfId="38683" xr:uid="{88B55D12-A953-4736-9AEE-F8E21EF68065}"/>
    <cellStyle name="RISKdarkBoxed 4 4 2 3 2 3" xfId="40425" xr:uid="{A6A99464-6DF5-47EA-ABB8-5C86F03B2FF4}"/>
    <cellStyle name="RISKdarkBoxed 4 4 2 3 2 3 2" xfId="38685" xr:uid="{D0F109F5-0E16-4DE6-8DC2-FAB803983B48}"/>
    <cellStyle name="RISKdarkBoxed 4 4 2 3 2 4" xfId="40422" xr:uid="{10741204-2B7C-4F10-BE92-9B55C0BC4F5F}"/>
    <cellStyle name="RISKdarkBoxed 4 4 2 3 2 5" xfId="38682" xr:uid="{D50D795B-F8C2-42AC-BC14-A3549645D3B8}"/>
    <cellStyle name="RISKdarkBoxed 4 4 2 3 3" xfId="16945" xr:uid="{00000000-0005-0000-0000-000038420000}"/>
    <cellStyle name="RISKdarkBoxed 4 4 2 3 3 2" xfId="16946" xr:uid="{00000000-0005-0000-0000-000039420000}"/>
    <cellStyle name="RISKdarkBoxed 4 4 2 3 3 2 2" xfId="40428" xr:uid="{63D24AC7-82F9-4D4F-8880-09C3E7EE1CC1}"/>
    <cellStyle name="RISKdarkBoxed 4 4 2 3 3 2 2 2" xfId="38688" xr:uid="{3BF1EEC4-8372-4EA4-93BB-D9AC67635A11}"/>
    <cellStyle name="RISKdarkBoxed 4 4 2 3 3 2 3" xfId="40427" xr:uid="{4C615EEE-AEEA-46FE-9743-ED9AFF015004}"/>
    <cellStyle name="RISKdarkBoxed 4 4 2 3 3 2 4" xfId="38687" xr:uid="{338D9DF5-C30C-425B-954E-BF20E7F89A61}"/>
    <cellStyle name="RISKdarkBoxed 4 4 2 3 3 3" xfId="40429" xr:uid="{3A764176-9FED-4C31-AED1-95DCB65A4B2A}"/>
    <cellStyle name="RISKdarkBoxed 4 4 2 3 3 3 2" xfId="38689" xr:uid="{1AAA21E4-8E88-436B-93FE-EA227484C065}"/>
    <cellStyle name="RISKdarkBoxed 4 4 2 3 3 4" xfId="40426" xr:uid="{E6D2B3FE-42B3-4606-931D-46220F93B050}"/>
    <cellStyle name="RISKdarkBoxed 4 4 2 3 3 5" xfId="38686" xr:uid="{1115B70F-4BBE-4FE4-AB8E-19BD23C8C11F}"/>
    <cellStyle name="RISKdarkBoxed 4 4 2 3 4" xfId="16947" xr:uid="{00000000-0005-0000-0000-00003A420000}"/>
    <cellStyle name="RISKdarkBoxed 4 4 2 3 4 2" xfId="40431" xr:uid="{5BBFD5FA-F594-4721-B91A-93CF00629BF9}"/>
    <cellStyle name="RISKdarkBoxed 4 4 2 3 4 2 2" xfId="38691" xr:uid="{4216A621-4C2F-45EF-9447-A8E28546F209}"/>
    <cellStyle name="RISKdarkBoxed 4 4 2 3 4 3" xfId="40430" xr:uid="{F94DA63B-BB69-4190-9BD9-E32A6D89040A}"/>
    <cellStyle name="RISKdarkBoxed 4 4 2 3 4 4" xfId="38690" xr:uid="{00AFF96E-1D75-44B5-9DE6-01A35583B51E}"/>
    <cellStyle name="RISKdarkBoxed 4 4 2 3 5" xfId="40432" xr:uid="{D773EFCB-330E-40C8-8910-528938DDA104}"/>
    <cellStyle name="RISKdarkBoxed 4 4 2 3 5 2" xfId="38692" xr:uid="{84C1B233-5DC1-47ED-9943-70904C2AC02E}"/>
    <cellStyle name="RISKdarkBoxed 4 4 2 3 6" xfId="40421" xr:uid="{80FC3C4E-AED3-44F1-B62C-C508C0E2546A}"/>
    <cellStyle name="RISKdarkBoxed 4 4 2 3 7" xfId="38681" xr:uid="{C45BA776-BAD0-49A2-8F86-F6CF88B65421}"/>
    <cellStyle name="RISKdarkBoxed 4 4 2 4" xfId="16948" xr:uid="{00000000-0005-0000-0000-00003B420000}"/>
    <cellStyle name="RISKdarkBoxed 4 4 2 4 2" xfId="16949" xr:uid="{00000000-0005-0000-0000-00003C420000}"/>
    <cellStyle name="RISKdarkBoxed 4 4 2 4 2 2" xfId="16950" xr:uid="{00000000-0005-0000-0000-00003D420000}"/>
    <cellStyle name="RISKdarkBoxed 4 4 2 4 2 2 2" xfId="40436" xr:uid="{872A5C20-30C9-41DD-9755-C690762E709E}"/>
    <cellStyle name="RISKdarkBoxed 4 4 2 4 2 2 2 2" xfId="38696" xr:uid="{601ABD00-2881-48D3-AD81-7A08B9CB804F}"/>
    <cellStyle name="RISKdarkBoxed 4 4 2 4 2 2 3" xfId="40435" xr:uid="{2EDFE37C-C43E-43BF-9038-22260EB18942}"/>
    <cellStyle name="RISKdarkBoxed 4 4 2 4 2 2 4" xfId="38695" xr:uid="{5BB77D19-81C6-4739-8E10-B84356D2B392}"/>
    <cellStyle name="RISKdarkBoxed 4 4 2 4 2 3" xfId="40437" xr:uid="{8743DB19-9D8B-4E91-A709-D09BEC24B1AC}"/>
    <cellStyle name="RISKdarkBoxed 4 4 2 4 2 3 2" xfId="38697" xr:uid="{D41EB321-FEC2-437D-B877-458D663D47BD}"/>
    <cellStyle name="RISKdarkBoxed 4 4 2 4 2 4" xfId="40434" xr:uid="{7687380E-CAF4-4C0B-80DA-69D3D4E4B600}"/>
    <cellStyle name="RISKdarkBoxed 4 4 2 4 2 5" xfId="38694" xr:uid="{7E67D8A0-91FB-4DAA-8C09-82BE6FC1E960}"/>
    <cellStyle name="RISKdarkBoxed 4 4 2 4 3" xfId="16951" xr:uid="{00000000-0005-0000-0000-00003E420000}"/>
    <cellStyle name="RISKdarkBoxed 4 4 2 4 3 2" xfId="16952" xr:uid="{00000000-0005-0000-0000-00003F420000}"/>
    <cellStyle name="RISKdarkBoxed 4 4 2 4 3 2 2" xfId="40440" xr:uid="{4206843A-75BA-4468-AA29-1AF2202FFAF2}"/>
    <cellStyle name="RISKdarkBoxed 4 4 2 4 3 2 2 2" xfId="38700" xr:uid="{F80DB692-2261-4CE0-8837-0D7E4A249834}"/>
    <cellStyle name="RISKdarkBoxed 4 4 2 4 3 2 3" xfId="40439" xr:uid="{7CF84B50-BBF2-494C-9EDC-2849FE316A87}"/>
    <cellStyle name="RISKdarkBoxed 4 4 2 4 3 2 4" xfId="38699" xr:uid="{1BABC3AB-6554-46A3-8A08-812CB0CC8FFE}"/>
    <cellStyle name="RISKdarkBoxed 4 4 2 4 3 3" xfId="40441" xr:uid="{47862CD5-1558-42A4-8E9F-DDC27475BDF7}"/>
    <cellStyle name="RISKdarkBoxed 4 4 2 4 3 3 2" xfId="38701" xr:uid="{24913832-D7CB-463A-9491-331645DCC9DA}"/>
    <cellStyle name="RISKdarkBoxed 4 4 2 4 3 4" xfId="40438" xr:uid="{F3A1D820-778A-40C0-BE07-3C61769D4425}"/>
    <cellStyle name="RISKdarkBoxed 4 4 2 4 3 5" xfId="38698" xr:uid="{883C9106-9690-4046-9361-6C1C396A93E0}"/>
    <cellStyle name="RISKdarkBoxed 4 4 2 4 4" xfId="16953" xr:uid="{00000000-0005-0000-0000-000040420000}"/>
    <cellStyle name="RISKdarkBoxed 4 4 2 4 4 2" xfId="40443" xr:uid="{2BA29D8D-5F99-4FF2-94CB-374431A895C2}"/>
    <cellStyle name="RISKdarkBoxed 4 4 2 4 4 2 2" xfId="38703" xr:uid="{E685EEA3-AD9F-4522-816A-75501D0289B8}"/>
    <cellStyle name="RISKdarkBoxed 4 4 2 4 4 3" xfId="40442" xr:uid="{10AD6512-04AE-4BAB-B00A-FB9C0CF857E3}"/>
    <cellStyle name="RISKdarkBoxed 4 4 2 4 4 4" xfId="38702" xr:uid="{07B6F289-5495-485B-AC4C-83A96A0974A7}"/>
    <cellStyle name="RISKdarkBoxed 4 4 2 4 5" xfId="40444" xr:uid="{1F24269C-827C-4AF3-BBEE-4E3358CBB212}"/>
    <cellStyle name="RISKdarkBoxed 4 4 2 4 5 2" xfId="38704" xr:uid="{EC43428E-66D4-4B7C-9662-C7956C93AABD}"/>
    <cellStyle name="RISKdarkBoxed 4 4 2 4 6" xfId="40433" xr:uid="{21BD984B-6B5A-43F4-A00B-655D084C7314}"/>
    <cellStyle name="RISKdarkBoxed 4 4 2 4 7" xfId="38693" xr:uid="{4594DB57-A3EF-43DB-ABCF-98EB7AF2F664}"/>
    <cellStyle name="RISKdarkBoxed 4 4 2 5" xfId="16954" xr:uid="{00000000-0005-0000-0000-000041420000}"/>
    <cellStyle name="RISKdarkBoxed 4 4 2 5 2" xfId="16955" xr:uid="{00000000-0005-0000-0000-000042420000}"/>
    <cellStyle name="RISKdarkBoxed 4 4 2 5 2 2" xfId="16956" xr:uid="{00000000-0005-0000-0000-000043420000}"/>
    <cellStyle name="RISKdarkBoxed 4 4 2 5 2 2 2" xfId="40448" xr:uid="{92B0F7DE-0582-4D7C-9380-1F48DE6D936B}"/>
    <cellStyle name="RISKdarkBoxed 4 4 2 5 2 2 2 2" xfId="38708" xr:uid="{DCB25BD9-17F2-4EE0-A1A6-FDBC01599B91}"/>
    <cellStyle name="RISKdarkBoxed 4 4 2 5 2 2 3" xfId="40447" xr:uid="{6A833EFA-448D-4D29-885F-BC354040D571}"/>
    <cellStyle name="RISKdarkBoxed 4 4 2 5 2 2 4" xfId="38707" xr:uid="{2D79DEAC-9052-4984-82F4-1105F91A76FA}"/>
    <cellStyle name="RISKdarkBoxed 4 4 2 5 2 3" xfId="40449" xr:uid="{C5F6BE4E-6126-4ADF-9A9E-77BDDCF55656}"/>
    <cellStyle name="RISKdarkBoxed 4 4 2 5 2 3 2" xfId="38709" xr:uid="{194E099B-1867-4FAC-A0E5-E2BBF98BCFEA}"/>
    <cellStyle name="RISKdarkBoxed 4 4 2 5 2 4" xfId="40446" xr:uid="{D8D7F62F-765B-44DB-8D3C-DDB85975BD6A}"/>
    <cellStyle name="RISKdarkBoxed 4 4 2 5 2 5" xfId="38706" xr:uid="{7E44DACC-7FA0-4BEC-AF5D-6F96B3DE2D1F}"/>
    <cellStyle name="RISKdarkBoxed 4 4 2 5 3" xfId="16957" xr:uid="{00000000-0005-0000-0000-000044420000}"/>
    <cellStyle name="RISKdarkBoxed 4 4 2 5 3 2" xfId="16958" xr:uid="{00000000-0005-0000-0000-000045420000}"/>
    <cellStyle name="RISKdarkBoxed 4 4 2 5 3 2 2" xfId="40452" xr:uid="{6009467D-076F-40BA-9AA5-0D1183D0610F}"/>
    <cellStyle name="RISKdarkBoxed 4 4 2 5 3 2 2 2" xfId="38712" xr:uid="{0A139A1B-2D95-413A-A595-51226F9B0857}"/>
    <cellStyle name="RISKdarkBoxed 4 4 2 5 3 2 3" xfId="40451" xr:uid="{B352AEDB-9D6D-41F7-B062-B45751DF502D}"/>
    <cellStyle name="RISKdarkBoxed 4 4 2 5 3 2 4" xfId="38711" xr:uid="{DABBE701-D0F7-48A0-B683-99AF4AE2C2AD}"/>
    <cellStyle name="RISKdarkBoxed 4 4 2 5 3 3" xfId="40453" xr:uid="{C8F0E684-9813-4EA5-A007-ADCBDCCC12DA}"/>
    <cellStyle name="RISKdarkBoxed 4 4 2 5 3 3 2" xfId="38713" xr:uid="{2C5938EA-F4B0-48FB-BB4B-3530331E8FE7}"/>
    <cellStyle name="RISKdarkBoxed 4 4 2 5 3 4" xfId="40450" xr:uid="{2460FD11-7339-4849-BB76-D3D043F284CE}"/>
    <cellStyle name="RISKdarkBoxed 4 4 2 5 3 5" xfId="38710" xr:uid="{ABEDC9B2-CB65-4F61-ADF1-F56450318400}"/>
    <cellStyle name="RISKdarkBoxed 4 4 2 5 4" xfId="16959" xr:uid="{00000000-0005-0000-0000-000046420000}"/>
    <cellStyle name="RISKdarkBoxed 4 4 2 5 4 2" xfId="40455" xr:uid="{B4C44AB3-755B-45F5-9BE0-BB22713CB4EC}"/>
    <cellStyle name="RISKdarkBoxed 4 4 2 5 4 2 2" xfId="38715" xr:uid="{D6562405-3485-4CF1-8FC6-C6C103D1B20E}"/>
    <cellStyle name="RISKdarkBoxed 4 4 2 5 4 3" xfId="40454" xr:uid="{5ECFD128-99E3-4963-B275-761437277D9C}"/>
    <cellStyle name="RISKdarkBoxed 4 4 2 5 4 4" xfId="38714" xr:uid="{D8BCC208-D2DA-4952-9B82-8E6D5E142BDE}"/>
    <cellStyle name="RISKdarkBoxed 4 4 2 5 5" xfId="40456" xr:uid="{902A6CFF-1310-429D-B7D4-5777A2C6B014}"/>
    <cellStyle name="RISKdarkBoxed 4 4 2 5 5 2" xfId="38716" xr:uid="{E5A9451F-96EA-4FA8-8A7A-F3ADE7ECF0DB}"/>
    <cellStyle name="RISKdarkBoxed 4 4 2 5 6" xfId="40445" xr:uid="{62AB7CAC-9939-436B-99EC-F96FF3B51E82}"/>
    <cellStyle name="RISKdarkBoxed 4 4 2 5 7" xfId="38705" xr:uid="{D258C41D-5F18-4946-973A-4D9AA9B6DC84}"/>
    <cellStyle name="RISKdarkBoxed 4 4 2 6" xfId="16960" xr:uid="{00000000-0005-0000-0000-000047420000}"/>
    <cellStyle name="RISKdarkBoxed 4 4 2 6 2" xfId="16961" xr:uid="{00000000-0005-0000-0000-000048420000}"/>
    <cellStyle name="RISKdarkBoxed 4 4 2 6 2 2" xfId="40459" xr:uid="{FFCE38C7-51FC-417F-9B4A-02BCC8CE8A00}"/>
    <cellStyle name="RISKdarkBoxed 4 4 2 6 2 2 2" xfId="38719" xr:uid="{C2A97FEF-F2CD-40AA-9B92-E5C2015BC76D}"/>
    <cellStyle name="RISKdarkBoxed 4 4 2 6 2 3" xfId="40458" xr:uid="{4168EDE5-0BC7-4301-931B-4686216F2B33}"/>
    <cellStyle name="RISKdarkBoxed 4 4 2 6 2 4" xfId="38718" xr:uid="{D3E2BEB2-C162-4294-854F-AFD34E97E26E}"/>
    <cellStyle name="RISKdarkBoxed 4 4 2 6 3" xfId="40460" xr:uid="{762BFFA1-0A4C-4F19-8F33-9AA1F15A9BDD}"/>
    <cellStyle name="RISKdarkBoxed 4 4 2 6 3 2" xfId="38720" xr:uid="{B9DC5436-8A40-44F1-9DAB-124A784F76E6}"/>
    <cellStyle name="RISKdarkBoxed 4 4 2 6 4" xfId="40457" xr:uid="{1121A942-3D9E-40FA-9C3C-545739EABD3A}"/>
    <cellStyle name="RISKdarkBoxed 4 4 2 6 5" xfId="38717" xr:uid="{DFB0B308-481E-4583-B483-FCCC142CC89F}"/>
    <cellStyle name="RISKdarkBoxed 4 4 2 7" xfId="16962" xr:uid="{00000000-0005-0000-0000-000049420000}"/>
    <cellStyle name="RISKdarkBoxed 4 4 2 7 2" xfId="16963" xr:uid="{00000000-0005-0000-0000-00004A420000}"/>
    <cellStyle name="RISKdarkBoxed 4 4 2 7 2 2" xfId="40463" xr:uid="{C3F23D6A-2C95-4C7F-8121-2B055EB551DC}"/>
    <cellStyle name="RISKdarkBoxed 4 4 2 7 2 2 2" xfId="38723" xr:uid="{82DED1E3-757C-47BB-93FF-16664F99DFF0}"/>
    <cellStyle name="RISKdarkBoxed 4 4 2 7 2 3" xfId="40462" xr:uid="{77CEA3A7-1DFE-4B40-8B40-AB0021B6917C}"/>
    <cellStyle name="RISKdarkBoxed 4 4 2 7 2 4" xfId="38722" xr:uid="{B3B4F9FA-A0EA-4DF2-85A3-7C4039F57436}"/>
    <cellStyle name="RISKdarkBoxed 4 4 2 7 3" xfId="40464" xr:uid="{7E9697ED-1D86-4F6E-9198-7FB5235727E6}"/>
    <cellStyle name="RISKdarkBoxed 4 4 2 7 3 2" xfId="38724" xr:uid="{7AC5F46B-ADE3-46BA-8E99-F7FD436A3720}"/>
    <cellStyle name="RISKdarkBoxed 4 4 2 7 4" xfId="40461" xr:uid="{506E4530-E6E8-4EF2-A3A3-0044C56D5DA9}"/>
    <cellStyle name="RISKdarkBoxed 4 4 2 7 5" xfId="38721" xr:uid="{150909D3-99DE-44A0-86B8-112AFE75111E}"/>
    <cellStyle name="RISKdarkBoxed 4 4 2 8" xfId="16964" xr:uid="{00000000-0005-0000-0000-00004B420000}"/>
    <cellStyle name="RISKdarkBoxed 4 4 2 8 2" xfId="40466" xr:uid="{186A5696-0C12-4A14-BD8F-44969C664D1F}"/>
    <cellStyle name="RISKdarkBoxed 4 4 2 8 2 2" xfId="38726" xr:uid="{3D9785E7-3153-4F96-9151-8F1FADD2BB8B}"/>
    <cellStyle name="RISKdarkBoxed 4 4 2 8 3" xfId="40465" xr:uid="{6224738C-62ED-454F-A3A4-CE1AFE1A5FCD}"/>
    <cellStyle name="RISKdarkBoxed 4 4 2 8 4" xfId="38725" xr:uid="{226F9C1A-9896-495D-9C07-3BE8A4F32A8F}"/>
    <cellStyle name="RISKdarkBoxed 4 4 2 9" xfId="40467" xr:uid="{3AF9845F-4A2C-41AD-8FBD-6A2A79B869F9}"/>
    <cellStyle name="RISKdarkBoxed 4 4 2 9 2" xfId="38727" xr:uid="{3B6BFD7D-999B-465D-9C35-A0128494CC88}"/>
    <cellStyle name="RISKdarkBoxed 4 4 3" xfId="16965" xr:uid="{00000000-0005-0000-0000-00004C420000}"/>
    <cellStyle name="RISKdarkBoxed 4 4 3 2" xfId="16966" xr:uid="{00000000-0005-0000-0000-00004D420000}"/>
    <cellStyle name="RISKdarkBoxed 4 4 3 2 2" xfId="16967" xr:uid="{00000000-0005-0000-0000-00004E420000}"/>
    <cellStyle name="RISKdarkBoxed 4 4 3 2 2 2" xfId="40471" xr:uid="{0768DB03-C078-4F94-BA5D-55345A964364}"/>
    <cellStyle name="RISKdarkBoxed 4 4 3 2 2 2 2" xfId="38731" xr:uid="{5C21BC23-D97F-45F1-88CD-91F7BE22C933}"/>
    <cellStyle name="RISKdarkBoxed 4 4 3 2 2 3" xfId="40470" xr:uid="{1589BC2A-E92E-4EBE-9FFD-7701E618E421}"/>
    <cellStyle name="RISKdarkBoxed 4 4 3 2 2 4" xfId="38730" xr:uid="{F47608F5-FC51-4DB5-B317-7830494E8D53}"/>
    <cellStyle name="RISKdarkBoxed 4 4 3 2 3" xfId="40472" xr:uid="{E4E2FABF-0477-432C-BF0A-C9F0B41665D8}"/>
    <cellStyle name="RISKdarkBoxed 4 4 3 2 3 2" xfId="38732" xr:uid="{58689701-49AD-4395-8389-97D25187E54F}"/>
    <cellStyle name="RISKdarkBoxed 4 4 3 2 4" xfId="40469" xr:uid="{74B89EFB-292C-4988-816A-0A571926DDB0}"/>
    <cellStyle name="RISKdarkBoxed 4 4 3 2 5" xfId="38729" xr:uid="{FE1E57EC-02AE-487C-9AF0-9FDF09ED9D7A}"/>
    <cellStyle name="RISKdarkBoxed 4 4 3 3" xfId="16968" xr:uid="{00000000-0005-0000-0000-00004F420000}"/>
    <cellStyle name="RISKdarkBoxed 4 4 3 3 2" xfId="16969" xr:uid="{00000000-0005-0000-0000-000050420000}"/>
    <cellStyle name="RISKdarkBoxed 4 4 3 3 2 2" xfId="40475" xr:uid="{C6BC4D0D-7F32-4B78-A36D-72FED0EE1FD9}"/>
    <cellStyle name="RISKdarkBoxed 4 4 3 3 2 2 2" xfId="38735" xr:uid="{7D72A020-CDFA-4582-AD46-68733EE26843}"/>
    <cellStyle name="RISKdarkBoxed 4 4 3 3 2 3" xfId="40474" xr:uid="{F797125F-1178-4C1A-8368-C6CAEBD1B44D}"/>
    <cellStyle name="RISKdarkBoxed 4 4 3 3 2 4" xfId="38734" xr:uid="{3D1ADF96-E78A-46EA-BE86-CEB39E1B6692}"/>
    <cellStyle name="RISKdarkBoxed 4 4 3 3 3" xfId="40476" xr:uid="{47020A90-D94A-4D1C-9B31-9ECC664A0B32}"/>
    <cellStyle name="RISKdarkBoxed 4 4 3 3 3 2" xfId="38736" xr:uid="{CCB4492F-8346-4D8A-A387-0FEE9B0D1AAC}"/>
    <cellStyle name="RISKdarkBoxed 4 4 3 3 4" xfId="40473" xr:uid="{A87C431F-D681-4719-9E23-6353665BAC16}"/>
    <cellStyle name="RISKdarkBoxed 4 4 3 3 5" xfId="38733" xr:uid="{FA45518B-2ADC-4F9C-A8CF-93B99B57238B}"/>
    <cellStyle name="RISKdarkBoxed 4 4 3 4" xfId="16970" xr:uid="{00000000-0005-0000-0000-000051420000}"/>
    <cellStyle name="RISKdarkBoxed 4 4 3 4 2" xfId="40478" xr:uid="{94C6BD39-A080-4B56-A6FD-69FE859A5357}"/>
    <cellStyle name="RISKdarkBoxed 4 4 3 4 2 2" xfId="38738" xr:uid="{069DE8ED-C7C5-49D3-8F2B-B1ADA34937DF}"/>
    <cellStyle name="RISKdarkBoxed 4 4 3 4 3" xfId="40477" xr:uid="{FE8A0B55-9F74-454F-9037-A104B0FABB99}"/>
    <cellStyle name="RISKdarkBoxed 4 4 3 4 4" xfId="38737" xr:uid="{E3D58329-0C41-4F9C-96CC-56E378B027F2}"/>
    <cellStyle name="RISKdarkBoxed 4 4 3 5" xfId="40479" xr:uid="{6971896E-B224-41DC-AEF4-B945777184AF}"/>
    <cellStyle name="RISKdarkBoxed 4 4 3 5 2" xfId="38739" xr:uid="{715A8FE0-F71A-4FE4-A477-52EF472F13FB}"/>
    <cellStyle name="RISKdarkBoxed 4 4 3 6" xfId="40468" xr:uid="{3D361E27-014F-4EAD-AE23-979A9F735BB2}"/>
    <cellStyle name="RISKdarkBoxed 4 4 3 7" xfId="38728" xr:uid="{4E9338E3-133A-4521-BFA4-076FAFAA3D6C}"/>
    <cellStyle name="RISKdarkBoxed 4 4 4" xfId="16971" xr:uid="{00000000-0005-0000-0000-000052420000}"/>
    <cellStyle name="RISKdarkBoxed 4 4 4 2" xfId="16972" xr:uid="{00000000-0005-0000-0000-000053420000}"/>
    <cellStyle name="RISKdarkBoxed 4 4 4 2 2" xfId="16973" xr:uid="{00000000-0005-0000-0000-000054420000}"/>
    <cellStyle name="RISKdarkBoxed 4 4 4 2 2 2" xfId="40483" xr:uid="{329DBBF8-00E9-4E5F-AD67-A6F28F34C286}"/>
    <cellStyle name="RISKdarkBoxed 4 4 4 2 2 2 2" xfId="38743" xr:uid="{D3B8A31B-677C-414C-919A-4E88A522CA77}"/>
    <cellStyle name="RISKdarkBoxed 4 4 4 2 2 3" xfId="40482" xr:uid="{334DDF52-C512-4CB6-A1A1-9CDC0AF6025E}"/>
    <cellStyle name="RISKdarkBoxed 4 4 4 2 2 4" xfId="38742" xr:uid="{9CA0AFA6-8662-4BD8-B536-6968AA94F831}"/>
    <cellStyle name="RISKdarkBoxed 4 4 4 2 3" xfId="40484" xr:uid="{43FB20F9-1CDF-40D9-B129-B07405F06AA8}"/>
    <cellStyle name="RISKdarkBoxed 4 4 4 2 3 2" xfId="38744" xr:uid="{F3D9F64E-4C73-4DD2-A562-18D3DB696552}"/>
    <cellStyle name="RISKdarkBoxed 4 4 4 2 4" xfId="40481" xr:uid="{A0A6005C-3C16-4124-B3B6-9DF2A11F8598}"/>
    <cellStyle name="RISKdarkBoxed 4 4 4 2 5" xfId="38741" xr:uid="{C4DE3499-A281-4BB1-9B7D-423B57CC2D09}"/>
    <cellStyle name="RISKdarkBoxed 4 4 4 3" xfId="16974" xr:uid="{00000000-0005-0000-0000-000055420000}"/>
    <cellStyle name="RISKdarkBoxed 4 4 4 3 2" xfId="16975" xr:uid="{00000000-0005-0000-0000-000056420000}"/>
    <cellStyle name="RISKdarkBoxed 4 4 4 3 2 2" xfId="40487" xr:uid="{9F3D424C-30CB-4D83-A252-0231C08FA47E}"/>
    <cellStyle name="RISKdarkBoxed 4 4 4 3 2 2 2" xfId="38747" xr:uid="{A8778A01-0C63-443E-AA8C-2DB7A6B32533}"/>
    <cellStyle name="RISKdarkBoxed 4 4 4 3 2 3" xfId="40486" xr:uid="{CA1014C0-6130-4479-A255-47856105211E}"/>
    <cellStyle name="RISKdarkBoxed 4 4 4 3 2 4" xfId="38746" xr:uid="{54322976-572C-40C7-84C2-FC059DED3EFE}"/>
    <cellStyle name="RISKdarkBoxed 4 4 4 3 3" xfId="40488" xr:uid="{FCD3B422-FE52-4543-A7F5-6B84C3B23056}"/>
    <cellStyle name="RISKdarkBoxed 4 4 4 3 3 2" xfId="38748" xr:uid="{E6C0CEF6-4974-496A-AFB4-F6E3A748D9EA}"/>
    <cellStyle name="RISKdarkBoxed 4 4 4 3 4" xfId="40485" xr:uid="{E3132249-C015-4F7F-9B1E-2A1CC1E9AAE5}"/>
    <cellStyle name="RISKdarkBoxed 4 4 4 3 5" xfId="38745" xr:uid="{E16C3759-5280-4655-B303-792901828415}"/>
    <cellStyle name="RISKdarkBoxed 4 4 4 4" xfId="16976" xr:uid="{00000000-0005-0000-0000-000057420000}"/>
    <cellStyle name="RISKdarkBoxed 4 4 4 4 2" xfId="40490" xr:uid="{89BDBAE2-DBE5-4595-A6A9-CDDF3B8B4300}"/>
    <cellStyle name="RISKdarkBoxed 4 4 4 4 2 2" xfId="38750" xr:uid="{DAC7B17A-8CB9-4D49-B995-1EFC742D7F82}"/>
    <cellStyle name="RISKdarkBoxed 4 4 4 4 3" xfId="40489" xr:uid="{D03F32C1-0E4F-42F1-8031-175FAB8595C7}"/>
    <cellStyle name="RISKdarkBoxed 4 4 4 4 4" xfId="38749" xr:uid="{31F63681-519C-41FB-A2BD-604AAB59F4E4}"/>
    <cellStyle name="RISKdarkBoxed 4 4 4 5" xfId="40491" xr:uid="{B83C020E-F956-451E-A84A-E9AA56196248}"/>
    <cellStyle name="RISKdarkBoxed 4 4 4 5 2" xfId="38751" xr:uid="{AB3CEE38-FE26-47C4-AAE1-CF2B15D2816B}"/>
    <cellStyle name="RISKdarkBoxed 4 4 4 6" xfId="40480" xr:uid="{813F41EE-BADD-406B-A417-5FABCF5CB3FE}"/>
    <cellStyle name="RISKdarkBoxed 4 4 4 7" xfId="38740" xr:uid="{D1A1B65D-E728-4FBA-8300-AD333D7CDDC5}"/>
    <cellStyle name="RISKdarkBoxed 4 4 5" xfId="16977" xr:uid="{00000000-0005-0000-0000-000058420000}"/>
    <cellStyle name="RISKdarkBoxed 4 4 5 2" xfId="16978" xr:uid="{00000000-0005-0000-0000-000059420000}"/>
    <cellStyle name="RISKdarkBoxed 4 4 5 2 2" xfId="16979" xr:uid="{00000000-0005-0000-0000-00005A420000}"/>
    <cellStyle name="RISKdarkBoxed 4 4 5 2 2 2" xfId="40495" xr:uid="{0548585B-803B-4BF9-B58D-84DFE8B27627}"/>
    <cellStyle name="RISKdarkBoxed 4 4 5 2 2 2 2" xfId="38755" xr:uid="{2D4578E5-4077-4637-BED5-8780CEF7906B}"/>
    <cellStyle name="RISKdarkBoxed 4 4 5 2 2 3" xfId="40494" xr:uid="{DAB470A0-83F7-4F6C-88E6-10AB7E8F1C9D}"/>
    <cellStyle name="RISKdarkBoxed 4 4 5 2 2 4" xfId="38754" xr:uid="{79EFE48C-8FD0-412A-99BC-7AD19BAB3326}"/>
    <cellStyle name="RISKdarkBoxed 4 4 5 2 3" xfId="40496" xr:uid="{4404F9B1-BDE4-4A30-AAAE-1DC36A0B6FD2}"/>
    <cellStyle name="RISKdarkBoxed 4 4 5 2 3 2" xfId="38756" xr:uid="{C3A2D242-D779-4394-AD82-9D3241DEC1A6}"/>
    <cellStyle name="RISKdarkBoxed 4 4 5 2 4" xfId="40493" xr:uid="{32F499AE-E9E9-4214-9758-2433FBD2947B}"/>
    <cellStyle name="RISKdarkBoxed 4 4 5 2 5" xfId="38753" xr:uid="{0E3571E5-4A69-4708-918A-E620D3DB3748}"/>
    <cellStyle name="RISKdarkBoxed 4 4 5 3" xfId="16980" xr:uid="{00000000-0005-0000-0000-00005B420000}"/>
    <cellStyle name="RISKdarkBoxed 4 4 5 3 2" xfId="16981" xr:uid="{00000000-0005-0000-0000-00005C420000}"/>
    <cellStyle name="RISKdarkBoxed 4 4 5 3 2 2" xfId="40499" xr:uid="{65EA41E7-39F2-4C35-8830-5755F72D66C9}"/>
    <cellStyle name="RISKdarkBoxed 4 4 5 3 2 2 2" xfId="38759" xr:uid="{44C8CB28-9606-4676-9847-5ED87A0B2C1B}"/>
    <cellStyle name="RISKdarkBoxed 4 4 5 3 2 3" xfId="40498" xr:uid="{5A092340-1394-49B7-9915-77C3510B7CF8}"/>
    <cellStyle name="RISKdarkBoxed 4 4 5 3 2 4" xfId="38758" xr:uid="{CA32967F-3F76-4482-B6A4-77211C2BE142}"/>
    <cellStyle name="RISKdarkBoxed 4 4 5 3 3" xfId="40500" xr:uid="{6FE2A6CC-2501-4E44-B9C1-80B37DAA8D92}"/>
    <cellStyle name="RISKdarkBoxed 4 4 5 3 3 2" xfId="38760" xr:uid="{08F933CC-0CAB-419E-93A2-169748FE4FBD}"/>
    <cellStyle name="RISKdarkBoxed 4 4 5 3 4" xfId="40497" xr:uid="{4D41B6D9-B546-470B-8FD7-DE434CEBDACD}"/>
    <cellStyle name="RISKdarkBoxed 4 4 5 3 5" xfId="38757" xr:uid="{CDFEA47F-9A8F-472A-90DF-E9E6D9498602}"/>
    <cellStyle name="RISKdarkBoxed 4 4 5 4" xfId="16982" xr:uid="{00000000-0005-0000-0000-00005D420000}"/>
    <cellStyle name="RISKdarkBoxed 4 4 5 4 2" xfId="40502" xr:uid="{446D1289-A7B7-4DA4-BABA-53C7544D81CC}"/>
    <cellStyle name="RISKdarkBoxed 4 4 5 4 2 2" xfId="38762" xr:uid="{38B91392-A2B0-4CF3-AA45-868D0340745A}"/>
    <cellStyle name="RISKdarkBoxed 4 4 5 4 3" xfId="40501" xr:uid="{22443C63-27E1-44BF-B0DB-1322393C0E48}"/>
    <cellStyle name="RISKdarkBoxed 4 4 5 4 4" xfId="38761" xr:uid="{270D7038-6F9B-4FD5-BDE6-93589EAAFB3D}"/>
    <cellStyle name="RISKdarkBoxed 4 4 5 5" xfId="40503" xr:uid="{9B8FF309-25CB-4438-96AF-8C5996F47A93}"/>
    <cellStyle name="RISKdarkBoxed 4 4 5 5 2" xfId="38763" xr:uid="{0ADD43C3-5018-4382-84F7-37C17490CA2F}"/>
    <cellStyle name="RISKdarkBoxed 4 4 5 6" xfId="40492" xr:uid="{589B2B61-2368-4127-9353-714E708FC84D}"/>
    <cellStyle name="RISKdarkBoxed 4 4 5 7" xfId="38752" xr:uid="{E414BF72-A0D4-48F5-B923-BEE57452E337}"/>
    <cellStyle name="RISKdarkBoxed 4 4 6" xfId="16983" xr:uid="{00000000-0005-0000-0000-00005E420000}"/>
    <cellStyle name="RISKdarkBoxed 4 4 6 2" xfId="16984" xr:uid="{00000000-0005-0000-0000-00005F420000}"/>
    <cellStyle name="RISKdarkBoxed 4 4 6 2 2" xfId="16985" xr:uid="{00000000-0005-0000-0000-000060420000}"/>
    <cellStyle name="RISKdarkBoxed 4 4 6 2 2 2" xfId="40507" xr:uid="{1B03E81C-C704-49E3-987D-DCC31DCEBE2B}"/>
    <cellStyle name="RISKdarkBoxed 4 4 6 2 2 2 2" xfId="38767" xr:uid="{282BAF51-63CC-410F-9EF4-F29ABC1B880D}"/>
    <cellStyle name="RISKdarkBoxed 4 4 6 2 2 3" xfId="40506" xr:uid="{E974453E-FB27-4B83-ADC3-C7B1FDEFACFD}"/>
    <cellStyle name="RISKdarkBoxed 4 4 6 2 2 4" xfId="38766" xr:uid="{DAD64558-649D-43C2-A784-7AB6DF79CD72}"/>
    <cellStyle name="RISKdarkBoxed 4 4 6 2 3" xfId="40508" xr:uid="{BA249B8B-0C61-44C0-8C32-AE9DA981B154}"/>
    <cellStyle name="RISKdarkBoxed 4 4 6 2 3 2" xfId="38768" xr:uid="{2C9EA16F-4124-4E1B-9C92-AF0565E34845}"/>
    <cellStyle name="RISKdarkBoxed 4 4 6 2 4" xfId="40505" xr:uid="{64BE28DF-CF4D-4DEE-A47C-5F0FDF377D63}"/>
    <cellStyle name="RISKdarkBoxed 4 4 6 2 5" xfId="38765" xr:uid="{B84DF1D1-1315-4A6C-953D-6BE94E2DD26C}"/>
    <cellStyle name="RISKdarkBoxed 4 4 6 3" xfId="16986" xr:uid="{00000000-0005-0000-0000-000061420000}"/>
    <cellStyle name="RISKdarkBoxed 4 4 6 3 2" xfId="16987" xr:uid="{00000000-0005-0000-0000-000062420000}"/>
    <cellStyle name="RISKdarkBoxed 4 4 6 3 2 2" xfId="40511" xr:uid="{5D9BD6D0-58BE-428D-993A-400E6F84E996}"/>
    <cellStyle name="RISKdarkBoxed 4 4 6 3 2 2 2" xfId="38771" xr:uid="{2BF689F7-AF3A-4384-92A1-2223681829BA}"/>
    <cellStyle name="RISKdarkBoxed 4 4 6 3 2 3" xfId="40510" xr:uid="{4FAFEA16-8AB6-49FE-9F29-B4BEA8A0F766}"/>
    <cellStyle name="RISKdarkBoxed 4 4 6 3 2 4" xfId="38770" xr:uid="{E4F6C9EE-B078-45C1-9732-A484B74C91FF}"/>
    <cellStyle name="RISKdarkBoxed 4 4 6 3 3" xfId="40512" xr:uid="{5AB4DD87-8205-479E-87ED-71E819C631E9}"/>
    <cellStyle name="RISKdarkBoxed 4 4 6 3 3 2" xfId="38772" xr:uid="{CE5C38EC-8FDE-4792-BB0D-0AE54A8DAC6C}"/>
    <cellStyle name="RISKdarkBoxed 4 4 6 3 4" xfId="40509" xr:uid="{83950D4D-9A72-49EA-A6A9-5FCFA9FA4DF7}"/>
    <cellStyle name="RISKdarkBoxed 4 4 6 3 5" xfId="38769" xr:uid="{C37DD214-86AD-48FE-84A2-0A72B11C0208}"/>
    <cellStyle name="RISKdarkBoxed 4 4 6 4" xfId="16988" xr:uid="{00000000-0005-0000-0000-000063420000}"/>
    <cellStyle name="RISKdarkBoxed 4 4 6 4 2" xfId="40514" xr:uid="{C52A314D-1132-49B1-9572-15AA231139A6}"/>
    <cellStyle name="RISKdarkBoxed 4 4 6 4 2 2" xfId="38774" xr:uid="{FD0E83BF-84EB-4FDE-B961-1819904E1E73}"/>
    <cellStyle name="RISKdarkBoxed 4 4 6 4 3" xfId="40513" xr:uid="{CBA213FC-224C-4E6B-9813-50496B5A8F23}"/>
    <cellStyle name="RISKdarkBoxed 4 4 6 4 4" xfId="38773" xr:uid="{E7525E3B-F85A-4A55-8B0A-A30033218E9D}"/>
    <cellStyle name="RISKdarkBoxed 4 4 6 5" xfId="40515" xr:uid="{1C11D8D2-ABCF-4AC7-A218-04EB1054E1D5}"/>
    <cellStyle name="RISKdarkBoxed 4 4 6 5 2" xfId="38775" xr:uid="{C164F756-A637-412F-A6C8-774CF98A3475}"/>
    <cellStyle name="RISKdarkBoxed 4 4 6 6" xfId="40504" xr:uid="{525CD41C-FE5C-4ED6-B4CE-545E7C3755C7}"/>
    <cellStyle name="RISKdarkBoxed 4 4 6 7" xfId="38764" xr:uid="{87A83611-C43A-4AE4-AD7F-125975C293C5}"/>
    <cellStyle name="RISKdarkBoxed 4 4 7" xfId="16989" xr:uid="{00000000-0005-0000-0000-000064420000}"/>
    <cellStyle name="RISKdarkBoxed 4 4 7 2" xfId="16990" xr:uid="{00000000-0005-0000-0000-000065420000}"/>
    <cellStyle name="RISKdarkBoxed 4 4 7 2 2" xfId="40518" xr:uid="{5638F919-75A7-4868-85C3-D49E49441C88}"/>
    <cellStyle name="RISKdarkBoxed 4 4 7 2 2 2" xfId="38778" xr:uid="{D4153F5E-9016-425C-9AEF-E3A56DE27250}"/>
    <cellStyle name="RISKdarkBoxed 4 4 7 2 3" xfId="40517" xr:uid="{F5AB39D1-4FED-4CF9-AF21-C1FF5AC9D2F0}"/>
    <cellStyle name="RISKdarkBoxed 4 4 7 2 4" xfId="38777" xr:uid="{9E1A9986-A0B4-4DC7-9F6A-6B25FF3647D1}"/>
    <cellStyle name="RISKdarkBoxed 4 4 7 3" xfId="40519" xr:uid="{3C49231F-3C67-4875-A925-494409255295}"/>
    <cellStyle name="RISKdarkBoxed 4 4 7 3 2" xfId="38779" xr:uid="{9AB3BD32-B751-4B8B-8F6C-D497C13B7293}"/>
    <cellStyle name="RISKdarkBoxed 4 4 7 4" xfId="40516" xr:uid="{8A73120C-6467-4B9C-BC18-F41E2C9DBDEA}"/>
    <cellStyle name="RISKdarkBoxed 4 4 7 5" xfId="38776" xr:uid="{C41F7A98-33C1-44C6-8884-E795C2D5D5F3}"/>
    <cellStyle name="RISKdarkBoxed 4 4 8" xfId="16991" xr:uid="{00000000-0005-0000-0000-000066420000}"/>
    <cellStyle name="RISKdarkBoxed 4 4 8 2" xfId="16992" xr:uid="{00000000-0005-0000-0000-000067420000}"/>
    <cellStyle name="RISKdarkBoxed 4 4 8 2 2" xfId="40522" xr:uid="{27A08AA6-342B-487C-959B-2F2A14020095}"/>
    <cellStyle name="RISKdarkBoxed 4 4 8 2 2 2" xfId="38782" xr:uid="{1A29119F-8118-4374-96AC-3FD7B4388867}"/>
    <cellStyle name="RISKdarkBoxed 4 4 8 2 3" xfId="40521" xr:uid="{8D840EF3-420B-49A4-9AA5-AAA6D25E35A1}"/>
    <cellStyle name="RISKdarkBoxed 4 4 8 2 4" xfId="38781" xr:uid="{B758D08F-4FD3-4EBD-9FA1-22A30EF7FFEE}"/>
    <cellStyle name="RISKdarkBoxed 4 4 8 3" xfId="40523" xr:uid="{B6B9A94C-4E85-4AD1-8048-9F3460E54918}"/>
    <cellStyle name="RISKdarkBoxed 4 4 8 3 2" xfId="38783" xr:uid="{BE879FE2-8E75-4819-8500-8FD919F4BF13}"/>
    <cellStyle name="RISKdarkBoxed 4 4 8 4" xfId="40520" xr:uid="{230D51A4-E38E-442A-925B-2140CACFCCFF}"/>
    <cellStyle name="RISKdarkBoxed 4 4 8 5" xfId="38780" xr:uid="{34915AC9-06A9-4DCC-A70B-317E7041368F}"/>
    <cellStyle name="RISKdarkBoxed 4 4 9" xfId="16993" xr:uid="{00000000-0005-0000-0000-000068420000}"/>
    <cellStyle name="RISKdarkBoxed 4 4 9 2" xfId="40525" xr:uid="{C3F266AD-2CFD-45AD-87C4-13752E6AB8F2}"/>
    <cellStyle name="RISKdarkBoxed 4 4 9 2 2" xfId="38785" xr:uid="{3EDE2E97-9E7F-42B5-BE56-3A017CE35B4B}"/>
    <cellStyle name="RISKdarkBoxed 4 4 9 3" xfId="40524" xr:uid="{1587EEB1-0F04-46E4-BB1B-7042FF85EE01}"/>
    <cellStyle name="RISKdarkBoxed 4 4 9 4" xfId="38784" xr:uid="{BFD7E325-9EC6-44B4-81A2-EF7F8A639CB7}"/>
    <cellStyle name="RISKdarkBoxed 4 4_Balance" xfId="16994" xr:uid="{00000000-0005-0000-0000-000069420000}"/>
    <cellStyle name="RISKdarkBoxed 4 5" xfId="16995" xr:uid="{00000000-0005-0000-0000-00006A420000}"/>
    <cellStyle name="RISKdarkBoxed 4 5 10" xfId="40526" xr:uid="{6BC5F4E5-B779-4579-95DC-477C1BDD9D4F}"/>
    <cellStyle name="RISKdarkBoxed 4 5 11" xfId="38786" xr:uid="{FBBA5588-7673-47E8-B49F-A42AC79D6207}"/>
    <cellStyle name="RISKdarkBoxed 4 5 2" xfId="16996" xr:uid="{00000000-0005-0000-0000-00006B420000}"/>
    <cellStyle name="RISKdarkBoxed 4 5 2 2" xfId="16997" xr:uid="{00000000-0005-0000-0000-00006C420000}"/>
    <cellStyle name="RISKdarkBoxed 4 5 2 2 2" xfId="16998" xr:uid="{00000000-0005-0000-0000-00006D420000}"/>
    <cellStyle name="RISKdarkBoxed 4 5 2 2 2 2" xfId="40530" xr:uid="{3772C527-2B37-400E-A85E-CFCB7516F59C}"/>
    <cellStyle name="RISKdarkBoxed 4 5 2 2 2 2 2" xfId="38790" xr:uid="{0CBB2132-422A-4B55-B36E-842C4E6582B4}"/>
    <cellStyle name="RISKdarkBoxed 4 5 2 2 2 3" xfId="40529" xr:uid="{4EDCB7F1-30C8-432B-9904-991873E1446F}"/>
    <cellStyle name="RISKdarkBoxed 4 5 2 2 2 4" xfId="38789" xr:uid="{7F20BA13-AAF3-4EBF-9768-328F57526F4C}"/>
    <cellStyle name="RISKdarkBoxed 4 5 2 2 3" xfId="40531" xr:uid="{7A1CC9BF-7826-4C4A-AC6F-5F1E72FA08A3}"/>
    <cellStyle name="RISKdarkBoxed 4 5 2 2 3 2" xfId="38791" xr:uid="{B2EFF74D-7FD0-4FF6-B703-7BAEE3E04845}"/>
    <cellStyle name="RISKdarkBoxed 4 5 2 2 4" xfId="40528" xr:uid="{0EFE8396-369B-4781-B7B3-46EF2DE73207}"/>
    <cellStyle name="RISKdarkBoxed 4 5 2 2 5" xfId="38788" xr:uid="{3B86EE41-8530-4C8E-8062-7BE8B79B342A}"/>
    <cellStyle name="RISKdarkBoxed 4 5 2 3" xfId="16999" xr:uid="{00000000-0005-0000-0000-00006E420000}"/>
    <cellStyle name="RISKdarkBoxed 4 5 2 3 2" xfId="17000" xr:uid="{00000000-0005-0000-0000-00006F420000}"/>
    <cellStyle name="RISKdarkBoxed 4 5 2 3 2 2" xfId="40534" xr:uid="{71BB94F8-5878-4E27-9E74-53FD5C80EF18}"/>
    <cellStyle name="RISKdarkBoxed 4 5 2 3 2 2 2" xfId="38794" xr:uid="{C72A5932-6CA2-44CF-92EE-640557E32A1D}"/>
    <cellStyle name="RISKdarkBoxed 4 5 2 3 2 3" xfId="40533" xr:uid="{8B911D6B-FBDA-4A5B-BF6A-CF3553082FEB}"/>
    <cellStyle name="RISKdarkBoxed 4 5 2 3 2 4" xfId="38793" xr:uid="{FE361987-899A-4452-8C52-C97B6CCA8D70}"/>
    <cellStyle name="RISKdarkBoxed 4 5 2 3 3" xfId="40535" xr:uid="{87E8BAA0-852B-455D-B490-E7E7BACC8498}"/>
    <cellStyle name="RISKdarkBoxed 4 5 2 3 3 2" xfId="38795" xr:uid="{FCC7F117-0779-4C0B-8FC5-A9D91FB4FA44}"/>
    <cellStyle name="RISKdarkBoxed 4 5 2 3 4" xfId="40532" xr:uid="{37D7F54F-82C0-4BD8-9A69-B318015F1FA2}"/>
    <cellStyle name="RISKdarkBoxed 4 5 2 3 5" xfId="38792" xr:uid="{078C9BA3-BB78-4190-B5DA-AA8FAF18EF7A}"/>
    <cellStyle name="RISKdarkBoxed 4 5 2 4" xfId="17001" xr:uid="{00000000-0005-0000-0000-000070420000}"/>
    <cellStyle name="RISKdarkBoxed 4 5 2 4 2" xfId="40537" xr:uid="{C49B3C3C-5A6F-4747-BAA3-8FA410CD3633}"/>
    <cellStyle name="RISKdarkBoxed 4 5 2 4 2 2" xfId="38797" xr:uid="{15B7A2DB-40E6-4647-A51B-3D544CFB68ED}"/>
    <cellStyle name="RISKdarkBoxed 4 5 2 4 3" xfId="40536" xr:uid="{ECAF4D58-F045-46B7-B840-543FA3C78A29}"/>
    <cellStyle name="RISKdarkBoxed 4 5 2 4 4" xfId="38796" xr:uid="{3876B48B-3E55-4A91-BD48-B661D99041FD}"/>
    <cellStyle name="RISKdarkBoxed 4 5 2 5" xfId="40538" xr:uid="{A0E6D2B3-6B0D-43FE-9443-7771DF530EA7}"/>
    <cellStyle name="RISKdarkBoxed 4 5 2 5 2" xfId="38798" xr:uid="{6C160EFD-9AAC-473F-8828-66476027344D}"/>
    <cellStyle name="RISKdarkBoxed 4 5 2 6" xfId="40527" xr:uid="{10207E7D-2297-4946-B551-62BE05124136}"/>
    <cellStyle name="RISKdarkBoxed 4 5 2 7" xfId="38787" xr:uid="{1FE4C474-C498-4523-AEF0-B07274AF50F3}"/>
    <cellStyle name="RISKdarkBoxed 4 5 3" xfId="17002" xr:uid="{00000000-0005-0000-0000-000071420000}"/>
    <cellStyle name="RISKdarkBoxed 4 5 3 2" xfId="17003" xr:uid="{00000000-0005-0000-0000-000072420000}"/>
    <cellStyle name="RISKdarkBoxed 4 5 3 2 2" xfId="17004" xr:uid="{00000000-0005-0000-0000-000073420000}"/>
    <cellStyle name="RISKdarkBoxed 4 5 3 2 2 2" xfId="40542" xr:uid="{2754D99B-D4B7-48E4-80C7-40A4500A217C}"/>
    <cellStyle name="RISKdarkBoxed 4 5 3 2 2 2 2" xfId="38802" xr:uid="{83444632-6B43-448A-9A91-556C7E83CDFA}"/>
    <cellStyle name="RISKdarkBoxed 4 5 3 2 2 3" xfId="40541" xr:uid="{03F13544-DD21-462A-B7C9-9D6115D5334D}"/>
    <cellStyle name="RISKdarkBoxed 4 5 3 2 2 4" xfId="38801" xr:uid="{234331CD-ED4C-4AAC-B6CC-86934FB45A54}"/>
    <cellStyle name="RISKdarkBoxed 4 5 3 2 3" xfId="40543" xr:uid="{87F9D756-080E-4C46-9D25-72467D65D9D2}"/>
    <cellStyle name="RISKdarkBoxed 4 5 3 2 3 2" xfId="38803" xr:uid="{59E7ED4F-FEB8-4258-8DBE-2CBF0775A5DE}"/>
    <cellStyle name="RISKdarkBoxed 4 5 3 2 4" xfId="40540" xr:uid="{A69D976F-8016-48BA-AF9F-0A44C05877B9}"/>
    <cellStyle name="RISKdarkBoxed 4 5 3 2 5" xfId="38800" xr:uid="{7E56C4F5-CBFC-4E5D-81D8-505E2AFE7B91}"/>
    <cellStyle name="RISKdarkBoxed 4 5 3 3" xfId="17005" xr:uid="{00000000-0005-0000-0000-000074420000}"/>
    <cellStyle name="RISKdarkBoxed 4 5 3 3 2" xfId="17006" xr:uid="{00000000-0005-0000-0000-000075420000}"/>
    <cellStyle name="RISKdarkBoxed 4 5 3 3 2 2" xfId="40546" xr:uid="{13BD2CC2-9E69-49B2-B74F-16AC82C9C845}"/>
    <cellStyle name="RISKdarkBoxed 4 5 3 3 2 2 2" xfId="38806" xr:uid="{FCD5BBA0-9AA9-4C7B-9C88-B0F430FDBCC8}"/>
    <cellStyle name="RISKdarkBoxed 4 5 3 3 2 3" xfId="40545" xr:uid="{7EF95A49-F4F4-41B8-A022-E13BD2C3F0DD}"/>
    <cellStyle name="RISKdarkBoxed 4 5 3 3 2 4" xfId="38805" xr:uid="{5E8A6119-D703-4DD6-8E9D-D9EA658E0659}"/>
    <cellStyle name="RISKdarkBoxed 4 5 3 3 3" xfId="40547" xr:uid="{3B28CB18-2935-4285-B64C-74BCFA571BAE}"/>
    <cellStyle name="RISKdarkBoxed 4 5 3 3 3 2" xfId="38807" xr:uid="{72F1D8F8-211E-4D9E-B9B1-EDEEAFCB8942}"/>
    <cellStyle name="RISKdarkBoxed 4 5 3 3 4" xfId="40544" xr:uid="{883993D5-39F2-4089-8044-2164F75E526B}"/>
    <cellStyle name="RISKdarkBoxed 4 5 3 3 5" xfId="38804" xr:uid="{F55BCEE4-DA4A-4DA8-B65D-EAD137D68026}"/>
    <cellStyle name="RISKdarkBoxed 4 5 3 4" xfId="17007" xr:uid="{00000000-0005-0000-0000-000076420000}"/>
    <cellStyle name="RISKdarkBoxed 4 5 3 4 2" xfId="40549" xr:uid="{8FE800B1-0C19-406C-80FC-D2F81D7426A5}"/>
    <cellStyle name="RISKdarkBoxed 4 5 3 4 2 2" xfId="38809" xr:uid="{3AEB9D26-194A-45A2-9810-89AB197B1F43}"/>
    <cellStyle name="RISKdarkBoxed 4 5 3 4 3" xfId="40548" xr:uid="{0FF41C7D-CC85-4FE3-960D-CF9998D1DDEA}"/>
    <cellStyle name="RISKdarkBoxed 4 5 3 4 4" xfId="38808" xr:uid="{CFA564B2-24D2-47C7-AC7D-43036BA1FBEB}"/>
    <cellStyle name="RISKdarkBoxed 4 5 3 5" xfId="40550" xr:uid="{717FCB28-DFC0-45E4-86AF-CECFB8A4EED0}"/>
    <cellStyle name="RISKdarkBoxed 4 5 3 5 2" xfId="38810" xr:uid="{152E2D2F-76BE-4DBB-ABD4-62EBDFAF66CC}"/>
    <cellStyle name="RISKdarkBoxed 4 5 3 6" xfId="40539" xr:uid="{7F09EF8D-8D17-4A1D-BC7F-9C4531453769}"/>
    <cellStyle name="RISKdarkBoxed 4 5 3 7" xfId="38799" xr:uid="{B2FCCCD8-7A53-49FC-97CA-2A8C23426679}"/>
    <cellStyle name="RISKdarkBoxed 4 5 4" xfId="17008" xr:uid="{00000000-0005-0000-0000-000077420000}"/>
    <cellStyle name="RISKdarkBoxed 4 5 4 2" xfId="17009" xr:uid="{00000000-0005-0000-0000-000078420000}"/>
    <cellStyle name="RISKdarkBoxed 4 5 4 2 2" xfId="17010" xr:uid="{00000000-0005-0000-0000-000079420000}"/>
    <cellStyle name="RISKdarkBoxed 4 5 4 2 2 2" xfId="40554" xr:uid="{A561233A-C220-4AB4-99AE-5479C5178F6F}"/>
    <cellStyle name="RISKdarkBoxed 4 5 4 2 2 2 2" xfId="38814" xr:uid="{4B09CA3B-A2C0-4C63-817D-F0F01D60AA5C}"/>
    <cellStyle name="RISKdarkBoxed 4 5 4 2 2 3" xfId="40553" xr:uid="{C73CE9A9-760B-445E-9A68-6793BF880B0F}"/>
    <cellStyle name="RISKdarkBoxed 4 5 4 2 2 4" xfId="38813" xr:uid="{8117C96B-D4CE-445A-B765-F439F06D4F35}"/>
    <cellStyle name="RISKdarkBoxed 4 5 4 2 3" xfId="40555" xr:uid="{F6337E8D-3C2F-437D-8A08-7BD3BB48B90A}"/>
    <cellStyle name="RISKdarkBoxed 4 5 4 2 3 2" xfId="38815" xr:uid="{AB6047C7-B6F1-4D6C-A0FC-9055233AA4E8}"/>
    <cellStyle name="RISKdarkBoxed 4 5 4 2 4" xfId="40552" xr:uid="{14926BD4-3459-4416-A0EF-6A2A7866AE48}"/>
    <cellStyle name="RISKdarkBoxed 4 5 4 2 5" xfId="38812" xr:uid="{311B000C-2184-4435-8F37-7F4CA8E81965}"/>
    <cellStyle name="RISKdarkBoxed 4 5 4 3" xfId="17011" xr:uid="{00000000-0005-0000-0000-00007A420000}"/>
    <cellStyle name="RISKdarkBoxed 4 5 4 3 2" xfId="17012" xr:uid="{00000000-0005-0000-0000-00007B420000}"/>
    <cellStyle name="RISKdarkBoxed 4 5 4 3 2 2" xfId="40558" xr:uid="{AB8FF13C-D05D-4A0E-8665-EC9D7EE67595}"/>
    <cellStyle name="RISKdarkBoxed 4 5 4 3 2 2 2" xfId="38818" xr:uid="{9DF8649C-CC4D-4CA1-B32A-0A32F38FCD33}"/>
    <cellStyle name="RISKdarkBoxed 4 5 4 3 2 3" xfId="40557" xr:uid="{B0549A97-9A7A-410B-8081-B4E9CD985C74}"/>
    <cellStyle name="RISKdarkBoxed 4 5 4 3 2 4" xfId="38817" xr:uid="{73C19F20-4017-473E-BA0A-3DB4FC691DFC}"/>
    <cellStyle name="RISKdarkBoxed 4 5 4 3 3" xfId="40559" xr:uid="{D841D41C-293F-487D-92A9-D59B9CD70E55}"/>
    <cellStyle name="RISKdarkBoxed 4 5 4 3 3 2" xfId="38819" xr:uid="{9B52908F-EB1E-432E-A46D-ECCB37865110}"/>
    <cellStyle name="RISKdarkBoxed 4 5 4 3 4" xfId="40556" xr:uid="{3C3241D7-88F6-4A20-9C09-579474181D78}"/>
    <cellStyle name="RISKdarkBoxed 4 5 4 3 5" xfId="38816" xr:uid="{C02612C4-0404-43ED-9C18-85707D6256CA}"/>
    <cellStyle name="RISKdarkBoxed 4 5 4 4" xfId="17013" xr:uid="{00000000-0005-0000-0000-00007C420000}"/>
    <cellStyle name="RISKdarkBoxed 4 5 4 4 2" xfId="40561" xr:uid="{4CEF06FA-3C01-47DB-A5A2-A6A7A944244B}"/>
    <cellStyle name="RISKdarkBoxed 4 5 4 4 2 2" xfId="38821" xr:uid="{5160179F-A0F7-4BBE-878A-9134D33B0424}"/>
    <cellStyle name="RISKdarkBoxed 4 5 4 4 3" xfId="40560" xr:uid="{8E5F4FAC-3D9B-4B0D-8CEF-2E47D48560BE}"/>
    <cellStyle name="RISKdarkBoxed 4 5 4 4 4" xfId="38820" xr:uid="{F059745F-EE03-439A-93E0-2EACF8FF9613}"/>
    <cellStyle name="RISKdarkBoxed 4 5 4 5" xfId="40562" xr:uid="{6BF21E48-8AD6-4DF3-9E12-5BFC40E17417}"/>
    <cellStyle name="RISKdarkBoxed 4 5 4 5 2" xfId="38822" xr:uid="{52C44F17-A9DA-4CD6-8524-0CC8AD05FF90}"/>
    <cellStyle name="RISKdarkBoxed 4 5 4 6" xfId="40551" xr:uid="{2C5776FE-3A62-4BEB-A0A1-AF494CCE0C9A}"/>
    <cellStyle name="RISKdarkBoxed 4 5 4 7" xfId="38811" xr:uid="{401E94DE-1609-46AB-A39B-0B85F08B903B}"/>
    <cellStyle name="RISKdarkBoxed 4 5 5" xfId="17014" xr:uid="{00000000-0005-0000-0000-00007D420000}"/>
    <cellStyle name="RISKdarkBoxed 4 5 5 2" xfId="17015" xr:uid="{00000000-0005-0000-0000-00007E420000}"/>
    <cellStyle name="RISKdarkBoxed 4 5 5 2 2" xfId="17016" xr:uid="{00000000-0005-0000-0000-00007F420000}"/>
    <cellStyle name="RISKdarkBoxed 4 5 5 2 2 2" xfId="40566" xr:uid="{E8B67A31-3696-4516-99D2-4073547FE19F}"/>
    <cellStyle name="RISKdarkBoxed 4 5 5 2 2 2 2" xfId="38826" xr:uid="{2AA50615-E1B7-4671-A023-FB35AB821E49}"/>
    <cellStyle name="RISKdarkBoxed 4 5 5 2 2 3" xfId="40565" xr:uid="{4F5E42D1-14DE-41AF-9767-81591F81FA7A}"/>
    <cellStyle name="RISKdarkBoxed 4 5 5 2 2 4" xfId="38825" xr:uid="{83F3F7F0-6996-4B62-A10A-9ABD8C01F7C9}"/>
    <cellStyle name="RISKdarkBoxed 4 5 5 2 3" xfId="40567" xr:uid="{B50A0F1C-62B4-44B0-A6EA-0787061BF19C}"/>
    <cellStyle name="RISKdarkBoxed 4 5 5 2 3 2" xfId="38827" xr:uid="{DB7A664C-B7BF-41E8-A46F-F7B9FDF43706}"/>
    <cellStyle name="RISKdarkBoxed 4 5 5 2 4" xfId="40564" xr:uid="{492A4CBC-1B97-482F-BDEA-09E3F973D22B}"/>
    <cellStyle name="RISKdarkBoxed 4 5 5 2 5" xfId="38824" xr:uid="{09C6EE5C-0A55-4488-890F-17B0ECFBA4AF}"/>
    <cellStyle name="RISKdarkBoxed 4 5 5 3" xfId="17017" xr:uid="{00000000-0005-0000-0000-000080420000}"/>
    <cellStyle name="RISKdarkBoxed 4 5 5 3 2" xfId="17018" xr:uid="{00000000-0005-0000-0000-000081420000}"/>
    <cellStyle name="RISKdarkBoxed 4 5 5 3 2 2" xfId="40570" xr:uid="{AD1E1AA5-6B22-40D8-A8F3-3571147D107F}"/>
    <cellStyle name="RISKdarkBoxed 4 5 5 3 2 2 2" xfId="38830" xr:uid="{63F3916A-FB79-4923-8458-0B55976B8689}"/>
    <cellStyle name="RISKdarkBoxed 4 5 5 3 2 3" xfId="40569" xr:uid="{840DAF10-D66D-401B-9C38-DBA5232D26EF}"/>
    <cellStyle name="RISKdarkBoxed 4 5 5 3 2 4" xfId="38829" xr:uid="{C21FC1EC-43E9-4631-854B-1473BC116E68}"/>
    <cellStyle name="RISKdarkBoxed 4 5 5 3 3" xfId="40571" xr:uid="{DCC0F6C8-EF7E-4D85-BBD6-CB8C893220F0}"/>
    <cellStyle name="RISKdarkBoxed 4 5 5 3 3 2" xfId="38831" xr:uid="{C2819182-D2C4-4AFE-BD93-91EE58423E5E}"/>
    <cellStyle name="RISKdarkBoxed 4 5 5 3 4" xfId="40568" xr:uid="{42CB6921-46A1-4B60-B3D1-9C26A23DD23F}"/>
    <cellStyle name="RISKdarkBoxed 4 5 5 3 5" xfId="38828" xr:uid="{3A102598-CF10-469F-A5A0-60359F429976}"/>
    <cellStyle name="RISKdarkBoxed 4 5 5 4" xfId="17019" xr:uid="{00000000-0005-0000-0000-000082420000}"/>
    <cellStyle name="RISKdarkBoxed 4 5 5 4 2" xfId="40573" xr:uid="{19C87B62-7846-4476-B6D7-A1E361944F08}"/>
    <cellStyle name="RISKdarkBoxed 4 5 5 4 2 2" xfId="38833" xr:uid="{C5D7B426-DDB7-4F23-8A39-E5E94218E823}"/>
    <cellStyle name="RISKdarkBoxed 4 5 5 4 3" xfId="40572" xr:uid="{934F8D09-6952-40A0-81E0-00F9CE694B95}"/>
    <cellStyle name="RISKdarkBoxed 4 5 5 4 4" xfId="38832" xr:uid="{99102A16-13F8-436C-AE24-FE21DA8452AA}"/>
    <cellStyle name="RISKdarkBoxed 4 5 5 5" xfId="40574" xr:uid="{4D576248-9C19-4F0E-BD1F-F019676DF873}"/>
    <cellStyle name="RISKdarkBoxed 4 5 5 5 2" xfId="38834" xr:uid="{9017DF4E-4727-487D-9C55-FFE67B531633}"/>
    <cellStyle name="RISKdarkBoxed 4 5 5 6" xfId="40563" xr:uid="{89C27151-88A4-4F12-ADB0-206D7B88D02F}"/>
    <cellStyle name="RISKdarkBoxed 4 5 5 7" xfId="38823" xr:uid="{8166C793-F48D-417C-AF02-2038666B74C9}"/>
    <cellStyle name="RISKdarkBoxed 4 5 6" xfId="17020" xr:uid="{00000000-0005-0000-0000-000083420000}"/>
    <cellStyle name="RISKdarkBoxed 4 5 6 2" xfId="17021" xr:uid="{00000000-0005-0000-0000-000084420000}"/>
    <cellStyle name="RISKdarkBoxed 4 5 6 2 2" xfId="40577" xr:uid="{AFAE0F47-4563-4332-AD57-547B94ADFBDE}"/>
    <cellStyle name="RISKdarkBoxed 4 5 6 2 2 2" xfId="38837" xr:uid="{90D102A4-35DE-4E7C-A036-56F89EE13E6C}"/>
    <cellStyle name="RISKdarkBoxed 4 5 6 2 3" xfId="40576" xr:uid="{BB1E3BD4-DFB5-4ECB-959D-C35D3FF8781B}"/>
    <cellStyle name="RISKdarkBoxed 4 5 6 2 4" xfId="38836" xr:uid="{D8133D7B-DEFD-4F4E-B234-B07551EA83BE}"/>
    <cellStyle name="RISKdarkBoxed 4 5 6 3" xfId="40578" xr:uid="{CC5E828A-FCC9-48F2-9A9B-452D7FD297B8}"/>
    <cellStyle name="RISKdarkBoxed 4 5 6 3 2" xfId="38838" xr:uid="{F29992D7-36D3-4CC6-9E9A-B1189A6ED878}"/>
    <cellStyle name="RISKdarkBoxed 4 5 6 4" xfId="40575" xr:uid="{2CA9F106-9DEE-4A03-8417-873DAE181246}"/>
    <cellStyle name="RISKdarkBoxed 4 5 6 5" xfId="38835" xr:uid="{AD75D60D-5972-4B83-9B8E-3545CBE791B4}"/>
    <cellStyle name="RISKdarkBoxed 4 5 7" xfId="17022" xr:uid="{00000000-0005-0000-0000-000085420000}"/>
    <cellStyle name="RISKdarkBoxed 4 5 7 2" xfId="17023" xr:uid="{00000000-0005-0000-0000-000086420000}"/>
    <cellStyle name="RISKdarkBoxed 4 5 7 2 2" xfId="40581" xr:uid="{27ECD8BB-D5A8-4374-93CD-F6B0F318DDA4}"/>
    <cellStyle name="RISKdarkBoxed 4 5 7 2 2 2" xfId="38841" xr:uid="{149A0D2D-8163-4B41-B789-51062624921F}"/>
    <cellStyle name="RISKdarkBoxed 4 5 7 2 3" xfId="40580" xr:uid="{8F58A685-9186-4011-AB6D-BB17D35F1002}"/>
    <cellStyle name="RISKdarkBoxed 4 5 7 2 4" xfId="38840" xr:uid="{5BA62D0A-EE8F-4BAD-8502-D1BA356F731E}"/>
    <cellStyle name="RISKdarkBoxed 4 5 7 3" xfId="40582" xr:uid="{A3F64E0D-545A-4224-B1FF-7A219866E52A}"/>
    <cellStyle name="RISKdarkBoxed 4 5 7 3 2" xfId="38842" xr:uid="{7CF8A125-C253-4EFC-881B-84973ECFF580}"/>
    <cellStyle name="RISKdarkBoxed 4 5 7 4" xfId="40579" xr:uid="{FB4B5958-441B-4809-A458-60250245C3A4}"/>
    <cellStyle name="RISKdarkBoxed 4 5 7 5" xfId="38839" xr:uid="{F0CF3BCB-AE24-4BF8-B5B8-8BD5FDC5BCC4}"/>
    <cellStyle name="RISKdarkBoxed 4 5 8" xfId="17024" xr:uid="{00000000-0005-0000-0000-000087420000}"/>
    <cellStyle name="RISKdarkBoxed 4 5 8 2" xfId="40584" xr:uid="{77B2D9AC-7961-4B10-925F-5B303DFCFE1B}"/>
    <cellStyle name="RISKdarkBoxed 4 5 8 2 2" xfId="38844" xr:uid="{1A9E4559-8C0B-4FF4-A574-FFF01038B337}"/>
    <cellStyle name="RISKdarkBoxed 4 5 8 3" xfId="40583" xr:uid="{387C70FB-F6C7-4584-BF9D-EBE324D6DB81}"/>
    <cellStyle name="RISKdarkBoxed 4 5 8 4" xfId="38843" xr:uid="{EFF32D92-EFFF-43C9-8601-899CBD28AFA0}"/>
    <cellStyle name="RISKdarkBoxed 4 5 9" xfId="40585" xr:uid="{CCA15A66-B76A-4B42-B0CF-A54896A7ABEA}"/>
    <cellStyle name="RISKdarkBoxed 4 5 9 2" xfId="38845" xr:uid="{988B2648-D3B9-42A4-AF72-D7E0889BE2B5}"/>
    <cellStyle name="RISKdarkBoxed 4 6" xfId="17025" xr:uid="{00000000-0005-0000-0000-000088420000}"/>
    <cellStyle name="RISKdarkBoxed 4 6 10" xfId="40586" xr:uid="{5E19A095-C571-42EB-BEFD-351F36FB87BB}"/>
    <cellStyle name="RISKdarkBoxed 4 6 11" xfId="38846" xr:uid="{6AB57CD6-890E-4D05-9630-4BF140D38C8C}"/>
    <cellStyle name="RISKdarkBoxed 4 6 2" xfId="17026" xr:uid="{00000000-0005-0000-0000-000089420000}"/>
    <cellStyle name="RISKdarkBoxed 4 6 2 2" xfId="17027" xr:uid="{00000000-0005-0000-0000-00008A420000}"/>
    <cellStyle name="RISKdarkBoxed 4 6 2 2 2" xfId="17028" xr:uid="{00000000-0005-0000-0000-00008B420000}"/>
    <cellStyle name="RISKdarkBoxed 4 6 2 2 2 2" xfId="40590" xr:uid="{0DA60B8C-F6B1-46F2-9F80-9CC15D459E75}"/>
    <cellStyle name="RISKdarkBoxed 4 6 2 2 2 2 2" xfId="38850" xr:uid="{60B8A6A6-A232-4A64-B3F6-FE47C4ECB664}"/>
    <cellStyle name="RISKdarkBoxed 4 6 2 2 2 3" xfId="40589" xr:uid="{DDC2924F-7729-4E59-8E1D-BAE6AB9561DC}"/>
    <cellStyle name="RISKdarkBoxed 4 6 2 2 2 4" xfId="38849" xr:uid="{FF9311EC-0956-4A18-8D0F-212757034855}"/>
    <cellStyle name="RISKdarkBoxed 4 6 2 2 3" xfId="40591" xr:uid="{1AC44E21-ABAF-489F-AFC1-53B4EA73B841}"/>
    <cellStyle name="RISKdarkBoxed 4 6 2 2 3 2" xfId="38851" xr:uid="{B748CE54-8FA6-4992-8A65-F2B28E00C522}"/>
    <cellStyle name="RISKdarkBoxed 4 6 2 2 4" xfId="40588" xr:uid="{0247699A-DA87-471F-AD60-485D7411DD10}"/>
    <cellStyle name="RISKdarkBoxed 4 6 2 2 5" xfId="38848" xr:uid="{492A66E1-8684-435C-B96F-1E8A96B4B045}"/>
    <cellStyle name="RISKdarkBoxed 4 6 2 3" xfId="17029" xr:uid="{00000000-0005-0000-0000-00008C420000}"/>
    <cellStyle name="RISKdarkBoxed 4 6 2 3 2" xfId="17030" xr:uid="{00000000-0005-0000-0000-00008D420000}"/>
    <cellStyle name="RISKdarkBoxed 4 6 2 3 2 2" xfId="40594" xr:uid="{9ECA523C-D2D4-4DB6-8C70-5553754D30B0}"/>
    <cellStyle name="RISKdarkBoxed 4 6 2 3 2 2 2" xfId="38854" xr:uid="{80C26AAB-A326-4DFB-B27C-0523DD21AE0A}"/>
    <cellStyle name="RISKdarkBoxed 4 6 2 3 2 3" xfId="40593" xr:uid="{3F86C32C-CBFA-4213-9AB6-DB6731B60D8F}"/>
    <cellStyle name="RISKdarkBoxed 4 6 2 3 2 4" xfId="38853" xr:uid="{059C82E3-F799-4E6E-A9CB-C9E956B55815}"/>
    <cellStyle name="RISKdarkBoxed 4 6 2 3 3" xfId="40595" xr:uid="{45D67168-A845-41BD-84AE-A56E573476DA}"/>
    <cellStyle name="RISKdarkBoxed 4 6 2 3 3 2" xfId="38855" xr:uid="{28712973-72B0-4CCD-A0B9-BD91264FBDFB}"/>
    <cellStyle name="RISKdarkBoxed 4 6 2 3 4" xfId="40592" xr:uid="{36170370-15A9-4164-811A-1324D16A68AE}"/>
    <cellStyle name="RISKdarkBoxed 4 6 2 3 5" xfId="38852" xr:uid="{BDD368C6-14CB-44B2-A06C-2884BAC7194E}"/>
    <cellStyle name="RISKdarkBoxed 4 6 2 4" xfId="17031" xr:uid="{00000000-0005-0000-0000-00008E420000}"/>
    <cellStyle name="RISKdarkBoxed 4 6 2 4 2" xfId="40597" xr:uid="{27C50985-D4F8-4899-ACCB-52B3D8AD35DA}"/>
    <cellStyle name="RISKdarkBoxed 4 6 2 4 2 2" xfId="38857" xr:uid="{1117A2E8-8603-44DA-9DBF-1F97A5EA3CE4}"/>
    <cellStyle name="RISKdarkBoxed 4 6 2 4 3" xfId="40596" xr:uid="{6D5829F9-02D6-43BA-A095-55A50C653947}"/>
    <cellStyle name="RISKdarkBoxed 4 6 2 4 4" xfId="38856" xr:uid="{76D41A9A-7E78-4404-BEDD-1DCBC4C68716}"/>
    <cellStyle name="RISKdarkBoxed 4 6 2 5" xfId="40598" xr:uid="{17D877C2-F34A-4B0D-A516-92BB0E11877D}"/>
    <cellStyle name="RISKdarkBoxed 4 6 2 5 2" xfId="38858" xr:uid="{3AB72DDF-3FF4-4ED3-B923-4D2480C9BACC}"/>
    <cellStyle name="RISKdarkBoxed 4 6 2 6" xfId="40587" xr:uid="{2BCBAE01-8955-408F-90EE-AA79A33829B3}"/>
    <cellStyle name="RISKdarkBoxed 4 6 2 7" xfId="38847" xr:uid="{356E10DD-69D0-4398-96AE-61E7630357A2}"/>
    <cellStyle name="RISKdarkBoxed 4 6 3" xfId="17032" xr:uid="{00000000-0005-0000-0000-00008F420000}"/>
    <cellStyle name="RISKdarkBoxed 4 6 3 2" xfId="17033" xr:uid="{00000000-0005-0000-0000-000090420000}"/>
    <cellStyle name="RISKdarkBoxed 4 6 3 2 2" xfId="17034" xr:uid="{00000000-0005-0000-0000-000091420000}"/>
    <cellStyle name="RISKdarkBoxed 4 6 3 2 2 2" xfId="40602" xr:uid="{64A93979-E999-4695-B1A1-64CEE7989911}"/>
    <cellStyle name="RISKdarkBoxed 4 6 3 2 2 2 2" xfId="38862" xr:uid="{6A502D4E-EFC6-49D6-B1FA-9CBBBE4B97A7}"/>
    <cellStyle name="RISKdarkBoxed 4 6 3 2 2 3" xfId="40601" xr:uid="{FC54EF33-2370-490E-93D8-C56340D60307}"/>
    <cellStyle name="RISKdarkBoxed 4 6 3 2 2 4" xfId="38861" xr:uid="{173BC711-4E33-4A21-BECC-E26C51C20F53}"/>
    <cellStyle name="RISKdarkBoxed 4 6 3 2 3" xfId="40603" xr:uid="{8CB5A7A4-8496-4FC2-81FF-378DEE7F9D52}"/>
    <cellStyle name="RISKdarkBoxed 4 6 3 2 3 2" xfId="38863" xr:uid="{A4D3E6E0-9F8F-4E90-955B-675011451FF9}"/>
    <cellStyle name="RISKdarkBoxed 4 6 3 2 4" xfId="40600" xr:uid="{8B042A94-5393-4F42-A321-051D1AD89575}"/>
    <cellStyle name="RISKdarkBoxed 4 6 3 2 5" xfId="38860" xr:uid="{ED1DFE8A-D436-4E7F-9CD8-35372170E3F8}"/>
    <cellStyle name="RISKdarkBoxed 4 6 3 3" xfId="17035" xr:uid="{00000000-0005-0000-0000-000092420000}"/>
    <cellStyle name="RISKdarkBoxed 4 6 3 3 2" xfId="17036" xr:uid="{00000000-0005-0000-0000-000093420000}"/>
    <cellStyle name="RISKdarkBoxed 4 6 3 3 2 2" xfId="40606" xr:uid="{21B2ED85-DD0E-4F65-92B6-2663BE59A371}"/>
    <cellStyle name="RISKdarkBoxed 4 6 3 3 2 2 2" xfId="38866" xr:uid="{15A1E1C6-40F4-4EE3-8EF8-544CA8C059A0}"/>
    <cellStyle name="RISKdarkBoxed 4 6 3 3 2 3" xfId="40605" xr:uid="{2AA88E9E-8922-4A9D-B3FB-A7C500F6D164}"/>
    <cellStyle name="RISKdarkBoxed 4 6 3 3 2 4" xfId="38865" xr:uid="{0E70233C-589F-489D-9366-1EB9B8C298A5}"/>
    <cellStyle name="RISKdarkBoxed 4 6 3 3 3" xfId="40607" xr:uid="{788EED96-EB7E-4FB4-9B1E-3970C6BE3969}"/>
    <cellStyle name="RISKdarkBoxed 4 6 3 3 3 2" xfId="38867" xr:uid="{596C5249-C2FA-4703-A5F6-A0ED8551BDBD}"/>
    <cellStyle name="RISKdarkBoxed 4 6 3 3 4" xfId="40604" xr:uid="{A51F04C8-793B-40BE-9010-4986444FF00B}"/>
    <cellStyle name="RISKdarkBoxed 4 6 3 3 5" xfId="38864" xr:uid="{C570F761-DFB9-4740-83E5-91F0FD4C23FC}"/>
    <cellStyle name="RISKdarkBoxed 4 6 3 4" xfId="17037" xr:uid="{00000000-0005-0000-0000-000094420000}"/>
    <cellStyle name="RISKdarkBoxed 4 6 3 4 2" xfId="40609" xr:uid="{0E460691-06E8-4F9F-8524-D917DEEF5BBA}"/>
    <cellStyle name="RISKdarkBoxed 4 6 3 4 2 2" xfId="38869" xr:uid="{E4702911-B381-4238-ADD0-96840EC8C7C7}"/>
    <cellStyle name="RISKdarkBoxed 4 6 3 4 3" xfId="40608" xr:uid="{73997B4D-956B-4FAC-9338-EBEEAEAC5B11}"/>
    <cellStyle name="RISKdarkBoxed 4 6 3 4 4" xfId="38868" xr:uid="{F2CFC8B4-AF88-4961-82E6-B93A75EBCF18}"/>
    <cellStyle name="RISKdarkBoxed 4 6 3 5" xfId="40610" xr:uid="{69B3A12D-2C0E-484F-B1B9-8D0197F1032F}"/>
    <cellStyle name="RISKdarkBoxed 4 6 3 5 2" xfId="38870" xr:uid="{CE79C0CB-14D6-4F69-929E-DEBC29774443}"/>
    <cellStyle name="RISKdarkBoxed 4 6 3 6" xfId="40599" xr:uid="{BC2540DE-8D56-4219-B768-CC6717661A63}"/>
    <cellStyle name="RISKdarkBoxed 4 6 3 7" xfId="38859" xr:uid="{ADBD0ED4-F2ED-43F2-929A-E52B358486AC}"/>
    <cellStyle name="RISKdarkBoxed 4 6 4" xfId="17038" xr:uid="{00000000-0005-0000-0000-000095420000}"/>
    <cellStyle name="RISKdarkBoxed 4 6 4 2" xfId="17039" xr:uid="{00000000-0005-0000-0000-000096420000}"/>
    <cellStyle name="RISKdarkBoxed 4 6 4 2 2" xfId="17040" xr:uid="{00000000-0005-0000-0000-000097420000}"/>
    <cellStyle name="RISKdarkBoxed 4 6 4 2 2 2" xfId="40614" xr:uid="{70A0145E-2BD5-4244-9876-1C5F9D78A4B2}"/>
    <cellStyle name="RISKdarkBoxed 4 6 4 2 2 2 2" xfId="38874" xr:uid="{EAB285E8-00A7-4734-968A-23DCCFC459DE}"/>
    <cellStyle name="RISKdarkBoxed 4 6 4 2 2 3" xfId="40613" xr:uid="{0D3DB916-BE67-46BA-BFAD-13E8D6B95BE2}"/>
    <cellStyle name="RISKdarkBoxed 4 6 4 2 2 4" xfId="38873" xr:uid="{3125D2A1-8AA9-4FA8-99A7-61A045AB0489}"/>
    <cellStyle name="RISKdarkBoxed 4 6 4 2 3" xfId="40615" xr:uid="{698D2DE5-04A8-4D45-AAEF-41F261D7C99E}"/>
    <cellStyle name="RISKdarkBoxed 4 6 4 2 3 2" xfId="38875" xr:uid="{1C9EDBE4-68C7-4D2F-ABA7-612B6596DDE5}"/>
    <cellStyle name="RISKdarkBoxed 4 6 4 2 4" xfId="40612" xr:uid="{74D61C8D-418C-4C35-8964-CD23C415BB7D}"/>
    <cellStyle name="RISKdarkBoxed 4 6 4 2 5" xfId="38872" xr:uid="{15EC8D20-D30F-486A-B70D-F4BA97CF42CB}"/>
    <cellStyle name="RISKdarkBoxed 4 6 4 3" xfId="17041" xr:uid="{00000000-0005-0000-0000-000098420000}"/>
    <cellStyle name="RISKdarkBoxed 4 6 4 3 2" xfId="17042" xr:uid="{00000000-0005-0000-0000-000099420000}"/>
    <cellStyle name="RISKdarkBoxed 4 6 4 3 2 2" xfId="40618" xr:uid="{05BFCBC3-99D9-49F4-A3DF-BBB60A2322DE}"/>
    <cellStyle name="RISKdarkBoxed 4 6 4 3 2 2 2" xfId="38878" xr:uid="{C33CDAD7-1C30-43E8-B791-E91AAEC025B0}"/>
    <cellStyle name="RISKdarkBoxed 4 6 4 3 2 3" xfId="40617" xr:uid="{0F3F3B6A-0E09-4CC0-957D-8FB097A5B58B}"/>
    <cellStyle name="RISKdarkBoxed 4 6 4 3 2 4" xfId="38877" xr:uid="{9F40AD96-D3EF-4690-904A-4A87C6BC961B}"/>
    <cellStyle name="RISKdarkBoxed 4 6 4 3 3" xfId="40619" xr:uid="{3430CCAA-7313-4710-9A09-A4BF28AD8AD3}"/>
    <cellStyle name="RISKdarkBoxed 4 6 4 3 3 2" xfId="38879" xr:uid="{481F8F9F-0B81-4F6A-830E-6966C418ECAB}"/>
    <cellStyle name="RISKdarkBoxed 4 6 4 3 4" xfId="40616" xr:uid="{22E4E4CE-2A09-4B95-BD8C-DF3B00934BA8}"/>
    <cellStyle name="RISKdarkBoxed 4 6 4 3 5" xfId="38876" xr:uid="{15AA1B56-07D8-42F9-8276-033ABF135A92}"/>
    <cellStyle name="RISKdarkBoxed 4 6 4 4" xfId="17043" xr:uid="{00000000-0005-0000-0000-00009A420000}"/>
    <cellStyle name="RISKdarkBoxed 4 6 4 4 2" xfId="40621" xr:uid="{A42F6AAE-0058-4330-B5C4-5DBE39B1F023}"/>
    <cellStyle name="RISKdarkBoxed 4 6 4 4 2 2" xfId="38881" xr:uid="{6C0CE279-8701-40D8-B666-A27E19BA4382}"/>
    <cellStyle name="RISKdarkBoxed 4 6 4 4 3" xfId="40620" xr:uid="{3F0CA2B1-8AA0-456B-A82E-DDF4294CA8A0}"/>
    <cellStyle name="RISKdarkBoxed 4 6 4 4 4" xfId="38880" xr:uid="{99D1C3F9-76F1-4D24-97D5-77A0A0CED65F}"/>
    <cellStyle name="RISKdarkBoxed 4 6 4 5" xfId="40622" xr:uid="{E6CF575B-3E5E-4CB8-8621-3CB363605528}"/>
    <cellStyle name="RISKdarkBoxed 4 6 4 5 2" xfId="38882" xr:uid="{8754FFE4-689A-4BC1-951B-33070A3A4125}"/>
    <cellStyle name="RISKdarkBoxed 4 6 4 6" xfId="40611" xr:uid="{FBB186D4-4BEF-4EB3-AAD9-398BCF4B0C46}"/>
    <cellStyle name="RISKdarkBoxed 4 6 4 7" xfId="38871" xr:uid="{C7EF1727-2FD7-4A1E-BC5E-9B048C03408C}"/>
    <cellStyle name="RISKdarkBoxed 4 6 5" xfId="17044" xr:uid="{00000000-0005-0000-0000-00009B420000}"/>
    <cellStyle name="RISKdarkBoxed 4 6 5 2" xfId="17045" xr:uid="{00000000-0005-0000-0000-00009C420000}"/>
    <cellStyle name="RISKdarkBoxed 4 6 5 2 2" xfId="17046" xr:uid="{00000000-0005-0000-0000-00009D420000}"/>
    <cellStyle name="RISKdarkBoxed 4 6 5 2 2 2" xfId="40626" xr:uid="{70AC528E-D218-4E66-BE62-4E85548B0FD8}"/>
    <cellStyle name="RISKdarkBoxed 4 6 5 2 2 2 2" xfId="38886" xr:uid="{168E26A7-FDAF-4650-91A2-A0C8DE5082DA}"/>
    <cellStyle name="RISKdarkBoxed 4 6 5 2 2 3" xfId="40625" xr:uid="{E99CC135-E82B-4E95-8408-0330A551A5CA}"/>
    <cellStyle name="RISKdarkBoxed 4 6 5 2 2 4" xfId="38885" xr:uid="{7F0D95E2-F470-40E1-B6A6-30078CD93C67}"/>
    <cellStyle name="RISKdarkBoxed 4 6 5 2 3" xfId="40627" xr:uid="{655F3EBB-A6EE-4AE3-A80F-FC86C55FCD07}"/>
    <cellStyle name="RISKdarkBoxed 4 6 5 2 3 2" xfId="38887" xr:uid="{8F8EAF66-79AF-4166-8BA1-FD11777152C7}"/>
    <cellStyle name="RISKdarkBoxed 4 6 5 2 4" xfId="40624" xr:uid="{07DAB979-0415-48D1-B086-5F86CCCBFAB8}"/>
    <cellStyle name="RISKdarkBoxed 4 6 5 2 5" xfId="38884" xr:uid="{EB415DA1-6964-4FEA-A26A-F5704B0FB416}"/>
    <cellStyle name="RISKdarkBoxed 4 6 5 3" xfId="17047" xr:uid="{00000000-0005-0000-0000-00009E420000}"/>
    <cellStyle name="RISKdarkBoxed 4 6 5 3 2" xfId="17048" xr:uid="{00000000-0005-0000-0000-00009F420000}"/>
    <cellStyle name="RISKdarkBoxed 4 6 5 3 2 2" xfId="40630" xr:uid="{EC114CB6-5B0D-4B35-A2F9-F3B283433CED}"/>
    <cellStyle name="RISKdarkBoxed 4 6 5 3 2 2 2" xfId="38890" xr:uid="{5A01234B-33C2-470A-8E1E-6D117E00A21A}"/>
    <cellStyle name="RISKdarkBoxed 4 6 5 3 2 3" xfId="40629" xr:uid="{682C32AC-E872-4F56-8794-F2CCBDBE0F52}"/>
    <cellStyle name="RISKdarkBoxed 4 6 5 3 2 4" xfId="38889" xr:uid="{2CCF8FC1-326D-4F97-9391-906F0367EEC1}"/>
    <cellStyle name="RISKdarkBoxed 4 6 5 3 3" xfId="40631" xr:uid="{12EE8B9D-335B-4CC6-B8CE-7FCBCCF24696}"/>
    <cellStyle name="RISKdarkBoxed 4 6 5 3 3 2" xfId="38891" xr:uid="{1DC5FB3E-C0C7-4C8B-9643-857E71A5F135}"/>
    <cellStyle name="RISKdarkBoxed 4 6 5 3 4" xfId="40628" xr:uid="{DC4C2E86-B2FD-44EC-904D-297309A04079}"/>
    <cellStyle name="RISKdarkBoxed 4 6 5 3 5" xfId="38888" xr:uid="{2B530FE1-84AE-40C5-85C7-283931B88201}"/>
    <cellStyle name="RISKdarkBoxed 4 6 5 4" xfId="17049" xr:uid="{00000000-0005-0000-0000-0000A0420000}"/>
    <cellStyle name="RISKdarkBoxed 4 6 5 4 2" xfId="40633" xr:uid="{7A161001-B3A2-45EE-BB75-E056A8D78503}"/>
    <cellStyle name="RISKdarkBoxed 4 6 5 4 2 2" xfId="38893" xr:uid="{E39F0382-473B-417C-BC18-9C3DC34A793F}"/>
    <cellStyle name="RISKdarkBoxed 4 6 5 4 3" xfId="40632" xr:uid="{827C8A4F-936D-423E-AB5F-BA56CDA766FE}"/>
    <cellStyle name="RISKdarkBoxed 4 6 5 4 4" xfId="38892" xr:uid="{ED746934-885B-40F6-AF00-A286752625C6}"/>
    <cellStyle name="RISKdarkBoxed 4 6 5 5" xfId="40634" xr:uid="{8746C907-585E-415B-91F0-06853C3CA881}"/>
    <cellStyle name="RISKdarkBoxed 4 6 5 5 2" xfId="38894" xr:uid="{0F2F64BD-369D-4393-80CC-B6B80AFBEF76}"/>
    <cellStyle name="RISKdarkBoxed 4 6 5 6" xfId="40623" xr:uid="{E38F1BF6-572A-46DC-A7D9-49FA4AF63876}"/>
    <cellStyle name="RISKdarkBoxed 4 6 5 7" xfId="38883" xr:uid="{251CD5DC-EEEE-4553-B06C-7B05E1EB86EE}"/>
    <cellStyle name="RISKdarkBoxed 4 6 6" xfId="17050" xr:uid="{00000000-0005-0000-0000-0000A1420000}"/>
    <cellStyle name="RISKdarkBoxed 4 6 6 2" xfId="17051" xr:uid="{00000000-0005-0000-0000-0000A2420000}"/>
    <cellStyle name="RISKdarkBoxed 4 6 6 2 2" xfId="40637" xr:uid="{22AF90D0-0E88-448F-BE70-53705CEF2A89}"/>
    <cellStyle name="RISKdarkBoxed 4 6 6 2 2 2" xfId="38897" xr:uid="{7D689031-2B18-4C57-AEAD-332B94A4469D}"/>
    <cellStyle name="RISKdarkBoxed 4 6 6 2 3" xfId="40636" xr:uid="{268B3D5C-4A58-4EB1-AD03-562C5EE1DEF4}"/>
    <cellStyle name="RISKdarkBoxed 4 6 6 2 4" xfId="38896" xr:uid="{45952505-7195-44A4-AF99-B2DB5C63A110}"/>
    <cellStyle name="RISKdarkBoxed 4 6 6 3" xfId="40638" xr:uid="{7A098C6C-8EC4-4A86-8B5D-6B40D5B70CD6}"/>
    <cellStyle name="RISKdarkBoxed 4 6 6 3 2" xfId="38898" xr:uid="{FB679F08-F5C8-402A-A3E3-DD535D8FF5F1}"/>
    <cellStyle name="RISKdarkBoxed 4 6 6 4" xfId="40635" xr:uid="{216731E7-317D-430B-A061-D82B4BCDF6A9}"/>
    <cellStyle name="RISKdarkBoxed 4 6 6 5" xfId="38895" xr:uid="{1F167E34-6C47-426C-B0D3-FAE09F819FB4}"/>
    <cellStyle name="RISKdarkBoxed 4 6 7" xfId="17052" xr:uid="{00000000-0005-0000-0000-0000A3420000}"/>
    <cellStyle name="RISKdarkBoxed 4 6 7 2" xfId="17053" xr:uid="{00000000-0005-0000-0000-0000A4420000}"/>
    <cellStyle name="RISKdarkBoxed 4 6 7 2 2" xfId="40641" xr:uid="{C90EA3BE-AA2F-47D0-935C-5397B2BCC255}"/>
    <cellStyle name="RISKdarkBoxed 4 6 7 2 2 2" xfId="38901" xr:uid="{845BCA92-7DB4-4C2C-A441-1A47F9764002}"/>
    <cellStyle name="RISKdarkBoxed 4 6 7 2 3" xfId="40640" xr:uid="{7F1C5CEF-0C9B-4A31-9397-D74A09D01E65}"/>
    <cellStyle name="RISKdarkBoxed 4 6 7 2 4" xfId="38900" xr:uid="{731C9765-50C3-4391-8439-3CB9AF3DC376}"/>
    <cellStyle name="RISKdarkBoxed 4 6 7 3" xfId="40642" xr:uid="{D8E33E01-C1C5-4632-A11F-A9FC9EC024C3}"/>
    <cellStyle name="RISKdarkBoxed 4 6 7 3 2" xfId="38902" xr:uid="{4FC2DF4B-56DD-4A4A-BB8F-AAABBB397854}"/>
    <cellStyle name="RISKdarkBoxed 4 6 7 4" xfId="40639" xr:uid="{05925463-93A5-4D02-BCF0-3025CC4299BE}"/>
    <cellStyle name="RISKdarkBoxed 4 6 7 5" xfId="38899" xr:uid="{C5B48BC8-9EDA-4A27-A24F-5C5B83F44D15}"/>
    <cellStyle name="RISKdarkBoxed 4 6 8" xfId="17054" xr:uid="{00000000-0005-0000-0000-0000A5420000}"/>
    <cellStyle name="RISKdarkBoxed 4 6 8 2" xfId="40644" xr:uid="{9762C879-2EAB-4999-B406-29CC3CF9C90D}"/>
    <cellStyle name="RISKdarkBoxed 4 6 8 2 2" xfId="38904" xr:uid="{C9C68F0D-3B1D-41C3-993E-D4BD76BA0A5C}"/>
    <cellStyle name="RISKdarkBoxed 4 6 8 3" xfId="40643" xr:uid="{EE2A4918-EFEA-4629-B579-7FB29CDDFC63}"/>
    <cellStyle name="RISKdarkBoxed 4 6 8 4" xfId="38903" xr:uid="{14E699ED-8C38-4AB7-B53B-CEA236C11D09}"/>
    <cellStyle name="RISKdarkBoxed 4 6 9" xfId="40645" xr:uid="{296DD876-EBC5-4902-8942-61E997ACFE06}"/>
    <cellStyle name="RISKdarkBoxed 4 6 9 2" xfId="38905" xr:uid="{2CC5ACFD-2CC7-46F3-91D8-D6271BC5496D}"/>
    <cellStyle name="RISKdarkBoxed 4 7" xfId="17055" xr:uid="{00000000-0005-0000-0000-0000A6420000}"/>
    <cellStyle name="RISKdarkBoxed 4 7 2" xfId="17056" xr:uid="{00000000-0005-0000-0000-0000A7420000}"/>
    <cellStyle name="RISKdarkBoxed 4 7 2 2" xfId="17057" xr:uid="{00000000-0005-0000-0000-0000A8420000}"/>
    <cellStyle name="RISKdarkBoxed 4 7 2 2 2" xfId="40649" xr:uid="{56134838-00A1-4760-9518-0831031B4EB0}"/>
    <cellStyle name="RISKdarkBoxed 4 7 2 2 2 2" xfId="38909" xr:uid="{6609B4A3-48EC-423D-9F19-C54648DFC15A}"/>
    <cellStyle name="RISKdarkBoxed 4 7 2 2 3" xfId="40648" xr:uid="{C0D21175-575C-411D-BF1A-04C27BA38C6E}"/>
    <cellStyle name="RISKdarkBoxed 4 7 2 2 4" xfId="38908" xr:uid="{6E194A3D-EC7B-4A3C-8C9C-89CF17B493DD}"/>
    <cellStyle name="RISKdarkBoxed 4 7 2 3" xfId="40650" xr:uid="{0BDC9540-6CB6-40AD-A216-EC7355427ECF}"/>
    <cellStyle name="RISKdarkBoxed 4 7 2 3 2" xfId="38910" xr:uid="{8DBE0173-296D-4ECC-B466-C6414A21FADF}"/>
    <cellStyle name="RISKdarkBoxed 4 7 2 4" xfId="40647" xr:uid="{77D64A48-4D92-4CEB-B5F3-F54305129893}"/>
    <cellStyle name="RISKdarkBoxed 4 7 2 5" xfId="38907" xr:uid="{42127F26-DECE-4A22-BCB0-8BFBE5566A86}"/>
    <cellStyle name="RISKdarkBoxed 4 7 3" xfId="17058" xr:uid="{00000000-0005-0000-0000-0000A9420000}"/>
    <cellStyle name="RISKdarkBoxed 4 7 3 2" xfId="17059" xr:uid="{00000000-0005-0000-0000-0000AA420000}"/>
    <cellStyle name="RISKdarkBoxed 4 7 3 2 2" xfId="40653" xr:uid="{C04C76DF-5135-410D-B93E-DCAD16A35AD1}"/>
    <cellStyle name="RISKdarkBoxed 4 7 3 2 2 2" xfId="38913" xr:uid="{D1A5459E-F39B-4E33-B366-92F4D6AB7CF4}"/>
    <cellStyle name="RISKdarkBoxed 4 7 3 2 3" xfId="40652" xr:uid="{6A3AFCDE-2678-40B9-8212-52375C49DF57}"/>
    <cellStyle name="RISKdarkBoxed 4 7 3 2 4" xfId="38912" xr:uid="{449C7F91-3AA1-482C-A5DF-B2F3231B2260}"/>
    <cellStyle name="RISKdarkBoxed 4 7 3 3" xfId="40654" xr:uid="{503EC65D-DBDC-455D-AF8D-5F2A3F227D74}"/>
    <cellStyle name="RISKdarkBoxed 4 7 3 3 2" xfId="38914" xr:uid="{57266DD1-0E4C-4996-99FF-16FEDB36287F}"/>
    <cellStyle name="RISKdarkBoxed 4 7 3 4" xfId="40651" xr:uid="{FC129956-E8BC-42A2-BF97-BD3BC4460683}"/>
    <cellStyle name="RISKdarkBoxed 4 7 3 5" xfId="38911" xr:uid="{8457DE46-275B-4F76-AD30-580F6E8AC028}"/>
    <cellStyle name="RISKdarkBoxed 4 7 4" xfId="17060" xr:uid="{00000000-0005-0000-0000-0000AB420000}"/>
    <cellStyle name="RISKdarkBoxed 4 7 4 2" xfId="40656" xr:uid="{A77E64BF-5994-426D-ACFB-F7F06DDD0854}"/>
    <cellStyle name="RISKdarkBoxed 4 7 4 2 2" xfId="38916" xr:uid="{7FCD86EA-8BD4-48D0-9346-A694629F1900}"/>
    <cellStyle name="RISKdarkBoxed 4 7 4 3" xfId="40655" xr:uid="{F3313C7E-CDB0-4CD0-8383-44BB23B3FA1E}"/>
    <cellStyle name="RISKdarkBoxed 4 7 4 4" xfId="38915" xr:uid="{D100506B-7DC6-4DFA-BE67-BE63FD0C5623}"/>
    <cellStyle name="RISKdarkBoxed 4 7 5" xfId="40657" xr:uid="{8F7CBF9F-A041-459C-BA24-7B313D14F244}"/>
    <cellStyle name="RISKdarkBoxed 4 7 5 2" xfId="38917" xr:uid="{A3D17F28-E8BC-4174-AF17-AB351CB0B7E9}"/>
    <cellStyle name="RISKdarkBoxed 4 7 6" xfId="40646" xr:uid="{727C4497-D372-4FFF-9176-23B6A65A9005}"/>
    <cellStyle name="RISKdarkBoxed 4 7 7" xfId="38906" xr:uid="{C7B2A87D-CB46-4351-9527-255D8C73A4F4}"/>
    <cellStyle name="RISKdarkBoxed 4 8" xfId="17061" xr:uid="{00000000-0005-0000-0000-0000AC420000}"/>
    <cellStyle name="RISKdarkBoxed 4 8 2" xfId="17062" xr:uid="{00000000-0005-0000-0000-0000AD420000}"/>
    <cellStyle name="RISKdarkBoxed 4 8 2 2" xfId="17063" xr:uid="{00000000-0005-0000-0000-0000AE420000}"/>
    <cellStyle name="RISKdarkBoxed 4 8 2 2 2" xfId="40661" xr:uid="{F1920336-6A80-473F-B8E9-F98EEE82EBCA}"/>
    <cellStyle name="RISKdarkBoxed 4 8 2 2 2 2" xfId="38921" xr:uid="{87DB54AB-9C1D-4645-B32A-498631E6A78A}"/>
    <cellStyle name="RISKdarkBoxed 4 8 2 2 3" xfId="40660" xr:uid="{94E71862-1697-45F9-A18F-F48EAACBF2FE}"/>
    <cellStyle name="RISKdarkBoxed 4 8 2 2 4" xfId="38920" xr:uid="{02D363E6-C139-45E5-81D0-5A080252E0E2}"/>
    <cellStyle name="RISKdarkBoxed 4 8 2 3" xfId="40662" xr:uid="{87305BA3-3503-446C-A17F-EC79F91F9F91}"/>
    <cellStyle name="RISKdarkBoxed 4 8 2 3 2" xfId="38922" xr:uid="{3356B167-D566-42A8-B5DE-3425973C0CBE}"/>
    <cellStyle name="RISKdarkBoxed 4 8 2 4" xfId="40659" xr:uid="{0BD4AA3B-DBDC-426F-A55D-07DCA7FF9520}"/>
    <cellStyle name="RISKdarkBoxed 4 8 2 5" xfId="38919" xr:uid="{8C96B385-679A-490C-9AA9-3F9CA31C3A2F}"/>
    <cellStyle name="RISKdarkBoxed 4 8 3" xfId="17064" xr:uid="{00000000-0005-0000-0000-0000AF420000}"/>
    <cellStyle name="RISKdarkBoxed 4 8 3 2" xfId="17065" xr:uid="{00000000-0005-0000-0000-0000B0420000}"/>
    <cellStyle name="RISKdarkBoxed 4 8 3 2 2" xfId="40665" xr:uid="{BA862A1D-07C5-4760-88DE-AA94C6FD898B}"/>
    <cellStyle name="RISKdarkBoxed 4 8 3 2 2 2" xfId="38925" xr:uid="{24A0156E-1FDA-4224-BC63-495EC228E034}"/>
    <cellStyle name="RISKdarkBoxed 4 8 3 2 3" xfId="40664" xr:uid="{DCAFCD98-1DBF-490A-9AEC-9FB6172A17F8}"/>
    <cellStyle name="RISKdarkBoxed 4 8 3 2 4" xfId="38924" xr:uid="{A9207ED5-915F-47B7-86AC-F01B1D59BD40}"/>
    <cellStyle name="RISKdarkBoxed 4 8 3 3" xfId="40666" xr:uid="{4FCCB7C5-E4AE-4AB5-9CEE-49EACD4D44EB}"/>
    <cellStyle name="RISKdarkBoxed 4 8 3 3 2" xfId="38926" xr:uid="{A89486C4-AC65-4EFE-B7CE-1DF0AFEB9696}"/>
    <cellStyle name="RISKdarkBoxed 4 8 3 4" xfId="40663" xr:uid="{BEFB357C-C85D-4B29-AB69-E6F83C38C878}"/>
    <cellStyle name="RISKdarkBoxed 4 8 3 5" xfId="38923" xr:uid="{8A432F4A-D60A-4EAC-92ED-4D14503D7E0D}"/>
    <cellStyle name="RISKdarkBoxed 4 8 4" xfId="17066" xr:uid="{00000000-0005-0000-0000-0000B1420000}"/>
    <cellStyle name="RISKdarkBoxed 4 8 4 2" xfId="40668" xr:uid="{F9C96D3D-43C7-44ED-928B-2F53A0397DCA}"/>
    <cellStyle name="RISKdarkBoxed 4 8 4 2 2" xfId="38928" xr:uid="{B75282BB-60E8-4791-8D6C-B659D6FC9E9C}"/>
    <cellStyle name="RISKdarkBoxed 4 8 4 3" xfId="40667" xr:uid="{B0B4F85B-F92F-4534-BC6C-2AD15E03A615}"/>
    <cellStyle name="RISKdarkBoxed 4 8 4 4" xfId="38927" xr:uid="{E83D3C0B-32A6-4F58-973F-20826602E111}"/>
    <cellStyle name="RISKdarkBoxed 4 8 5" xfId="40669" xr:uid="{4AC11758-8B3C-4268-B9F7-13057BAB6C3F}"/>
    <cellStyle name="RISKdarkBoxed 4 8 5 2" xfId="38929" xr:uid="{89167BDC-D012-4604-9AD4-B0BDDFFF98B4}"/>
    <cellStyle name="RISKdarkBoxed 4 8 6" xfId="40658" xr:uid="{26405708-11D9-4CBC-8249-8FD40D35E44A}"/>
    <cellStyle name="RISKdarkBoxed 4 8 7" xfId="38918" xr:uid="{2DA58CD6-52C8-4009-9E43-0EB742E9B1DD}"/>
    <cellStyle name="RISKdarkBoxed 4 9" xfId="17067" xr:uid="{00000000-0005-0000-0000-0000B2420000}"/>
    <cellStyle name="RISKdarkBoxed 4 9 2" xfId="17068" xr:uid="{00000000-0005-0000-0000-0000B3420000}"/>
    <cellStyle name="RISKdarkBoxed 4 9 2 2" xfId="17069" xr:uid="{00000000-0005-0000-0000-0000B4420000}"/>
    <cellStyle name="RISKdarkBoxed 4 9 2 2 2" xfId="40673" xr:uid="{E20CC399-8161-4D6B-9B4C-1386FDA7B5D1}"/>
    <cellStyle name="RISKdarkBoxed 4 9 2 2 2 2" xfId="38933" xr:uid="{F3E0AF24-8609-4730-AF90-3B5ACC78420E}"/>
    <cellStyle name="RISKdarkBoxed 4 9 2 2 3" xfId="40672" xr:uid="{61823847-2D62-4038-B8DC-87C9F424767C}"/>
    <cellStyle name="RISKdarkBoxed 4 9 2 2 4" xfId="38932" xr:uid="{7B336950-032F-48D1-B084-47D01B0094A9}"/>
    <cellStyle name="RISKdarkBoxed 4 9 2 3" xfId="40674" xr:uid="{D3CB28E4-B490-4435-85C1-F649733BDEDB}"/>
    <cellStyle name="RISKdarkBoxed 4 9 2 3 2" xfId="38934" xr:uid="{35078F23-6DF2-4816-99C6-F048FE73298F}"/>
    <cellStyle name="RISKdarkBoxed 4 9 2 4" xfId="40671" xr:uid="{7B105F88-C1E6-474E-8FDA-071065A1956A}"/>
    <cellStyle name="RISKdarkBoxed 4 9 2 5" xfId="38931" xr:uid="{D8F9D618-1C66-43CE-833A-8339E3F998EB}"/>
    <cellStyle name="RISKdarkBoxed 4 9 3" xfId="17070" xr:uid="{00000000-0005-0000-0000-0000B5420000}"/>
    <cellStyle name="RISKdarkBoxed 4 9 3 2" xfId="17071" xr:uid="{00000000-0005-0000-0000-0000B6420000}"/>
    <cellStyle name="RISKdarkBoxed 4 9 3 2 2" xfId="40677" xr:uid="{32E15E99-3BA5-4869-BE36-76EB038C3136}"/>
    <cellStyle name="RISKdarkBoxed 4 9 3 2 2 2" xfId="38937" xr:uid="{ECA65916-29D8-4878-B4D4-4436FAC590D1}"/>
    <cellStyle name="RISKdarkBoxed 4 9 3 2 3" xfId="40676" xr:uid="{9E304B1D-A388-40CF-9F01-3C82D14C2A65}"/>
    <cellStyle name="RISKdarkBoxed 4 9 3 2 4" xfId="38936" xr:uid="{6318CB8C-E167-4EC1-92E2-914917EF34D8}"/>
    <cellStyle name="RISKdarkBoxed 4 9 3 3" xfId="40678" xr:uid="{01D88ABA-5810-44DA-A7B7-91BA7148F3F1}"/>
    <cellStyle name="RISKdarkBoxed 4 9 3 3 2" xfId="38938" xr:uid="{B42ADA0F-C960-4D7C-8749-F04F3A71F54A}"/>
    <cellStyle name="RISKdarkBoxed 4 9 3 4" xfId="40675" xr:uid="{E1907241-E61E-4EAC-9C82-E101678EC18E}"/>
    <cellStyle name="RISKdarkBoxed 4 9 3 5" xfId="38935" xr:uid="{FB424E76-1820-4197-A602-07EFF9D8C382}"/>
    <cellStyle name="RISKdarkBoxed 4 9 4" xfId="17072" xr:uid="{00000000-0005-0000-0000-0000B7420000}"/>
    <cellStyle name="RISKdarkBoxed 4 9 4 2" xfId="40680" xr:uid="{076AA5BF-64ED-4233-A753-FB8AAA6DD6A5}"/>
    <cellStyle name="RISKdarkBoxed 4 9 4 2 2" xfId="38940" xr:uid="{47D4A31C-F214-4DBC-9E30-5AF2D6EF4957}"/>
    <cellStyle name="RISKdarkBoxed 4 9 4 3" xfId="40679" xr:uid="{C9FDBE39-12CE-45FD-8CF6-0E3361949C11}"/>
    <cellStyle name="RISKdarkBoxed 4 9 4 4" xfId="38939" xr:uid="{0ACBB361-DD93-4233-8DED-F48C4B05C24C}"/>
    <cellStyle name="RISKdarkBoxed 4 9 5" xfId="40681" xr:uid="{82E63B44-063D-45E4-9CC3-AD14F4AB87C9}"/>
    <cellStyle name="RISKdarkBoxed 4 9 5 2" xfId="38941" xr:uid="{438CDDA5-052A-45A2-8F4B-301E3F49F9BB}"/>
    <cellStyle name="RISKdarkBoxed 4 9 6" xfId="40670" xr:uid="{B1B14A7D-2C4A-4840-841F-6FAD278466E6}"/>
    <cellStyle name="RISKdarkBoxed 4 9 7" xfId="38930" xr:uid="{31AFC61D-E59D-49AB-B8E8-5BB325EFF4B0}"/>
    <cellStyle name="RISKdarkBoxed 4_Balance" xfId="17073" xr:uid="{00000000-0005-0000-0000-0000B8420000}"/>
    <cellStyle name="RISKdarkBoxed 5" xfId="17074" xr:uid="{00000000-0005-0000-0000-0000B9420000}"/>
    <cellStyle name="RISKdarkBoxed 5 10" xfId="40682" xr:uid="{B6D78FD6-B93D-4E4D-81CE-ABA1D2C5CD58}"/>
    <cellStyle name="RISKdarkBoxed 5 11" xfId="38942" xr:uid="{AA3B80D2-1EC5-4225-B248-0669B28336BD}"/>
    <cellStyle name="RISKdarkBoxed 5 2" xfId="17075" xr:uid="{00000000-0005-0000-0000-0000BA420000}"/>
    <cellStyle name="RISKdarkBoxed 5 2 2" xfId="17076" xr:uid="{00000000-0005-0000-0000-0000BB420000}"/>
    <cellStyle name="RISKdarkBoxed 5 2 2 2" xfId="17077" xr:uid="{00000000-0005-0000-0000-0000BC420000}"/>
    <cellStyle name="RISKdarkBoxed 5 2 2 2 2" xfId="40686" xr:uid="{FF44A23C-EB33-4E15-8B9E-C7805478D78F}"/>
    <cellStyle name="RISKdarkBoxed 5 2 2 2 2 2" xfId="38946" xr:uid="{7A673F24-CAF1-4435-89E7-A516F6BE1064}"/>
    <cellStyle name="RISKdarkBoxed 5 2 2 2 3" xfId="40685" xr:uid="{F502B026-BF64-4925-B9CF-52908B932720}"/>
    <cellStyle name="RISKdarkBoxed 5 2 2 2 4" xfId="38945" xr:uid="{A9F2B0FA-89A5-4AF3-B164-2F9E7E45D17A}"/>
    <cellStyle name="RISKdarkBoxed 5 2 2 3" xfId="40687" xr:uid="{F296FDCD-6FE2-4AC3-93CB-FBA9C6099308}"/>
    <cellStyle name="RISKdarkBoxed 5 2 2 3 2" xfId="38947" xr:uid="{CA998B4C-1D1C-404D-924B-9F6F9C9CE760}"/>
    <cellStyle name="RISKdarkBoxed 5 2 2 4" xfId="40684" xr:uid="{88229CFB-7D6A-4FB6-AB97-03867525205F}"/>
    <cellStyle name="RISKdarkBoxed 5 2 2 5" xfId="38944" xr:uid="{FE3470F2-4EEB-4202-9E8B-0D6BF3A0BFA5}"/>
    <cellStyle name="RISKdarkBoxed 5 2 3" xfId="17078" xr:uid="{00000000-0005-0000-0000-0000BD420000}"/>
    <cellStyle name="RISKdarkBoxed 5 2 3 2" xfId="17079" xr:uid="{00000000-0005-0000-0000-0000BE420000}"/>
    <cellStyle name="RISKdarkBoxed 5 2 3 2 2" xfId="40690" xr:uid="{073CF2C7-FD2F-4990-8DF0-3EA336465EBF}"/>
    <cellStyle name="RISKdarkBoxed 5 2 3 2 2 2" xfId="38950" xr:uid="{79DC3C6A-B1D1-4B19-A994-1C371E8B7F2B}"/>
    <cellStyle name="RISKdarkBoxed 5 2 3 2 3" xfId="40689" xr:uid="{1E7C5A94-21A6-486D-B4B8-7B78920A38E0}"/>
    <cellStyle name="RISKdarkBoxed 5 2 3 2 4" xfId="38949" xr:uid="{993F4472-FE1B-43C6-87FC-3AC2B6E40C9F}"/>
    <cellStyle name="RISKdarkBoxed 5 2 3 3" xfId="40691" xr:uid="{463A965F-635E-4008-9F3D-D33FF04F456C}"/>
    <cellStyle name="RISKdarkBoxed 5 2 3 3 2" xfId="38951" xr:uid="{210A185E-3196-471F-9492-6A771024C777}"/>
    <cellStyle name="RISKdarkBoxed 5 2 3 4" xfId="40688" xr:uid="{82869F85-A1CE-4C5E-AEC5-E0C4BD8039EA}"/>
    <cellStyle name="RISKdarkBoxed 5 2 3 5" xfId="38948" xr:uid="{78727333-ADC1-49B8-8033-946A1A84A9F2}"/>
    <cellStyle name="RISKdarkBoxed 5 2 4" xfId="17080" xr:uid="{00000000-0005-0000-0000-0000BF420000}"/>
    <cellStyle name="RISKdarkBoxed 5 2 4 2" xfId="40693" xr:uid="{2FF8BA72-983F-4848-A2FF-EF1580F24DF3}"/>
    <cellStyle name="RISKdarkBoxed 5 2 4 2 2" xfId="38953" xr:uid="{F5372E92-A8C9-4EA0-AC78-332EB549EAF2}"/>
    <cellStyle name="RISKdarkBoxed 5 2 4 3" xfId="40692" xr:uid="{75E2793F-3BC4-47C4-B743-E0E06DC91E6E}"/>
    <cellStyle name="RISKdarkBoxed 5 2 4 4" xfId="38952" xr:uid="{73A24D1C-C3EB-4FAD-9AF6-F1A371864261}"/>
    <cellStyle name="RISKdarkBoxed 5 2 5" xfId="40694" xr:uid="{2DA3021E-373D-4757-A53A-66F0F96BC4B0}"/>
    <cellStyle name="RISKdarkBoxed 5 2 5 2" xfId="38954" xr:uid="{DF081E4E-2B72-4F37-85CB-712201037DCB}"/>
    <cellStyle name="RISKdarkBoxed 5 2 6" xfId="40683" xr:uid="{9851444E-86CA-4F01-AF37-254DA77A92E8}"/>
    <cellStyle name="RISKdarkBoxed 5 2 7" xfId="38943" xr:uid="{72EB8201-04AB-41F4-BEE1-A96DE1EBFEF7}"/>
    <cellStyle name="RISKdarkBoxed 5 3" xfId="17081" xr:uid="{00000000-0005-0000-0000-0000C0420000}"/>
    <cellStyle name="RISKdarkBoxed 5 3 2" xfId="17082" xr:uid="{00000000-0005-0000-0000-0000C1420000}"/>
    <cellStyle name="RISKdarkBoxed 5 3 2 2" xfId="17083" xr:uid="{00000000-0005-0000-0000-0000C2420000}"/>
    <cellStyle name="RISKdarkBoxed 5 3 2 2 2" xfId="40698" xr:uid="{26832A01-D0DE-4B55-90EF-C89D09128FE9}"/>
    <cellStyle name="RISKdarkBoxed 5 3 2 2 2 2" xfId="38958" xr:uid="{D3C83679-F53C-4647-99B3-D1B82488AA96}"/>
    <cellStyle name="RISKdarkBoxed 5 3 2 2 3" xfId="40697" xr:uid="{728BEAE1-577C-48C9-B6E9-970B3FD56901}"/>
    <cellStyle name="RISKdarkBoxed 5 3 2 2 4" xfId="38957" xr:uid="{EBC1E1D1-9F05-4E2C-A1B7-C07CDE6B3B52}"/>
    <cellStyle name="RISKdarkBoxed 5 3 2 3" xfId="40699" xr:uid="{28EA9C44-4231-4325-BA27-8C8ED9B1F381}"/>
    <cellStyle name="RISKdarkBoxed 5 3 2 3 2" xfId="38959" xr:uid="{9A810740-B296-479B-AECE-B2495587179A}"/>
    <cellStyle name="RISKdarkBoxed 5 3 2 4" xfId="40696" xr:uid="{F6EE3B72-7FC0-4203-B8F3-83058A8808AD}"/>
    <cellStyle name="RISKdarkBoxed 5 3 2 5" xfId="38956" xr:uid="{2C39E8AE-C3E6-41EB-8D81-17BBABF85026}"/>
    <cellStyle name="RISKdarkBoxed 5 3 3" xfId="17084" xr:uid="{00000000-0005-0000-0000-0000C3420000}"/>
    <cellStyle name="RISKdarkBoxed 5 3 3 2" xfId="17085" xr:uid="{00000000-0005-0000-0000-0000C4420000}"/>
    <cellStyle name="RISKdarkBoxed 5 3 3 2 2" xfId="40702" xr:uid="{67EBD588-592D-495F-9F1D-B6905ACA59DB}"/>
    <cellStyle name="RISKdarkBoxed 5 3 3 2 2 2" xfId="38962" xr:uid="{D0340015-98ED-4C78-A196-BD7A46F22EF0}"/>
    <cellStyle name="RISKdarkBoxed 5 3 3 2 3" xfId="40701" xr:uid="{0AA6EF87-B8A1-44AE-B0F8-C30D2C9E6728}"/>
    <cellStyle name="RISKdarkBoxed 5 3 3 2 4" xfId="38961" xr:uid="{FB5377C8-87EA-4838-8D89-40D99141BEBC}"/>
    <cellStyle name="RISKdarkBoxed 5 3 3 3" xfId="40703" xr:uid="{0A33C877-F81F-4A21-8139-FA2340A15C7D}"/>
    <cellStyle name="RISKdarkBoxed 5 3 3 3 2" xfId="38963" xr:uid="{80CA40FE-B4FE-43CF-8242-F568952BD3BB}"/>
    <cellStyle name="RISKdarkBoxed 5 3 3 4" xfId="40700" xr:uid="{D1E7EF56-FD23-4110-BD6B-6E0968245A5D}"/>
    <cellStyle name="RISKdarkBoxed 5 3 3 5" xfId="38960" xr:uid="{C657CA29-F0C7-4D0A-8348-F03468BC898B}"/>
    <cellStyle name="RISKdarkBoxed 5 3 4" xfId="17086" xr:uid="{00000000-0005-0000-0000-0000C5420000}"/>
    <cellStyle name="RISKdarkBoxed 5 3 4 2" xfId="40705" xr:uid="{E2641AEB-F884-4577-97D3-3AD5FEC00119}"/>
    <cellStyle name="RISKdarkBoxed 5 3 4 2 2" xfId="38965" xr:uid="{6D694AA8-A477-41C7-BB3E-631689C56D01}"/>
    <cellStyle name="RISKdarkBoxed 5 3 4 3" xfId="40704" xr:uid="{B33EE569-3E30-4B44-B94F-F0A8AA3D7B03}"/>
    <cellStyle name="RISKdarkBoxed 5 3 4 4" xfId="38964" xr:uid="{F448383B-1A4D-4CFF-B291-03A63FDA362F}"/>
    <cellStyle name="RISKdarkBoxed 5 3 5" xfId="40706" xr:uid="{50C0A84A-F282-4AAB-B29E-41082E0B3780}"/>
    <cellStyle name="RISKdarkBoxed 5 3 5 2" xfId="38966" xr:uid="{D63805C3-749F-434A-A15E-FF39859A492C}"/>
    <cellStyle name="RISKdarkBoxed 5 3 6" xfId="40695" xr:uid="{3529CAEB-F702-43D2-A92F-A2C1E3645860}"/>
    <cellStyle name="RISKdarkBoxed 5 3 7" xfId="38955" xr:uid="{E5C91BE5-8611-4321-8DF5-532FB8557002}"/>
    <cellStyle name="RISKdarkBoxed 5 4" xfId="17087" xr:uid="{00000000-0005-0000-0000-0000C6420000}"/>
    <cellStyle name="RISKdarkBoxed 5 4 2" xfId="17088" xr:uid="{00000000-0005-0000-0000-0000C7420000}"/>
    <cellStyle name="RISKdarkBoxed 5 4 2 2" xfId="17089" xr:uid="{00000000-0005-0000-0000-0000C8420000}"/>
    <cellStyle name="RISKdarkBoxed 5 4 2 2 2" xfId="40710" xr:uid="{52071884-5BDF-46F3-B300-A3539DC865F2}"/>
    <cellStyle name="RISKdarkBoxed 5 4 2 2 2 2" xfId="38970" xr:uid="{5DBA46F6-1C89-4C16-9391-70491E2DDDAB}"/>
    <cellStyle name="RISKdarkBoxed 5 4 2 2 3" xfId="40709" xr:uid="{24BE9E99-9648-41F8-9A12-20E095006592}"/>
    <cellStyle name="RISKdarkBoxed 5 4 2 2 4" xfId="38969" xr:uid="{AA5E99DD-3E33-4BFA-8758-2F6E4F9CBBEC}"/>
    <cellStyle name="RISKdarkBoxed 5 4 2 3" xfId="40711" xr:uid="{6266B31E-9283-4AB2-8840-A3312682D03C}"/>
    <cellStyle name="RISKdarkBoxed 5 4 2 3 2" xfId="38971" xr:uid="{F242A067-E39F-4F74-91BC-E3EADE32F9AC}"/>
    <cellStyle name="RISKdarkBoxed 5 4 2 4" xfId="40708" xr:uid="{3401E845-360D-4ACB-A535-CF0F7B7E9689}"/>
    <cellStyle name="RISKdarkBoxed 5 4 2 5" xfId="38968" xr:uid="{D73D39B0-60A7-457D-80AD-B555A40C9771}"/>
    <cellStyle name="RISKdarkBoxed 5 4 3" xfId="17090" xr:uid="{00000000-0005-0000-0000-0000C9420000}"/>
    <cellStyle name="RISKdarkBoxed 5 4 3 2" xfId="17091" xr:uid="{00000000-0005-0000-0000-0000CA420000}"/>
    <cellStyle name="RISKdarkBoxed 5 4 3 2 2" xfId="40714" xr:uid="{B55A3BAA-A124-416B-B137-9A9A022300A1}"/>
    <cellStyle name="RISKdarkBoxed 5 4 3 2 2 2" xfId="38974" xr:uid="{AB9A3B6D-F979-4990-9722-99509E4B39B3}"/>
    <cellStyle name="RISKdarkBoxed 5 4 3 2 3" xfId="40713" xr:uid="{6C99B989-5AF0-4F67-AE0A-6D824D8147D6}"/>
    <cellStyle name="RISKdarkBoxed 5 4 3 2 4" xfId="38973" xr:uid="{B68C12D2-D02C-47C4-9070-4358621BBBD9}"/>
    <cellStyle name="RISKdarkBoxed 5 4 3 3" xfId="40715" xr:uid="{DA0A5DE2-EBBE-42C1-AB1D-457E74FB45A0}"/>
    <cellStyle name="RISKdarkBoxed 5 4 3 3 2" xfId="38975" xr:uid="{886DB455-9C9B-4274-A30B-573F490D8B68}"/>
    <cellStyle name="RISKdarkBoxed 5 4 3 4" xfId="40712" xr:uid="{21FF69BD-73E0-4003-94E1-0A71DCB971EE}"/>
    <cellStyle name="RISKdarkBoxed 5 4 3 5" xfId="38972" xr:uid="{92A0B488-04B2-47F7-B171-D7DA5B6AA344}"/>
    <cellStyle name="RISKdarkBoxed 5 4 4" xfId="17092" xr:uid="{00000000-0005-0000-0000-0000CB420000}"/>
    <cellStyle name="RISKdarkBoxed 5 4 4 2" xfId="40717" xr:uid="{5A327F2D-4D8D-46B3-AC4D-85405B8721AD}"/>
    <cellStyle name="RISKdarkBoxed 5 4 4 2 2" xfId="38977" xr:uid="{61AC6FDB-977E-4173-B9BB-0F48CB03C9C8}"/>
    <cellStyle name="RISKdarkBoxed 5 4 4 3" xfId="40716" xr:uid="{EE0D680C-4029-4626-9E67-BAE8E2C10F2E}"/>
    <cellStyle name="RISKdarkBoxed 5 4 4 4" xfId="38976" xr:uid="{0425CE04-248A-4DF7-B507-70B1DA324571}"/>
    <cellStyle name="RISKdarkBoxed 5 4 5" xfId="40718" xr:uid="{E84954F2-1C24-43FC-8841-BAB64F4255AC}"/>
    <cellStyle name="RISKdarkBoxed 5 4 5 2" xfId="38978" xr:uid="{63BBF95F-6DDE-4697-9FC5-04DCE73C7C37}"/>
    <cellStyle name="RISKdarkBoxed 5 4 6" xfId="40707" xr:uid="{5999A63A-EEFC-494D-ACDE-712CC2A73E3A}"/>
    <cellStyle name="RISKdarkBoxed 5 4 7" xfId="38967" xr:uid="{99625AB2-9FF3-436D-BD8E-4D9F6708DE1F}"/>
    <cellStyle name="RISKdarkBoxed 5 5" xfId="17093" xr:uid="{00000000-0005-0000-0000-0000CC420000}"/>
    <cellStyle name="RISKdarkBoxed 5 5 2" xfId="17094" xr:uid="{00000000-0005-0000-0000-0000CD420000}"/>
    <cellStyle name="RISKdarkBoxed 5 5 2 2" xfId="17095" xr:uid="{00000000-0005-0000-0000-0000CE420000}"/>
    <cellStyle name="RISKdarkBoxed 5 5 2 2 2" xfId="40722" xr:uid="{9316D5CD-A4DA-4952-B204-2C6E01D67461}"/>
    <cellStyle name="RISKdarkBoxed 5 5 2 2 2 2" xfId="38982" xr:uid="{C6D1F83B-8112-4DCF-A864-B78E009E5893}"/>
    <cellStyle name="RISKdarkBoxed 5 5 2 2 3" xfId="40721" xr:uid="{C96D1807-A0D6-4EBE-922C-F06FCAB222C2}"/>
    <cellStyle name="RISKdarkBoxed 5 5 2 2 4" xfId="38981" xr:uid="{DD3CDF82-1303-4B8A-816E-8AE8FADFCC92}"/>
    <cellStyle name="RISKdarkBoxed 5 5 2 3" xfId="40723" xr:uid="{A8E9A1AB-32BE-46F0-A218-A85C77078080}"/>
    <cellStyle name="RISKdarkBoxed 5 5 2 3 2" xfId="38983" xr:uid="{1789B983-F494-41D6-A124-66A1AF676E36}"/>
    <cellStyle name="RISKdarkBoxed 5 5 2 4" xfId="40720" xr:uid="{1ACA2A0A-9BCB-43B0-A27C-1E1B58A313E9}"/>
    <cellStyle name="RISKdarkBoxed 5 5 2 5" xfId="38980" xr:uid="{61BD64F8-CD46-4E73-B959-B248103A540E}"/>
    <cellStyle name="RISKdarkBoxed 5 5 3" xfId="17096" xr:uid="{00000000-0005-0000-0000-0000CF420000}"/>
    <cellStyle name="RISKdarkBoxed 5 5 3 2" xfId="17097" xr:uid="{00000000-0005-0000-0000-0000D0420000}"/>
    <cellStyle name="RISKdarkBoxed 5 5 3 2 2" xfId="40726" xr:uid="{B54F8ABC-89CB-4A7C-8721-F2DC089FBD1F}"/>
    <cellStyle name="RISKdarkBoxed 5 5 3 2 2 2" xfId="38986" xr:uid="{883A08EA-3796-4D4F-85B0-59552FFD82C9}"/>
    <cellStyle name="RISKdarkBoxed 5 5 3 2 3" xfId="40725" xr:uid="{ED62B51C-6A6E-4E97-9B2E-BB61CE4E2043}"/>
    <cellStyle name="RISKdarkBoxed 5 5 3 2 4" xfId="38985" xr:uid="{308FC00F-4F47-4F26-B590-6D0DE289FCDB}"/>
    <cellStyle name="RISKdarkBoxed 5 5 3 3" xfId="40727" xr:uid="{5F045195-25BD-4ED7-B324-4D62F1DFBF7B}"/>
    <cellStyle name="RISKdarkBoxed 5 5 3 3 2" xfId="38987" xr:uid="{B1518C2C-F5F2-4007-9A14-005A206E3A33}"/>
    <cellStyle name="RISKdarkBoxed 5 5 3 4" xfId="40724" xr:uid="{25056CC7-B370-4B23-9E9B-F208571473DE}"/>
    <cellStyle name="RISKdarkBoxed 5 5 3 5" xfId="38984" xr:uid="{8BB95ECB-10A2-46C5-9B76-58C644335F15}"/>
    <cellStyle name="RISKdarkBoxed 5 5 4" xfId="17098" xr:uid="{00000000-0005-0000-0000-0000D1420000}"/>
    <cellStyle name="RISKdarkBoxed 5 5 4 2" xfId="40729" xr:uid="{8A366E7F-F5FA-4E76-A572-D0EC51568061}"/>
    <cellStyle name="RISKdarkBoxed 5 5 4 2 2" xfId="38989" xr:uid="{A78F6456-56BB-4CB0-AA2E-FD05AD807F6D}"/>
    <cellStyle name="RISKdarkBoxed 5 5 4 3" xfId="40728" xr:uid="{22019D94-1A20-4652-B471-0A9E13F0899A}"/>
    <cellStyle name="RISKdarkBoxed 5 5 4 4" xfId="38988" xr:uid="{2E57D30D-274F-4D40-BDE7-213327239BE8}"/>
    <cellStyle name="RISKdarkBoxed 5 5 5" xfId="40730" xr:uid="{E2B70321-4BBF-4888-A97F-F8B199E65C31}"/>
    <cellStyle name="RISKdarkBoxed 5 5 5 2" xfId="38990" xr:uid="{ADC986DD-B5A6-4383-88B8-DC18B47C62DA}"/>
    <cellStyle name="RISKdarkBoxed 5 5 6" xfId="40719" xr:uid="{E0CDF08C-0754-49DB-8EA5-9657636C1B46}"/>
    <cellStyle name="RISKdarkBoxed 5 5 7" xfId="38979" xr:uid="{040F8034-AE4E-495A-B7B6-A9CBD2055191}"/>
    <cellStyle name="RISKdarkBoxed 5 6" xfId="17099" xr:uid="{00000000-0005-0000-0000-0000D2420000}"/>
    <cellStyle name="RISKdarkBoxed 5 6 2" xfId="17100" xr:uid="{00000000-0005-0000-0000-0000D3420000}"/>
    <cellStyle name="RISKdarkBoxed 5 6 2 2" xfId="40733" xr:uid="{BF713A85-78E4-4368-B4D3-AB7EC4484028}"/>
    <cellStyle name="RISKdarkBoxed 5 6 2 2 2" xfId="38993" xr:uid="{A828DAB3-61C0-44D8-9DBF-9CCBB4E094AB}"/>
    <cellStyle name="RISKdarkBoxed 5 6 2 3" xfId="40732" xr:uid="{4B162B41-2EEF-4A11-AC9C-076BA53A95F7}"/>
    <cellStyle name="RISKdarkBoxed 5 6 2 4" xfId="38992" xr:uid="{18DAEB09-647C-48E0-AF87-093BE5C5ED16}"/>
    <cellStyle name="RISKdarkBoxed 5 6 3" xfId="40734" xr:uid="{AFF99704-D508-4D04-967A-C99E2982C3FB}"/>
    <cellStyle name="RISKdarkBoxed 5 6 3 2" xfId="38994" xr:uid="{E3024BF4-BF9A-4A18-8A32-D5B5EDDB1347}"/>
    <cellStyle name="RISKdarkBoxed 5 6 4" xfId="40731" xr:uid="{FF553948-8FB8-4DA1-92C4-D559A7C10AD7}"/>
    <cellStyle name="RISKdarkBoxed 5 6 5" xfId="38991" xr:uid="{71961EB8-FEF2-4778-BCB3-E8C7A0569CA7}"/>
    <cellStyle name="RISKdarkBoxed 5 7" xfId="17101" xr:uid="{00000000-0005-0000-0000-0000D4420000}"/>
    <cellStyle name="RISKdarkBoxed 5 7 2" xfId="17102" xr:uid="{00000000-0005-0000-0000-0000D5420000}"/>
    <cellStyle name="RISKdarkBoxed 5 7 2 2" xfId="40737" xr:uid="{33F419A9-FAA1-482A-B814-2928C3174143}"/>
    <cellStyle name="RISKdarkBoxed 5 7 2 2 2" xfId="38997" xr:uid="{735CD109-2E21-4283-B081-2EFCBEE047CC}"/>
    <cellStyle name="RISKdarkBoxed 5 7 2 3" xfId="40736" xr:uid="{5CAA2BE8-16CB-469E-847D-4865228EDEC9}"/>
    <cellStyle name="RISKdarkBoxed 5 7 2 4" xfId="38996" xr:uid="{7252DF41-5EF6-4C62-8CA4-1D6B622C517D}"/>
    <cellStyle name="RISKdarkBoxed 5 7 3" xfId="40738" xr:uid="{C39EB118-B0D0-4AD3-8882-74649A0ECB96}"/>
    <cellStyle name="RISKdarkBoxed 5 7 3 2" xfId="38998" xr:uid="{B636BDE0-2DD7-4181-AEB5-2F7D0471E3D2}"/>
    <cellStyle name="RISKdarkBoxed 5 7 4" xfId="40735" xr:uid="{4C884D30-341B-4CDD-9870-C4337D5DCA8A}"/>
    <cellStyle name="RISKdarkBoxed 5 7 5" xfId="38995" xr:uid="{8EA1F6A9-EE34-40ED-89FE-CD61922F9847}"/>
    <cellStyle name="RISKdarkBoxed 5 8" xfId="17103" xr:uid="{00000000-0005-0000-0000-0000D6420000}"/>
    <cellStyle name="RISKdarkBoxed 5 8 2" xfId="40740" xr:uid="{A62595DB-4BA6-4ADC-AA15-3DF2012111C5}"/>
    <cellStyle name="RISKdarkBoxed 5 8 2 2" xfId="39000" xr:uid="{BEA61BE5-F168-45A0-9E38-439BE621B6EC}"/>
    <cellStyle name="RISKdarkBoxed 5 8 3" xfId="40739" xr:uid="{A17909C7-2CB3-4D01-ABF9-49EE9353511B}"/>
    <cellStyle name="RISKdarkBoxed 5 8 4" xfId="38999" xr:uid="{A6E0D4DB-24B3-4882-8D97-9640549AC2B5}"/>
    <cellStyle name="RISKdarkBoxed 5 9" xfId="40741" xr:uid="{955C77FB-EBB1-4D6C-89A7-ACEB5BB6BE2C}"/>
    <cellStyle name="RISKdarkBoxed 5 9 2" xfId="39001" xr:uid="{ABB075B8-BF07-432A-935A-74A808B16C11}"/>
    <cellStyle name="RISKdarkBoxed 6" xfId="17104" xr:uid="{00000000-0005-0000-0000-0000D7420000}"/>
    <cellStyle name="RISKdarkBoxed 6 2" xfId="17105" xr:uid="{00000000-0005-0000-0000-0000D8420000}"/>
    <cellStyle name="RISKdarkBoxed 6 2 2" xfId="17106" xr:uid="{00000000-0005-0000-0000-0000D9420000}"/>
    <cellStyle name="RISKdarkBoxed 6 2 2 2" xfId="40745" xr:uid="{49CAF6AD-AAF7-470E-80E8-F2B1478F65BF}"/>
    <cellStyle name="RISKdarkBoxed 6 2 2 2 2" xfId="39005" xr:uid="{57D0DE09-2F71-4C36-ABED-FBF189FDAA77}"/>
    <cellStyle name="RISKdarkBoxed 6 2 2 3" xfId="40744" xr:uid="{60BDB6A5-BE88-40B8-B6CC-24C37E564951}"/>
    <cellStyle name="RISKdarkBoxed 6 2 2 4" xfId="39004" xr:uid="{D8F8BCB3-C743-4670-96EA-47C614EDD0FB}"/>
    <cellStyle name="RISKdarkBoxed 6 2 3" xfId="40746" xr:uid="{3E0451EA-B02D-4E97-8E11-2329A0EBBAAB}"/>
    <cellStyle name="RISKdarkBoxed 6 2 3 2" xfId="39006" xr:uid="{B2ABE445-101D-499C-B827-A1E2E7299F53}"/>
    <cellStyle name="RISKdarkBoxed 6 2 4" xfId="40743" xr:uid="{666E5B01-0EA1-45FD-9738-BA76E2765965}"/>
    <cellStyle name="RISKdarkBoxed 6 2 5" xfId="39003" xr:uid="{326DB484-B533-4CD4-8B8E-33F594A00236}"/>
    <cellStyle name="RISKdarkBoxed 6 3" xfId="17107" xr:uid="{00000000-0005-0000-0000-0000DA420000}"/>
    <cellStyle name="RISKdarkBoxed 6 3 2" xfId="17108" xr:uid="{00000000-0005-0000-0000-0000DB420000}"/>
    <cellStyle name="RISKdarkBoxed 6 3 2 2" xfId="40749" xr:uid="{99230A7D-2A86-438A-A44C-FE759EC0C371}"/>
    <cellStyle name="RISKdarkBoxed 6 3 2 2 2" xfId="39009" xr:uid="{5A39CBC3-653D-4A0F-97B5-C2B5D76FF4DE}"/>
    <cellStyle name="RISKdarkBoxed 6 3 2 3" xfId="40748" xr:uid="{DFD801E7-796E-4BF3-ADC4-88B88854B1A5}"/>
    <cellStyle name="RISKdarkBoxed 6 3 2 4" xfId="39008" xr:uid="{82936BF3-A353-47E4-B3DE-D14ED94E9C54}"/>
    <cellStyle name="RISKdarkBoxed 6 3 3" xfId="40750" xr:uid="{F1732CDD-ED98-4F32-9B2D-B2F3834E7159}"/>
    <cellStyle name="RISKdarkBoxed 6 3 3 2" xfId="39010" xr:uid="{71ECC79E-27B2-4F87-ADFD-669D88E9708D}"/>
    <cellStyle name="RISKdarkBoxed 6 3 4" xfId="40747" xr:uid="{C7E72ABF-B1E8-4B17-9116-39DC9AB91114}"/>
    <cellStyle name="RISKdarkBoxed 6 3 5" xfId="39007" xr:uid="{A1B5010D-C913-4867-BC9A-837C2E771B3A}"/>
    <cellStyle name="RISKdarkBoxed 6 4" xfId="17109" xr:uid="{00000000-0005-0000-0000-0000DC420000}"/>
    <cellStyle name="RISKdarkBoxed 6 4 2" xfId="40752" xr:uid="{A23A805D-3C01-4155-9181-8B656274175F}"/>
    <cellStyle name="RISKdarkBoxed 6 4 2 2" xfId="39012" xr:uid="{3D309D72-17DB-495E-949A-99D9A572A332}"/>
    <cellStyle name="RISKdarkBoxed 6 4 3" xfId="40751" xr:uid="{355DE9A6-7265-4EC4-B2F5-6FE45E069C5B}"/>
    <cellStyle name="RISKdarkBoxed 6 4 4" xfId="39011" xr:uid="{1624B0D3-DA2D-4D97-8C2D-27EFBEC65125}"/>
    <cellStyle name="RISKdarkBoxed 6 5" xfId="40753" xr:uid="{F0C69E88-5925-4B6C-BC12-A2C5EA6E8F58}"/>
    <cellStyle name="RISKdarkBoxed 6 5 2" xfId="39013" xr:uid="{8BE9DB1D-C120-4CE3-88D4-08E49B7A4C77}"/>
    <cellStyle name="RISKdarkBoxed 6 6" xfId="40742" xr:uid="{2F928E96-EE47-4B50-9FFA-A6B376775EFB}"/>
    <cellStyle name="RISKdarkBoxed 6 7" xfId="39002" xr:uid="{5F2859CD-A0C8-4846-B870-5B2DD5FDAC8B}"/>
    <cellStyle name="RISKdarkBoxed 7" xfId="17110" xr:uid="{00000000-0005-0000-0000-0000DD420000}"/>
    <cellStyle name="RISKdarkBoxed 7 2" xfId="17111" xr:uid="{00000000-0005-0000-0000-0000DE420000}"/>
    <cellStyle name="RISKdarkBoxed 7 2 2" xfId="17112" xr:uid="{00000000-0005-0000-0000-0000DF420000}"/>
    <cellStyle name="RISKdarkBoxed 7 2 2 2" xfId="40757" xr:uid="{A48AC165-E3BA-45A2-8777-A9411428880E}"/>
    <cellStyle name="RISKdarkBoxed 7 2 2 2 2" xfId="39017" xr:uid="{5EBA766C-8981-4948-BD5D-B041D64296C5}"/>
    <cellStyle name="RISKdarkBoxed 7 2 2 3" xfId="40756" xr:uid="{25340258-836F-4097-8459-B3904C441D50}"/>
    <cellStyle name="RISKdarkBoxed 7 2 2 4" xfId="39016" xr:uid="{4FFE5FED-5680-4465-B770-AFB8F632BA2E}"/>
    <cellStyle name="RISKdarkBoxed 7 2 3" xfId="40758" xr:uid="{871F5049-922F-4F21-8B4D-F31B7E54BBC3}"/>
    <cellStyle name="RISKdarkBoxed 7 2 3 2" xfId="39018" xr:uid="{33EDBB60-3B89-4E6D-94FF-8F3413D0344C}"/>
    <cellStyle name="RISKdarkBoxed 7 2 4" xfId="40755" xr:uid="{C4D44F71-4DEF-48C9-B6C3-A2B6C7F5A009}"/>
    <cellStyle name="RISKdarkBoxed 7 2 5" xfId="39015" xr:uid="{B965795E-963A-40A4-8177-707EB9C1F9D9}"/>
    <cellStyle name="RISKdarkBoxed 7 3" xfId="17113" xr:uid="{00000000-0005-0000-0000-0000E0420000}"/>
    <cellStyle name="RISKdarkBoxed 7 3 2" xfId="17114" xr:uid="{00000000-0005-0000-0000-0000E1420000}"/>
    <cellStyle name="RISKdarkBoxed 7 3 2 2" xfId="40761" xr:uid="{DC1CB995-75D5-402B-A32D-585EE8161958}"/>
    <cellStyle name="RISKdarkBoxed 7 3 2 2 2" xfId="39021" xr:uid="{696BF3B5-B4A5-4534-8C9F-0032DA8FED52}"/>
    <cellStyle name="RISKdarkBoxed 7 3 2 3" xfId="40760" xr:uid="{1AE46F39-8302-423F-A632-885C567AA61C}"/>
    <cellStyle name="RISKdarkBoxed 7 3 2 4" xfId="39020" xr:uid="{69338BA9-847D-4C2E-A97B-C17F6DB00835}"/>
    <cellStyle name="RISKdarkBoxed 7 3 3" xfId="40762" xr:uid="{8645010B-0B27-4E2A-A241-CBD4166FEF4D}"/>
    <cellStyle name="RISKdarkBoxed 7 3 3 2" xfId="39022" xr:uid="{AA1A63BD-7D56-492E-B2F9-FD0E0BCC052E}"/>
    <cellStyle name="RISKdarkBoxed 7 3 4" xfId="40759" xr:uid="{DDD1AA22-C0B0-48F5-AD3B-B05F6CC4FC76}"/>
    <cellStyle name="RISKdarkBoxed 7 3 5" xfId="39019" xr:uid="{B3EEFF9B-7C8A-4DDB-8747-8F0DBDD3EAE2}"/>
    <cellStyle name="RISKdarkBoxed 7 4" xfId="17115" xr:uid="{00000000-0005-0000-0000-0000E2420000}"/>
    <cellStyle name="RISKdarkBoxed 7 4 2" xfId="40764" xr:uid="{7AD0DF22-2CD2-4098-9162-9449595A4AC3}"/>
    <cellStyle name="RISKdarkBoxed 7 4 2 2" xfId="39024" xr:uid="{F6155EEC-F5C7-4817-8BDD-86249487D249}"/>
    <cellStyle name="RISKdarkBoxed 7 4 3" xfId="40763" xr:uid="{A373FD7D-E213-4C10-84FD-E6359E7E741D}"/>
    <cellStyle name="RISKdarkBoxed 7 4 4" xfId="39023" xr:uid="{6D6B7D53-CFDF-4764-A818-FD0710D522DA}"/>
    <cellStyle name="RISKdarkBoxed 7 5" xfId="40765" xr:uid="{C990706B-CD6F-4949-89E8-2A79D1BEDC47}"/>
    <cellStyle name="RISKdarkBoxed 7 5 2" xfId="39025" xr:uid="{647E44F4-8479-42B0-81E2-2C604210BBCA}"/>
    <cellStyle name="RISKdarkBoxed 7 6" xfId="40754" xr:uid="{79496C9E-AE73-449A-9053-D5B364CA4E37}"/>
    <cellStyle name="RISKdarkBoxed 7 7" xfId="39014" xr:uid="{048DC2C6-C3A4-49D2-A054-4B2FF7062E85}"/>
    <cellStyle name="RISKdarkBoxed 8" xfId="17116" xr:uid="{00000000-0005-0000-0000-0000E3420000}"/>
    <cellStyle name="RISKdarkBoxed 8 2" xfId="17117" xr:uid="{00000000-0005-0000-0000-0000E4420000}"/>
    <cellStyle name="RISKdarkBoxed 8 2 2" xfId="17118" xr:uid="{00000000-0005-0000-0000-0000E5420000}"/>
    <cellStyle name="RISKdarkBoxed 8 2 2 2" xfId="40769" xr:uid="{AB1AF3CD-CC3B-4CDD-8D10-C13C886A0E2B}"/>
    <cellStyle name="RISKdarkBoxed 8 2 2 2 2" xfId="39029" xr:uid="{2A929AB7-713A-424A-8E21-0ADF6A37C80E}"/>
    <cellStyle name="RISKdarkBoxed 8 2 2 3" xfId="40768" xr:uid="{9EDBA4FE-5FDD-4A0A-9FF9-CEFDB1511DD8}"/>
    <cellStyle name="RISKdarkBoxed 8 2 2 4" xfId="39028" xr:uid="{7D0BE720-A782-4EBF-B7F5-DE0E680B0451}"/>
    <cellStyle name="RISKdarkBoxed 8 2 3" xfId="40770" xr:uid="{962DFE5D-4BE5-4638-9A12-7CB284B87CF3}"/>
    <cellStyle name="RISKdarkBoxed 8 2 3 2" xfId="39030" xr:uid="{4B9A7E56-4057-4629-A6F8-6F5726F7D367}"/>
    <cellStyle name="RISKdarkBoxed 8 2 4" xfId="40767" xr:uid="{62E7CE9B-6097-4856-B9DF-4CE427F81D20}"/>
    <cellStyle name="RISKdarkBoxed 8 2 5" xfId="39027" xr:uid="{2E1213D9-248D-41D4-8337-D2760C1B4F46}"/>
    <cellStyle name="RISKdarkBoxed 8 3" xfId="17119" xr:uid="{00000000-0005-0000-0000-0000E6420000}"/>
    <cellStyle name="RISKdarkBoxed 8 3 2" xfId="17120" xr:uid="{00000000-0005-0000-0000-0000E7420000}"/>
    <cellStyle name="RISKdarkBoxed 8 3 2 2" xfId="40773" xr:uid="{0D4627BD-D4FF-4D86-AC1B-8ABEF397378B}"/>
    <cellStyle name="RISKdarkBoxed 8 3 2 2 2" xfId="39033" xr:uid="{A6177522-F62E-4AE5-87D3-42C9461553A1}"/>
    <cellStyle name="RISKdarkBoxed 8 3 2 3" xfId="40772" xr:uid="{F99947F8-4B3B-4CB4-9022-C0645B719BB8}"/>
    <cellStyle name="RISKdarkBoxed 8 3 2 4" xfId="39032" xr:uid="{5F683E80-047C-406B-A9F4-BF6CDC7A7FA5}"/>
    <cellStyle name="RISKdarkBoxed 8 3 3" xfId="40774" xr:uid="{99C49F68-B662-4147-B589-67A1BE3EE951}"/>
    <cellStyle name="RISKdarkBoxed 8 3 3 2" xfId="39034" xr:uid="{6688F4CE-EF10-44DF-AF16-3C6F17D21185}"/>
    <cellStyle name="RISKdarkBoxed 8 3 4" xfId="40771" xr:uid="{5A9DBBDF-D466-4B67-88C3-F3CA7134F9A3}"/>
    <cellStyle name="RISKdarkBoxed 8 3 5" xfId="39031" xr:uid="{648DDBDE-AB45-43CF-ABD4-C6DD0AE2C931}"/>
    <cellStyle name="RISKdarkBoxed 8 4" xfId="17121" xr:uid="{00000000-0005-0000-0000-0000E8420000}"/>
    <cellStyle name="RISKdarkBoxed 8 4 2" xfId="40776" xr:uid="{05F9ABAD-0FF0-4FD2-9FA0-60B8468C74FB}"/>
    <cellStyle name="RISKdarkBoxed 8 4 2 2" xfId="39036" xr:uid="{E802C06C-25AB-490F-8DD5-924E3CCBE1BE}"/>
    <cellStyle name="RISKdarkBoxed 8 4 3" xfId="40775" xr:uid="{F6BE3D15-E4CB-45E0-ABCE-8A1C01D916A8}"/>
    <cellStyle name="RISKdarkBoxed 8 4 4" xfId="39035" xr:uid="{CFF2E935-679A-4BE7-B4B2-774E4B6E6F75}"/>
    <cellStyle name="RISKdarkBoxed 8 5" xfId="40777" xr:uid="{3DD49A98-0F00-4199-961C-DABBB42F9599}"/>
    <cellStyle name="RISKdarkBoxed 8 5 2" xfId="39037" xr:uid="{5D80044B-6DD7-4CE5-8AF9-6C9C3B8B50CC}"/>
    <cellStyle name="RISKdarkBoxed 8 6" xfId="40766" xr:uid="{D9CCB8F5-86B1-45B4-B455-399AA29290CA}"/>
    <cellStyle name="RISKdarkBoxed 8 7" xfId="39026" xr:uid="{15C5B0FF-EA36-46E6-A3DF-5B36BE41182C}"/>
    <cellStyle name="RISKdarkBoxed 9" xfId="17122" xr:uid="{00000000-0005-0000-0000-0000E9420000}"/>
    <cellStyle name="RISKdarkBoxed 9 2" xfId="17123" xr:uid="{00000000-0005-0000-0000-0000EA420000}"/>
    <cellStyle name="RISKdarkBoxed 9 2 2" xfId="17124" xr:uid="{00000000-0005-0000-0000-0000EB420000}"/>
    <cellStyle name="RISKdarkBoxed 9 2 2 2" xfId="40781" xr:uid="{1B427F56-6F1F-46CD-B7AD-2E0FDD205ADF}"/>
    <cellStyle name="RISKdarkBoxed 9 2 2 2 2" xfId="39041" xr:uid="{73C8EF84-83CB-4106-824A-E96F352A9A7E}"/>
    <cellStyle name="RISKdarkBoxed 9 2 2 3" xfId="40780" xr:uid="{85E98624-FD31-46AD-80DA-18DD6E48411B}"/>
    <cellStyle name="RISKdarkBoxed 9 2 2 4" xfId="39040" xr:uid="{6BF699E4-A7F0-4CB1-8819-EECB11C8E784}"/>
    <cellStyle name="RISKdarkBoxed 9 2 3" xfId="40782" xr:uid="{16992BC2-F6FF-4DA2-8544-9D92D4B4AC01}"/>
    <cellStyle name="RISKdarkBoxed 9 2 3 2" xfId="39042" xr:uid="{F4F63BB6-493C-41E8-B535-25658E1CD143}"/>
    <cellStyle name="RISKdarkBoxed 9 2 4" xfId="40779" xr:uid="{FCB20BDC-49C8-4DB8-B8DC-D0B7F74CFF1F}"/>
    <cellStyle name="RISKdarkBoxed 9 2 5" xfId="39039" xr:uid="{8F24FB58-54FA-4D14-BCA4-3E4D4E98156F}"/>
    <cellStyle name="RISKdarkBoxed 9 3" xfId="17125" xr:uid="{00000000-0005-0000-0000-0000EC420000}"/>
    <cellStyle name="RISKdarkBoxed 9 3 2" xfId="17126" xr:uid="{00000000-0005-0000-0000-0000ED420000}"/>
    <cellStyle name="RISKdarkBoxed 9 3 2 2" xfId="40785" xr:uid="{57574324-41D4-4855-9933-AA3FD7E2AB76}"/>
    <cellStyle name="RISKdarkBoxed 9 3 2 2 2" xfId="39045" xr:uid="{570B6263-BBD4-4120-96C6-044F6AC81082}"/>
    <cellStyle name="RISKdarkBoxed 9 3 2 3" xfId="40784" xr:uid="{56BB900A-C1E4-473D-84B9-1B1731C490E0}"/>
    <cellStyle name="RISKdarkBoxed 9 3 2 4" xfId="39044" xr:uid="{9DD7EF1C-5252-4E7B-BD12-C78188CFEAA8}"/>
    <cellStyle name="RISKdarkBoxed 9 3 3" xfId="40786" xr:uid="{B02FC9A7-9273-45D2-B257-8A6571101F03}"/>
    <cellStyle name="RISKdarkBoxed 9 3 3 2" xfId="39046" xr:uid="{2C62F384-3ECF-41CB-B225-E865345F3D59}"/>
    <cellStyle name="RISKdarkBoxed 9 3 4" xfId="40783" xr:uid="{A0F96912-FA3F-4264-92AF-C2F253E061DB}"/>
    <cellStyle name="RISKdarkBoxed 9 3 5" xfId="39043" xr:uid="{5594F808-A562-4914-90D7-379E31D9FC4B}"/>
    <cellStyle name="RISKdarkBoxed 9 4" xfId="17127" xr:uid="{00000000-0005-0000-0000-0000EE420000}"/>
    <cellStyle name="RISKdarkBoxed 9 4 2" xfId="40788" xr:uid="{A5D64637-EE99-4D6D-B1B0-8667CB6E7402}"/>
    <cellStyle name="RISKdarkBoxed 9 4 2 2" xfId="39048" xr:uid="{EA7DB3DA-6077-453A-9D5B-6B65BFB3DF41}"/>
    <cellStyle name="RISKdarkBoxed 9 4 3" xfId="40787" xr:uid="{BF11185A-7431-417B-AE34-2620FC6669CE}"/>
    <cellStyle name="RISKdarkBoxed 9 4 4" xfId="39047" xr:uid="{8DDE8470-4BD5-46E8-B092-4D308B02CB5B}"/>
    <cellStyle name="RISKdarkBoxed 9 5" xfId="40789" xr:uid="{D748EE20-1690-4CBA-A6BB-7238342308A7}"/>
    <cellStyle name="RISKdarkBoxed 9 5 2" xfId="39049" xr:uid="{E34D0E01-B080-4F27-A2EC-E3E9D6FB160F}"/>
    <cellStyle name="RISKdarkBoxed 9 6" xfId="40778" xr:uid="{1D0871E8-BA75-48F2-8982-FB0358E75B9D}"/>
    <cellStyle name="RISKdarkBoxed 9 7" xfId="39038" xr:uid="{E5927068-E75D-45F9-A773-281768E6D18E}"/>
    <cellStyle name="RISKdarkBoxed_Balance" xfId="17128" xr:uid="{00000000-0005-0000-0000-0000EF420000}"/>
    <cellStyle name="RISKdarkShade" xfId="17129" xr:uid="{00000000-0005-0000-0000-0000F0420000}"/>
    <cellStyle name="RISKdarkShade 2" xfId="17130" xr:uid="{00000000-0005-0000-0000-0000F1420000}"/>
    <cellStyle name="RISKdarkShade 2 10" xfId="17131" xr:uid="{00000000-0005-0000-0000-0000F2420000}"/>
    <cellStyle name="RISKdarkShade 2 10 2" xfId="17132" xr:uid="{00000000-0005-0000-0000-0000F3420000}"/>
    <cellStyle name="RISKdarkShade 2 11" xfId="17133" xr:uid="{00000000-0005-0000-0000-0000F4420000}"/>
    <cellStyle name="RISKdarkShade 2 11 2" xfId="17134" xr:uid="{00000000-0005-0000-0000-0000F5420000}"/>
    <cellStyle name="RISKdarkShade 2 12" xfId="17135" xr:uid="{00000000-0005-0000-0000-0000F6420000}"/>
    <cellStyle name="RISKdarkShade 2 12 2" xfId="17136" xr:uid="{00000000-0005-0000-0000-0000F7420000}"/>
    <cellStyle name="RISKdarkShade 2 13" xfId="17137" xr:uid="{00000000-0005-0000-0000-0000F8420000}"/>
    <cellStyle name="RISKdarkShade 2 2" xfId="17138" xr:uid="{00000000-0005-0000-0000-0000F9420000}"/>
    <cellStyle name="RISKdarkShade 2 2 2" xfId="17139" xr:uid="{00000000-0005-0000-0000-0000FA420000}"/>
    <cellStyle name="RISKdarkShade 2 3" xfId="17140" xr:uid="{00000000-0005-0000-0000-0000FB420000}"/>
    <cellStyle name="RISKdarkShade 2 3 2" xfId="17141" xr:uid="{00000000-0005-0000-0000-0000FC420000}"/>
    <cellStyle name="RISKdarkShade 2 4" xfId="17142" xr:uid="{00000000-0005-0000-0000-0000FD420000}"/>
    <cellStyle name="RISKdarkShade 2 4 2" xfId="17143" xr:uid="{00000000-0005-0000-0000-0000FE420000}"/>
    <cellStyle name="RISKdarkShade 2 5" xfId="17144" xr:uid="{00000000-0005-0000-0000-0000FF420000}"/>
    <cellStyle name="RISKdarkShade 2 5 2" xfId="17145" xr:uid="{00000000-0005-0000-0000-000000430000}"/>
    <cellStyle name="RISKdarkShade 2 6" xfId="17146" xr:uid="{00000000-0005-0000-0000-000001430000}"/>
    <cellStyle name="RISKdarkShade 2 6 2" xfId="17147" xr:uid="{00000000-0005-0000-0000-000002430000}"/>
    <cellStyle name="RISKdarkShade 2 7" xfId="17148" xr:uid="{00000000-0005-0000-0000-000003430000}"/>
    <cellStyle name="RISKdarkShade 2 7 2" xfId="17149" xr:uid="{00000000-0005-0000-0000-000004430000}"/>
    <cellStyle name="RISKdarkShade 2 8" xfId="17150" xr:uid="{00000000-0005-0000-0000-000005430000}"/>
    <cellStyle name="RISKdarkShade 2 8 2" xfId="17151" xr:uid="{00000000-0005-0000-0000-000006430000}"/>
    <cellStyle name="RISKdarkShade 2 9" xfId="17152" xr:uid="{00000000-0005-0000-0000-000007430000}"/>
    <cellStyle name="RISKdarkShade 2 9 2" xfId="17153" xr:uid="{00000000-0005-0000-0000-000008430000}"/>
    <cellStyle name="RISKdarkShade 3" xfId="17154" xr:uid="{00000000-0005-0000-0000-000009430000}"/>
    <cellStyle name="RISKdarkShade 3 10" xfId="17155" xr:uid="{00000000-0005-0000-0000-00000A430000}"/>
    <cellStyle name="RISKdarkShade 3 10 2" xfId="17156" xr:uid="{00000000-0005-0000-0000-00000B430000}"/>
    <cellStyle name="RISKdarkShade 3 11" xfId="17157" xr:uid="{00000000-0005-0000-0000-00000C430000}"/>
    <cellStyle name="RISKdarkShade 3 11 2" xfId="17158" xr:uid="{00000000-0005-0000-0000-00000D430000}"/>
    <cellStyle name="RISKdarkShade 3 12" xfId="17159" xr:uid="{00000000-0005-0000-0000-00000E430000}"/>
    <cellStyle name="RISKdarkShade 3 12 2" xfId="17160" xr:uid="{00000000-0005-0000-0000-00000F430000}"/>
    <cellStyle name="RISKdarkShade 3 13" xfId="17161" xr:uid="{00000000-0005-0000-0000-000010430000}"/>
    <cellStyle name="RISKdarkShade 3 2" xfId="17162" xr:uid="{00000000-0005-0000-0000-000011430000}"/>
    <cellStyle name="RISKdarkShade 3 2 2" xfId="17163" xr:uid="{00000000-0005-0000-0000-000012430000}"/>
    <cellStyle name="RISKdarkShade 3 3" xfId="17164" xr:uid="{00000000-0005-0000-0000-000013430000}"/>
    <cellStyle name="RISKdarkShade 3 3 2" xfId="17165" xr:uid="{00000000-0005-0000-0000-000014430000}"/>
    <cellStyle name="RISKdarkShade 3 4" xfId="17166" xr:uid="{00000000-0005-0000-0000-000015430000}"/>
    <cellStyle name="RISKdarkShade 3 4 2" xfId="17167" xr:uid="{00000000-0005-0000-0000-000016430000}"/>
    <cellStyle name="RISKdarkShade 3 5" xfId="17168" xr:uid="{00000000-0005-0000-0000-000017430000}"/>
    <cellStyle name="RISKdarkShade 3 5 2" xfId="17169" xr:uid="{00000000-0005-0000-0000-000018430000}"/>
    <cellStyle name="RISKdarkShade 3 6" xfId="17170" xr:uid="{00000000-0005-0000-0000-000019430000}"/>
    <cellStyle name="RISKdarkShade 3 6 2" xfId="17171" xr:uid="{00000000-0005-0000-0000-00001A430000}"/>
    <cellStyle name="RISKdarkShade 3 7" xfId="17172" xr:uid="{00000000-0005-0000-0000-00001B430000}"/>
    <cellStyle name="RISKdarkShade 3 7 2" xfId="17173" xr:uid="{00000000-0005-0000-0000-00001C430000}"/>
    <cellStyle name="RISKdarkShade 3 8" xfId="17174" xr:uid="{00000000-0005-0000-0000-00001D430000}"/>
    <cellStyle name="RISKdarkShade 3 8 2" xfId="17175" xr:uid="{00000000-0005-0000-0000-00001E430000}"/>
    <cellStyle name="RISKdarkShade 3 9" xfId="17176" xr:uid="{00000000-0005-0000-0000-00001F430000}"/>
    <cellStyle name="RISKdarkShade 3 9 2" xfId="17177" xr:uid="{00000000-0005-0000-0000-000020430000}"/>
    <cellStyle name="RISKdarkShade 4" xfId="17178" xr:uid="{00000000-0005-0000-0000-000021430000}"/>
    <cellStyle name="RISKdarkShade 4 10" xfId="17179" xr:uid="{00000000-0005-0000-0000-000022430000}"/>
    <cellStyle name="RISKdarkShade 4 10 2" xfId="17180" xr:uid="{00000000-0005-0000-0000-000023430000}"/>
    <cellStyle name="RISKdarkShade 4 11" xfId="17181" xr:uid="{00000000-0005-0000-0000-000024430000}"/>
    <cellStyle name="RISKdarkShade 4 11 2" xfId="17182" xr:uid="{00000000-0005-0000-0000-000025430000}"/>
    <cellStyle name="RISKdarkShade 4 12" xfId="17183" xr:uid="{00000000-0005-0000-0000-000026430000}"/>
    <cellStyle name="RISKdarkShade 4 12 2" xfId="17184" xr:uid="{00000000-0005-0000-0000-000027430000}"/>
    <cellStyle name="RISKdarkShade 4 13" xfId="17185" xr:uid="{00000000-0005-0000-0000-000028430000}"/>
    <cellStyle name="RISKdarkShade 4 2" xfId="17186" xr:uid="{00000000-0005-0000-0000-000029430000}"/>
    <cellStyle name="RISKdarkShade 4 2 2" xfId="17187" xr:uid="{00000000-0005-0000-0000-00002A430000}"/>
    <cellStyle name="RISKdarkShade 4 3" xfId="17188" xr:uid="{00000000-0005-0000-0000-00002B430000}"/>
    <cellStyle name="RISKdarkShade 4 3 2" xfId="17189" xr:uid="{00000000-0005-0000-0000-00002C430000}"/>
    <cellStyle name="RISKdarkShade 4 4" xfId="17190" xr:uid="{00000000-0005-0000-0000-00002D430000}"/>
    <cellStyle name="RISKdarkShade 4 4 2" xfId="17191" xr:uid="{00000000-0005-0000-0000-00002E430000}"/>
    <cellStyle name="RISKdarkShade 4 5" xfId="17192" xr:uid="{00000000-0005-0000-0000-00002F430000}"/>
    <cellStyle name="RISKdarkShade 4 5 2" xfId="17193" xr:uid="{00000000-0005-0000-0000-000030430000}"/>
    <cellStyle name="RISKdarkShade 4 6" xfId="17194" xr:uid="{00000000-0005-0000-0000-000031430000}"/>
    <cellStyle name="RISKdarkShade 4 6 2" xfId="17195" xr:uid="{00000000-0005-0000-0000-000032430000}"/>
    <cellStyle name="RISKdarkShade 4 7" xfId="17196" xr:uid="{00000000-0005-0000-0000-000033430000}"/>
    <cellStyle name="RISKdarkShade 4 7 2" xfId="17197" xr:uid="{00000000-0005-0000-0000-000034430000}"/>
    <cellStyle name="RISKdarkShade 4 8" xfId="17198" xr:uid="{00000000-0005-0000-0000-000035430000}"/>
    <cellStyle name="RISKdarkShade 4 8 2" xfId="17199" xr:uid="{00000000-0005-0000-0000-000036430000}"/>
    <cellStyle name="RISKdarkShade 4 9" xfId="17200" xr:uid="{00000000-0005-0000-0000-000037430000}"/>
    <cellStyle name="RISKdarkShade 4 9 2" xfId="17201" xr:uid="{00000000-0005-0000-0000-000038430000}"/>
    <cellStyle name="RISKdarkShade 5" xfId="17202" xr:uid="{00000000-0005-0000-0000-000039430000}"/>
    <cellStyle name="RISKdbottomEdge" xfId="17203" xr:uid="{00000000-0005-0000-0000-00003A430000}"/>
    <cellStyle name="RISKdbottomEdge 2" xfId="17204" xr:uid="{00000000-0005-0000-0000-00003B430000}"/>
    <cellStyle name="RISKdbottomEdge 2 10" xfId="17205" xr:uid="{00000000-0005-0000-0000-00003C430000}"/>
    <cellStyle name="RISKdbottomEdge 2 10 2" xfId="17206" xr:uid="{00000000-0005-0000-0000-00003D430000}"/>
    <cellStyle name="RISKdbottomEdge 2 11" xfId="17207" xr:uid="{00000000-0005-0000-0000-00003E430000}"/>
    <cellStyle name="RISKdbottomEdge 2 11 2" xfId="17208" xr:uid="{00000000-0005-0000-0000-00003F430000}"/>
    <cellStyle name="RISKdbottomEdge 2 12" xfId="17209" xr:uid="{00000000-0005-0000-0000-000040430000}"/>
    <cellStyle name="RISKdbottomEdge 2 12 2" xfId="17210" xr:uid="{00000000-0005-0000-0000-000041430000}"/>
    <cellStyle name="RISKdbottomEdge 2 13" xfId="17211" xr:uid="{00000000-0005-0000-0000-000042430000}"/>
    <cellStyle name="RISKdbottomEdge 2 2" xfId="17212" xr:uid="{00000000-0005-0000-0000-000043430000}"/>
    <cellStyle name="RISKdbottomEdge 2 2 2" xfId="17213" xr:uid="{00000000-0005-0000-0000-000044430000}"/>
    <cellStyle name="RISKdbottomEdge 2 3" xfId="17214" xr:uid="{00000000-0005-0000-0000-000045430000}"/>
    <cellStyle name="RISKdbottomEdge 2 3 2" xfId="17215" xr:uid="{00000000-0005-0000-0000-000046430000}"/>
    <cellStyle name="RISKdbottomEdge 2 4" xfId="17216" xr:uid="{00000000-0005-0000-0000-000047430000}"/>
    <cellStyle name="RISKdbottomEdge 2 4 2" xfId="17217" xr:uid="{00000000-0005-0000-0000-000048430000}"/>
    <cellStyle name="RISKdbottomEdge 2 5" xfId="17218" xr:uid="{00000000-0005-0000-0000-000049430000}"/>
    <cellStyle name="RISKdbottomEdge 2 5 2" xfId="17219" xr:uid="{00000000-0005-0000-0000-00004A430000}"/>
    <cellStyle name="RISKdbottomEdge 2 6" xfId="17220" xr:uid="{00000000-0005-0000-0000-00004B430000}"/>
    <cellStyle name="RISKdbottomEdge 2 6 2" xfId="17221" xr:uid="{00000000-0005-0000-0000-00004C430000}"/>
    <cellStyle name="RISKdbottomEdge 2 7" xfId="17222" xr:uid="{00000000-0005-0000-0000-00004D430000}"/>
    <cellStyle name="RISKdbottomEdge 2 7 2" xfId="17223" xr:uid="{00000000-0005-0000-0000-00004E430000}"/>
    <cellStyle name="RISKdbottomEdge 2 8" xfId="17224" xr:uid="{00000000-0005-0000-0000-00004F430000}"/>
    <cellStyle name="RISKdbottomEdge 2 8 2" xfId="17225" xr:uid="{00000000-0005-0000-0000-000050430000}"/>
    <cellStyle name="RISKdbottomEdge 2 9" xfId="17226" xr:uid="{00000000-0005-0000-0000-000051430000}"/>
    <cellStyle name="RISKdbottomEdge 2 9 2" xfId="17227" xr:uid="{00000000-0005-0000-0000-000052430000}"/>
    <cellStyle name="RISKdbottomEdge 3" xfId="17228" xr:uid="{00000000-0005-0000-0000-000053430000}"/>
    <cellStyle name="RISKdbottomEdge 3 10" xfId="17229" xr:uid="{00000000-0005-0000-0000-000054430000}"/>
    <cellStyle name="RISKdbottomEdge 3 10 2" xfId="17230" xr:uid="{00000000-0005-0000-0000-000055430000}"/>
    <cellStyle name="RISKdbottomEdge 3 11" xfId="17231" xr:uid="{00000000-0005-0000-0000-000056430000}"/>
    <cellStyle name="RISKdbottomEdge 3 11 2" xfId="17232" xr:uid="{00000000-0005-0000-0000-000057430000}"/>
    <cellStyle name="RISKdbottomEdge 3 12" xfId="17233" xr:uid="{00000000-0005-0000-0000-000058430000}"/>
    <cellStyle name="RISKdbottomEdge 3 12 2" xfId="17234" xr:uid="{00000000-0005-0000-0000-000059430000}"/>
    <cellStyle name="RISKdbottomEdge 3 13" xfId="17235" xr:uid="{00000000-0005-0000-0000-00005A430000}"/>
    <cellStyle name="RISKdbottomEdge 3 2" xfId="17236" xr:uid="{00000000-0005-0000-0000-00005B430000}"/>
    <cellStyle name="RISKdbottomEdge 3 2 2" xfId="17237" xr:uid="{00000000-0005-0000-0000-00005C430000}"/>
    <cellStyle name="RISKdbottomEdge 3 3" xfId="17238" xr:uid="{00000000-0005-0000-0000-00005D430000}"/>
    <cellStyle name="RISKdbottomEdge 3 3 2" xfId="17239" xr:uid="{00000000-0005-0000-0000-00005E430000}"/>
    <cellStyle name="RISKdbottomEdge 3 4" xfId="17240" xr:uid="{00000000-0005-0000-0000-00005F430000}"/>
    <cellStyle name="RISKdbottomEdge 3 4 2" xfId="17241" xr:uid="{00000000-0005-0000-0000-000060430000}"/>
    <cellStyle name="RISKdbottomEdge 3 5" xfId="17242" xr:uid="{00000000-0005-0000-0000-000061430000}"/>
    <cellStyle name="RISKdbottomEdge 3 5 2" xfId="17243" xr:uid="{00000000-0005-0000-0000-000062430000}"/>
    <cellStyle name="RISKdbottomEdge 3 6" xfId="17244" xr:uid="{00000000-0005-0000-0000-000063430000}"/>
    <cellStyle name="RISKdbottomEdge 3 6 2" xfId="17245" xr:uid="{00000000-0005-0000-0000-000064430000}"/>
    <cellStyle name="RISKdbottomEdge 3 7" xfId="17246" xr:uid="{00000000-0005-0000-0000-000065430000}"/>
    <cellStyle name="RISKdbottomEdge 3 7 2" xfId="17247" xr:uid="{00000000-0005-0000-0000-000066430000}"/>
    <cellStyle name="RISKdbottomEdge 3 8" xfId="17248" xr:uid="{00000000-0005-0000-0000-000067430000}"/>
    <cellStyle name="RISKdbottomEdge 3 8 2" xfId="17249" xr:uid="{00000000-0005-0000-0000-000068430000}"/>
    <cellStyle name="RISKdbottomEdge 3 9" xfId="17250" xr:uid="{00000000-0005-0000-0000-000069430000}"/>
    <cellStyle name="RISKdbottomEdge 3 9 2" xfId="17251" xr:uid="{00000000-0005-0000-0000-00006A430000}"/>
    <cellStyle name="RISKdbottomEdge 4" xfId="17252" xr:uid="{00000000-0005-0000-0000-00006B430000}"/>
    <cellStyle name="RISKdbottomEdge 4 10" xfId="17253" xr:uid="{00000000-0005-0000-0000-00006C430000}"/>
    <cellStyle name="RISKdbottomEdge 4 10 2" xfId="17254" xr:uid="{00000000-0005-0000-0000-00006D430000}"/>
    <cellStyle name="RISKdbottomEdge 4 11" xfId="17255" xr:uid="{00000000-0005-0000-0000-00006E430000}"/>
    <cellStyle name="RISKdbottomEdge 4 11 2" xfId="17256" xr:uid="{00000000-0005-0000-0000-00006F430000}"/>
    <cellStyle name="RISKdbottomEdge 4 12" xfId="17257" xr:uid="{00000000-0005-0000-0000-000070430000}"/>
    <cellStyle name="RISKdbottomEdge 4 12 2" xfId="17258" xr:uid="{00000000-0005-0000-0000-000071430000}"/>
    <cellStyle name="RISKdbottomEdge 4 13" xfId="17259" xr:uid="{00000000-0005-0000-0000-000072430000}"/>
    <cellStyle name="RISKdbottomEdge 4 2" xfId="17260" xr:uid="{00000000-0005-0000-0000-000073430000}"/>
    <cellStyle name="RISKdbottomEdge 4 2 2" xfId="17261" xr:uid="{00000000-0005-0000-0000-000074430000}"/>
    <cellStyle name="RISKdbottomEdge 4 3" xfId="17262" xr:uid="{00000000-0005-0000-0000-000075430000}"/>
    <cellStyle name="RISKdbottomEdge 4 3 2" xfId="17263" xr:uid="{00000000-0005-0000-0000-000076430000}"/>
    <cellStyle name="RISKdbottomEdge 4 4" xfId="17264" xr:uid="{00000000-0005-0000-0000-000077430000}"/>
    <cellStyle name="RISKdbottomEdge 4 4 2" xfId="17265" xr:uid="{00000000-0005-0000-0000-000078430000}"/>
    <cellStyle name="RISKdbottomEdge 4 5" xfId="17266" xr:uid="{00000000-0005-0000-0000-000079430000}"/>
    <cellStyle name="RISKdbottomEdge 4 5 2" xfId="17267" xr:uid="{00000000-0005-0000-0000-00007A430000}"/>
    <cellStyle name="RISKdbottomEdge 4 6" xfId="17268" xr:uid="{00000000-0005-0000-0000-00007B430000}"/>
    <cellStyle name="RISKdbottomEdge 4 6 2" xfId="17269" xr:uid="{00000000-0005-0000-0000-00007C430000}"/>
    <cellStyle name="RISKdbottomEdge 4 7" xfId="17270" xr:uid="{00000000-0005-0000-0000-00007D430000}"/>
    <cellStyle name="RISKdbottomEdge 4 7 2" xfId="17271" xr:uid="{00000000-0005-0000-0000-00007E430000}"/>
    <cellStyle name="RISKdbottomEdge 4 8" xfId="17272" xr:uid="{00000000-0005-0000-0000-00007F430000}"/>
    <cellStyle name="RISKdbottomEdge 4 8 2" xfId="17273" xr:uid="{00000000-0005-0000-0000-000080430000}"/>
    <cellStyle name="RISKdbottomEdge 4 9" xfId="17274" xr:uid="{00000000-0005-0000-0000-000081430000}"/>
    <cellStyle name="RISKdbottomEdge 4 9 2" xfId="17275" xr:uid="{00000000-0005-0000-0000-000082430000}"/>
    <cellStyle name="RISKdbottomEdge 5" xfId="17276" xr:uid="{00000000-0005-0000-0000-000083430000}"/>
    <cellStyle name="RISKdrightEdge" xfId="17277" xr:uid="{00000000-0005-0000-0000-000084430000}"/>
    <cellStyle name="RISKdrightEdge 2" xfId="17278" xr:uid="{00000000-0005-0000-0000-000085430000}"/>
    <cellStyle name="RISKdrightEdge 2 10" xfId="17279" xr:uid="{00000000-0005-0000-0000-000086430000}"/>
    <cellStyle name="RISKdrightEdge 2 10 2" xfId="17280" xr:uid="{00000000-0005-0000-0000-000087430000}"/>
    <cellStyle name="RISKdrightEdge 2 11" xfId="17281" xr:uid="{00000000-0005-0000-0000-000088430000}"/>
    <cellStyle name="RISKdrightEdge 2 11 2" xfId="17282" xr:uid="{00000000-0005-0000-0000-000089430000}"/>
    <cellStyle name="RISKdrightEdge 2 12" xfId="17283" xr:uid="{00000000-0005-0000-0000-00008A430000}"/>
    <cellStyle name="RISKdrightEdge 2 12 2" xfId="17284" xr:uid="{00000000-0005-0000-0000-00008B430000}"/>
    <cellStyle name="RISKdrightEdge 2 13" xfId="17285" xr:uid="{00000000-0005-0000-0000-00008C430000}"/>
    <cellStyle name="RISKdrightEdge 2 2" xfId="17286" xr:uid="{00000000-0005-0000-0000-00008D430000}"/>
    <cellStyle name="RISKdrightEdge 2 2 2" xfId="17287" xr:uid="{00000000-0005-0000-0000-00008E430000}"/>
    <cellStyle name="RISKdrightEdge 2 3" xfId="17288" xr:uid="{00000000-0005-0000-0000-00008F430000}"/>
    <cellStyle name="RISKdrightEdge 2 3 2" xfId="17289" xr:uid="{00000000-0005-0000-0000-000090430000}"/>
    <cellStyle name="RISKdrightEdge 2 4" xfId="17290" xr:uid="{00000000-0005-0000-0000-000091430000}"/>
    <cellStyle name="RISKdrightEdge 2 4 2" xfId="17291" xr:uid="{00000000-0005-0000-0000-000092430000}"/>
    <cellStyle name="RISKdrightEdge 2 5" xfId="17292" xr:uid="{00000000-0005-0000-0000-000093430000}"/>
    <cellStyle name="RISKdrightEdge 2 5 2" xfId="17293" xr:uid="{00000000-0005-0000-0000-000094430000}"/>
    <cellStyle name="RISKdrightEdge 2 6" xfId="17294" xr:uid="{00000000-0005-0000-0000-000095430000}"/>
    <cellStyle name="RISKdrightEdge 2 6 2" xfId="17295" xr:uid="{00000000-0005-0000-0000-000096430000}"/>
    <cellStyle name="RISKdrightEdge 2 7" xfId="17296" xr:uid="{00000000-0005-0000-0000-000097430000}"/>
    <cellStyle name="RISKdrightEdge 2 7 2" xfId="17297" xr:uid="{00000000-0005-0000-0000-000098430000}"/>
    <cellStyle name="RISKdrightEdge 2 8" xfId="17298" xr:uid="{00000000-0005-0000-0000-000099430000}"/>
    <cellStyle name="RISKdrightEdge 2 8 2" xfId="17299" xr:uid="{00000000-0005-0000-0000-00009A430000}"/>
    <cellStyle name="RISKdrightEdge 2 9" xfId="17300" xr:uid="{00000000-0005-0000-0000-00009B430000}"/>
    <cellStyle name="RISKdrightEdge 2 9 2" xfId="17301" xr:uid="{00000000-0005-0000-0000-00009C430000}"/>
    <cellStyle name="RISKdrightEdge 3" xfId="17302" xr:uid="{00000000-0005-0000-0000-00009D430000}"/>
    <cellStyle name="RISKdrightEdge 3 10" xfId="17303" xr:uid="{00000000-0005-0000-0000-00009E430000}"/>
    <cellStyle name="RISKdrightEdge 3 10 2" xfId="17304" xr:uid="{00000000-0005-0000-0000-00009F430000}"/>
    <cellStyle name="RISKdrightEdge 3 11" xfId="17305" xr:uid="{00000000-0005-0000-0000-0000A0430000}"/>
    <cellStyle name="RISKdrightEdge 3 11 2" xfId="17306" xr:uid="{00000000-0005-0000-0000-0000A1430000}"/>
    <cellStyle name="RISKdrightEdge 3 12" xfId="17307" xr:uid="{00000000-0005-0000-0000-0000A2430000}"/>
    <cellStyle name="RISKdrightEdge 3 12 2" xfId="17308" xr:uid="{00000000-0005-0000-0000-0000A3430000}"/>
    <cellStyle name="RISKdrightEdge 3 13" xfId="17309" xr:uid="{00000000-0005-0000-0000-0000A4430000}"/>
    <cellStyle name="RISKdrightEdge 3 2" xfId="17310" xr:uid="{00000000-0005-0000-0000-0000A5430000}"/>
    <cellStyle name="RISKdrightEdge 3 2 2" xfId="17311" xr:uid="{00000000-0005-0000-0000-0000A6430000}"/>
    <cellStyle name="RISKdrightEdge 3 3" xfId="17312" xr:uid="{00000000-0005-0000-0000-0000A7430000}"/>
    <cellStyle name="RISKdrightEdge 3 3 2" xfId="17313" xr:uid="{00000000-0005-0000-0000-0000A8430000}"/>
    <cellStyle name="RISKdrightEdge 3 4" xfId="17314" xr:uid="{00000000-0005-0000-0000-0000A9430000}"/>
    <cellStyle name="RISKdrightEdge 3 4 2" xfId="17315" xr:uid="{00000000-0005-0000-0000-0000AA430000}"/>
    <cellStyle name="RISKdrightEdge 3 5" xfId="17316" xr:uid="{00000000-0005-0000-0000-0000AB430000}"/>
    <cellStyle name="RISKdrightEdge 3 5 2" xfId="17317" xr:uid="{00000000-0005-0000-0000-0000AC430000}"/>
    <cellStyle name="RISKdrightEdge 3 6" xfId="17318" xr:uid="{00000000-0005-0000-0000-0000AD430000}"/>
    <cellStyle name="RISKdrightEdge 3 6 2" xfId="17319" xr:uid="{00000000-0005-0000-0000-0000AE430000}"/>
    <cellStyle name="RISKdrightEdge 3 7" xfId="17320" xr:uid="{00000000-0005-0000-0000-0000AF430000}"/>
    <cellStyle name="RISKdrightEdge 3 7 2" xfId="17321" xr:uid="{00000000-0005-0000-0000-0000B0430000}"/>
    <cellStyle name="RISKdrightEdge 3 8" xfId="17322" xr:uid="{00000000-0005-0000-0000-0000B1430000}"/>
    <cellStyle name="RISKdrightEdge 3 8 2" xfId="17323" xr:uid="{00000000-0005-0000-0000-0000B2430000}"/>
    <cellStyle name="RISKdrightEdge 3 9" xfId="17324" xr:uid="{00000000-0005-0000-0000-0000B3430000}"/>
    <cellStyle name="RISKdrightEdge 3 9 2" xfId="17325" xr:uid="{00000000-0005-0000-0000-0000B4430000}"/>
    <cellStyle name="RISKdrightEdge 4" xfId="17326" xr:uid="{00000000-0005-0000-0000-0000B5430000}"/>
    <cellStyle name="RISKdrightEdge 4 10" xfId="17327" xr:uid="{00000000-0005-0000-0000-0000B6430000}"/>
    <cellStyle name="RISKdrightEdge 4 10 2" xfId="17328" xr:uid="{00000000-0005-0000-0000-0000B7430000}"/>
    <cellStyle name="RISKdrightEdge 4 11" xfId="17329" xr:uid="{00000000-0005-0000-0000-0000B8430000}"/>
    <cellStyle name="RISKdrightEdge 4 11 2" xfId="17330" xr:uid="{00000000-0005-0000-0000-0000B9430000}"/>
    <cellStyle name="RISKdrightEdge 4 12" xfId="17331" xr:uid="{00000000-0005-0000-0000-0000BA430000}"/>
    <cellStyle name="RISKdrightEdge 4 12 2" xfId="17332" xr:uid="{00000000-0005-0000-0000-0000BB430000}"/>
    <cellStyle name="RISKdrightEdge 4 13" xfId="17333" xr:uid="{00000000-0005-0000-0000-0000BC430000}"/>
    <cellStyle name="RISKdrightEdge 4 2" xfId="17334" xr:uid="{00000000-0005-0000-0000-0000BD430000}"/>
    <cellStyle name="RISKdrightEdge 4 2 2" xfId="17335" xr:uid="{00000000-0005-0000-0000-0000BE430000}"/>
    <cellStyle name="RISKdrightEdge 4 3" xfId="17336" xr:uid="{00000000-0005-0000-0000-0000BF430000}"/>
    <cellStyle name="RISKdrightEdge 4 3 2" xfId="17337" xr:uid="{00000000-0005-0000-0000-0000C0430000}"/>
    <cellStyle name="RISKdrightEdge 4 4" xfId="17338" xr:uid="{00000000-0005-0000-0000-0000C1430000}"/>
    <cellStyle name="RISKdrightEdge 4 4 2" xfId="17339" xr:uid="{00000000-0005-0000-0000-0000C2430000}"/>
    <cellStyle name="RISKdrightEdge 4 5" xfId="17340" xr:uid="{00000000-0005-0000-0000-0000C3430000}"/>
    <cellStyle name="RISKdrightEdge 4 5 2" xfId="17341" xr:uid="{00000000-0005-0000-0000-0000C4430000}"/>
    <cellStyle name="RISKdrightEdge 4 6" xfId="17342" xr:uid="{00000000-0005-0000-0000-0000C5430000}"/>
    <cellStyle name="RISKdrightEdge 4 6 2" xfId="17343" xr:uid="{00000000-0005-0000-0000-0000C6430000}"/>
    <cellStyle name="RISKdrightEdge 4 7" xfId="17344" xr:uid="{00000000-0005-0000-0000-0000C7430000}"/>
    <cellStyle name="RISKdrightEdge 4 7 2" xfId="17345" xr:uid="{00000000-0005-0000-0000-0000C8430000}"/>
    <cellStyle name="RISKdrightEdge 4 8" xfId="17346" xr:uid="{00000000-0005-0000-0000-0000C9430000}"/>
    <cellStyle name="RISKdrightEdge 4 8 2" xfId="17347" xr:uid="{00000000-0005-0000-0000-0000CA430000}"/>
    <cellStyle name="RISKdrightEdge 4 9" xfId="17348" xr:uid="{00000000-0005-0000-0000-0000CB430000}"/>
    <cellStyle name="RISKdrightEdge 4 9 2" xfId="17349" xr:uid="{00000000-0005-0000-0000-0000CC430000}"/>
    <cellStyle name="RISKdrightEdge 5" xfId="17350" xr:uid="{00000000-0005-0000-0000-0000CD430000}"/>
    <cellStyle name="RISKdurationTime" xfId="17351" xr:uid="{00000000-0005-0000-0000-0000CE430000}"/>
    <cellStyle name="RISKdurationTime 2" xfId="17352" xr:uid="{00000000-0005-0000-0000-0000CF430000}"/>
    <cellStyle name="RISKdurationTime 2 10" xfId="17353" xr:uid="{00000000-0005-0000-0000-0000D0430000}"/>
    <cellStyle name="RISKdurationTime 2 10 2" xfId="17354" xr:uid="{00000000-0005-0000-0000-0000D1430000}"/>
    <cellStyle name="RISKdurationTime 2 11" xfId="17355" xr:uid="{00000000-0005-0000-0000-0000D2430000}"/>
    <cellStyle name="RISKdurationTime 2 11 2" xfId="17356" xr:uid="{00000000-0005-0000-0000-0000D3430000}"/>
    <cellStyle name="RISKdurationTime 2 12" xfId="17357" xr:uid="{00000000-0005-0000-0000-0000D4430000}"/>
    <cellStyle name="RISKdurationTime 2 12 2" xfId="17358" xr:uid="{00000000-0005-0000-0000-0000D5430000}"/>
    <cellStyle name="RISKdurationTime 2 13" xfId="17359" xr:uid="{00000000-0005-0000-0000-0000D6430000}"/>
    <cellStyle name="RISKdurationTime 2 2" xfId="17360" xr:uid="{00000000-0005-0000-0000-0000D7430000}"/>
    <cellStyle name="RISKdurationTime 2 2 2" xfId="17361" xr:uid="{00000000-0005-0000-0000-0000D8430000}"/>
    <cellStyle name="RISKdurationTime 2 3" xfId="17362" xr:uid="{00000000-0005-0000-0000-0000D9430000}"/>
    <cellStyle name="RISKdurationTime 2 3 2" xfId="17363" xr:uid="{00000000-0005-0000-0000-0000DA430000}"/>
    <cellStyle name="RISKdurationTime 2 4" xfId="17364" xr:uid="{00000000-0005-0000-0000-0000DB430000}"/>
    <cellStyle name="RISKdurationTime 2 4 2" xfId="17365" xr:uid="{00000000-0005-0000-0000-0000DC430000}"/>
    <cellStyle name="RISKdurationTime 2 5" xfId="17366" xr:uid="{00000000-0005-0000-0000-0000DD430000}"/>
    <cellStyle name="RISKdurationTime 2 5 2" xfId="17367" xr:uid="{00000000-0005-0000-0000-0000DE430000}"/>
    <cellStyle name="RISKdurationTime 2 6" xfId="17368" xr:uid="{00000000-0005-0000-0000-0000DF430000}"/>
    <cellStyle name="RISKdurationTime 2 6 2" xfId="17369" xr:uid="{00000000-0005-0000-0000-0000E0430000}"/>
    <cellStyle name="RISKdurationTime 2 7" xfId="17370" xr:uid="{00000000-0005-0000-0000-0000E1430000}"/>
    <cellStyle name="RISKdurationTime 2 7 2" xfId="17371" xr:uid="{00000000-0005-0000-0000-0000E2430000}"/>
    <cellStyle name="RISKdurationTime 2 8" xfId="17372" xr:uid="{00000000-0005-0000-0000-0000E3430000}"/>
    <cellStyle name="RISKdurationTime 2 8 2" xfId="17373" xr:uid="{00000000-0005-0000-0000-0000E4430000}"/>
    <cellStyle name="RISKdurationTime 2 9" xfId="17374" xr:uid="{00000000-0005-0000-0000-0000E5430000}"/>
    <cellStyle name="RISKdurationTime 2 9 2" xfId="17375" xr:uid="{00000000-0005-0000-0000-0000E6430000}"/>
    <cellStyle name="RISKdurationTime 3" xfId="17376" xr:uid="{00000000-0005-0000-0000-0000E7430000}"/>
    <cellStyle name="RISKdurationTime 3 10" xfId="17377" xr:uid="{00000000-0005-0000-0000-0000E8430000}"/>
    <cellStyle name="RISKdurationTime 3 10 2" xfId="17378" xr:uid="{00000000-0005-0000-0000-0000E9430000}"/>
    <cellStyle name="RISKdurationTime 3 11" xfId="17379" xr:uid="{00000000-0005-0000-0000-0000EA430000}"/>
    <cellStyle name="RISKdurationTime 3 11 2" xfId="17380" xr:uid="{00000000-0005-0000-0000-0000EB430000}"/>
    <cellStyle name="RISKdurationTime 3 12" xfId="17381" xr:uid="{00000000-0005-0000-0000-0000EC430000}"/>
    <cellStyle name="RISKdurationTime 3 12 2" xfId="17382" xr:uid="{00000000-0005-0000-0000-0000ED430000}"/>
    <cellStyle name="RISKdurationTime 3 13" xfId="17383" xr:uid="{00000000-0005-0000-0000-0000EE430000}"/>
    <cellStyle name="RISKdurationTime 3 2" xfId="17384" xr:uid="{00000000-0005-0000-0000-0000EF430000}"/>
    <cellStyle name="RISKdurationTime 3 2 2" xfId="17385" xr:uid="{00000000-0005-0000-0000-0000F0430000}"/>
    <cellStyle name="RISKdurationTime 3 3" xfId="17386" xr:uid="{00000000-0005-0000-0000-0000F1430000}"/>
    <cellStyle name="RISKdurationTime 3 3 2" xfId="17387" xr:uid="{00000000-0005-0000-0000-0000F2430000}"/>
    <cellStyle name="RISKdurationTime 3 4" xfId="17388" xr:uid="{00000000-0005-0000-0000-0000F3430000}"/>
    <cellStyle name="RISKdurationTime 3 4 2" xfId="17389" xr:uid="{00000000-0005-0000-0000-0000F4430000}"/>
    <cellStyle name="RISKdurationTime 3 5" xfId="17390" xr:uid="{00000000-0005-0000-0000-0000F5430000}"/>
    <cellStyle name="RISKdurationTime 3 5 2" xfId="17391" xr:uid="{00000000-0005-0000-0000-0000F6430000}"/>
    <cellStyle name="RISKdurationTime 3 6" xfId="17392" xr:uid="{00000000-0005-0000-0000-0000F7430000}"/>
    <cellStyle name="RISKdurationTime 3 6 2" xfId="17393" xr:uid="{00000000-0005-0000-0000-0000F8430000}"/>
    <cellStyle name="RISKdurationTime 3 7" xfId="17394" xr:uid="{00000000-0005-0000-0000-0000F9430000}"/>
    <cellStyle name="RISKdurationTime 3 7 2" xfId="17395" xr:uid="{00000000-0005-0000-0000-0000FA430000}"/>
    <cellStyle name="RISKdurationTime 3 8" xfId="17396" xr:uid="{00000000-0005-0000-0000-0000FB430000}"/>
    <cellStyle name="RISKdurationTime 3 8 2" xfId="17397" xr:uid="{00000000-0005-0000-0000-0000FC430000}"/>
    <cellStyle name="RISKdurationTime 3 9" xfId="17398" xr:uid="{00000000-0005-0000-0000-0000FD430000}"/>
    <cellStyle name="RISKdurationTime 3 9 2" xfId="17399" xr:uid="{00000000-0005-0000-0000-0000FE430000}"/>
    <cellStyle name="RISKdurationTime 4" xfId="17400" xr:uid="{00000000-0005-0000-0000-0000FF430000}"/>
    <cellStyle name="RISKdurationTime 4 10" xfId="17401" xr:uid="{00000000-0005-0000-0000-000000440000}"/>
    <cellStyle name="RISKdurationTime 4 10 2" xfId="17402" xr:uid="{00000000-0005-0000-0000-000001440000}"/>
    <cellStyle name="RISKdurationTime 4 11" xfId="17403" xr:uid="{00000000-0005-0000-0000-000002440000}"/>
    <cellStyle name="RISKdurationTime 4 11 2" xfId="17404" xr:uid="{00000000-0005-0000-0000-000003440000}"/>
    <cellStyle name="RISKdurationTime 4 12" xfId="17405" xr:uid="{00000000-0005-0000-0000-000004440000}"/>
    <cellStyle name="RISKdurationTime 4 12 2" xfId="17406" xr:uid="{00000000-0005-0000-0000-000005440000}"/>
    <cellStyle name="RISKdurationTime 4 13" xfId="17407" xr:uid="{00000000-0005-0000-0000-000006440000}"/>
    <cellStyle name="RISKdurationTime 4 2" xfId="17408" xr:uid="{00000000-0005-0000-0000-000007440000}"/>
    <cellStyle name="RISKdurationTime 4 2 2" xfId="17409" xr:uid="{00000000-0005-0000-0000-000008440000}"/>
    <cellStyle name="RISKdurationTime 4 3" xfId="17410" xr:uid="{00000000-0005-0000-0000-000009440000}"/>
    <cellStyle name="RISKdurationTime 4 3 2" xfId="17411" xr:uid="{00000000-0005-0000-0000-00000A440000}"/>
    <cellStyle name="RISKdurationTime 4 4" xfId="17412" xr:uid="{00000000-0005-0000-0000-00000B440000}"/>
    <cellStyle name="RISKdurationTime 4 4 2" xfId="17413" xr:uid="{00000000-0005-0000-0000-00000C440000}"/>
    <cellStyle name="RISKdurationTime 4 5" xfId="17414" xr:uid="{00000000-0005-0000-0000-00000D440000}"/>
    <cellStyle name="RISKdurationTime 4 5 2" xfId="17415" xr:uid="{00000000-0005-0000-0000-00000E440000}"/>
    <cellStyle name="RISKdurationTime 4 6" xfId="17416" xr:uid="{00000000-0005-0000-0000-00000F440000}"/>
    <cellStyle name="RISKdurationTime 4 6 2" xfId="17417" xr:uid="{00000000-0005-0000-0000-000010440000}"/>
    <cellStyle name="RISKdurationTime 4 7" xfId="17418" xr:uid="{00000000-0005-0000-0000-000011440000}"/>
    <cellStyle name="RISKdurationTime 4 7 2" xfId="17419" xr:uid="{00000000-0005-0000-0000-000012440000}"/>
    <cellStyle name="RISKdurationTime 4 8" xfId="17420" xr:uid="{00000000-0005-0000-0000-000013440000}"/>
    <cellStyle name="RISKdurationTime 4 8 2" xfId="17421" xr:uid="{00000000-0005-0000-0000-000014440000}"/>
    <cellStyle name="RISKdurationTime 4 9" xfId="17422" xr:uid="{00000000-0005-0000-0000-000015440000}"/>
    <cellStyle name="RISKdurationTime 4 9 2" xfId="17423" xr:uid="{00000000-0005-0000-0000-000016440000}"/>
    <cellStyle name="RISKdurationTime 5" xfId="17424" xr:uid="{00000000-0005-0000-0000-000017440000}"/>
    <cellStyle name="RISKinNumber" xfId="17425" xr:uid="{00000000-0005-0000-0000-000018440000}"/>
    <cellStyle name="RISKinNumber 2" xfId="17426" xr:uid="{00000000-0005-0000-0000-000019440000}"/>
    <cellStyle name="RISKinNumber 2 10" xfId="17427" xr:uid="{00000000-0005-0000-0000-00001A440000}"/>
    <cellStyle name="RISKinNumber 2 11" xfId="17428" xr:uid="{00000000-0005-0000-0000-00001B440000}"/>
    <cellStyle name="RISKinNumber 2 12" xfId="17429" xr:uid="{00000000-0005-0000-0000-00001C440000}"/>
    <cellStyle name="RISKinNumber 2 2" xfId="17430" xr:uid="{00000000-0005-0000-0000-00001D440000}"/>
    <cellStyle name="RISKinNumber 2 3" xfId="17431" xr:uid="{00000000-0005-0000-0000-00001E440000}"/>
    <cellStyle name="RISKinNumber 2 4" xfId="17432" xr:uid="{00000000-0005-0000-0000-00001F440000}"/>
    <cellStyle name="RISKinNumber 2 5" xfId="17433" xr:uid="{00000000-0005-0000-0000-000020440000}"/>
    <cellStyle name="RISKinNumber 2 6" xfId="17434" xr:uid="{00000000-0005-0000-0000-000021440000}"/>
    <cellStyle name="RISKinNumber 2 7" xfId="17435" xr:uid="{00000000-0005-0000-0000-000022440000}"/>
    <cellStyle name="RISKinNumber 2 8" xfId="17436" xr:uid="{00000000-0005-0000-0000-000023440000}"/>
    <cellStyle name="RISKinNumber 2 9" xfId="17437" xr:uid="{00000000-0005-0000-0000-000024440000}"/>
    <cellStyle name="RISKinNumber 2_ActiFijos" xfId="17438" xr:uid="{00000000-0005-0000-0000-000025440000}"/>
    <cellStyle name="RISKinNumber 3" xfId="17439" xr:uid="{00000000-0005-0000-0000-000026440000}"/>
    <cellStyle name="RISKinNumber 3 10" xfId="17440" xr:uid="{00000000-0005-0000-0000-000027440000}"/>
    <cellStyle name="RISKinNumber 3 11" xfId="17441" xr:uid="{00000000-0005-0000-0000-000028440000}"/>
    <cellStyle name="RISKinNumber 3 12" xfId="17442" xr:uid="{00000000-0005-0000-0000-000029440000}"/>
    <cellStyle name="RISKinNumber 3 2" xfId="17443" xr:uid="{00000000-0005-0000-0000-00002A440000}"/>
    <cellStyle name="RISKinNumber 3 3" xfId="17444" xr:uid="{00000000-0005-0000-0000-00002B440000}"/>
    <cellStyle name="RISKinNumber 3 4" xfId="17445" xr:uid="{00000000-0005-0000-0000-00002C440000}"/>
    <cellStyle name="RISKinNumber 3 5" xfId="17446" xr:uid="{00000000-0005-0000-0000-00002D440000}"/>
    <cellStyle name="RISKinNumber 3 6" xfId="17447" xr:uid="{00000000-0005-0000-0000-00002E440000}"/>
    <cellStyle name="RISKinNumber 3 7" xfId="17448" xr:uid="{00000000-0005-0000-0000-00002F440000}"/>
    <cellStyle name="RISKinNumber 3 8" xfId="17449" xr:uid="{00000000-0005-0000-0000-000030440000}"/>
    <cellStyle name="RISKinNumber 3 9" xfId="17450" xr:uid="{00000000-0005-0000-0000-000031440000}"/>
    <cellStyle name="RISKinNumber 3_ActiFijos" xfId="17451" xr:uid="{00000000-0005-0000-0000-000032440000}"/>
    <cellStyle name="RISKinNumber 4" xfId="17452" xr:uid="{00000000-0005-0000-0000-000033440000}"/>
    <cellStyle name="RISKinNumber 4 10" xfId="17453" xr:uid="{00000000-0005-0000-0000-000034440000}"/>
    <cellStyle name="RISKinNumber 4 11" xfId="17454" xr:uid="{00000000-0005-0000-0000-000035440000}"/>
    <cellStyle name="RISKinNumber 4 12" xfId="17455" xr:uid="{00000000-0005-0000-0000-000036440000}"/>
    <cellStyle name="RISKinNumber 4 2" xfId="17456" xr:uid="{00000000-0005-0000-0000-000037440000}"/>
    <cellStyle name="RISKinNumber 4 3" xfId="17457" xr:uid="{00000000-0005-0000-0000-000038440000}"/>
    <cellStyle name="RISKinNumber 4 4" xfId="17458" xr:uid="{00000000-0005-0000-0000-000039440000}"/>
    <cellStyle name="RISKinNumber 4 5" xfId="17459" xr:uid="{00000000-0005-0000-0000-00003A440000}"/>
    <cellStyle name="RISKinNumber 4 6" xfId="17460" xr:uid="{00000000-0005-0000-0000-00003B440000}"/>
    <cellStyle name="RISKinNumber 4 7" xfId="17461" xr:uid="{00000000-0005-0000-0000-00003C440000}"/>
    <cellStyle name="RISKinNumber 4 8" xfId="17462" xr:uid="{00000000-0005-0000-0000-00003D440000}"/>
    <cellStyle name="RISKinNumber 4 9" xfId="17463" xr:uid="{00000000-0005-0000-0000-00003E440000}"/>
    <cellStyle name="RISKinNumber 4_ActiFijos" xfId="17464" xr:uid="{00000000-0005-0000-0000-00003F440000}"/>
    <cellStyle name="RISKinNumber_Bases_Generales" xfId="17465" xr:uid="{00000000-0005-0000-0000-000040440000}"/>
    <cellStyle name="RISKlandrEdge" xfId="17466" xr:uid="{00000000-0005-0000-0000-000041440000}"/>
    <cellStyle name="RISKlandrEdge 2" xfId="17467" xr:uid="{00000000-0005-0000-0000-000042440000}"/>
    <cellStyle name="RISKlandrEdge 2 10" xfId="17468" xr:uid="{00000000-0005-0000-0000-000043440000}"/>
    <cellStyle name="RISKlandrEdge 2 10 2" xfId="17469" xr:uid="{00000000-0005-0000-0000-000044440000}"/>
    <cellStyle name="RISKlandrEdge 2 11" xfId="17470" xr:uid="{00000000-0005-0000-0000-000045440000}"/>
    <cellStyle name="RISKlandrEdge 2 11 2" xfId="17471" xr:uid="{00000000-0005-0000-0000-000046440000}"/>
    <cellStyle name="RISKlandrEdge 2 12" xfId="17472" xr:uid="{00000000-0005-0000-0000-000047440000}"/>
    <cellStyle name="RISKlandrEdge 2 12 2" xfId="17473" xr:uid="{00000000-0005-0000-0000-000048440000}"/>
    <cellStyle name="RISKlandrEdge 2 13" xfId="17474" xr:uid="{00000000-0005-0000-0000-000049440000}"/>
    <cellStyle name="RISKlandrEdge 2 2" xfId="17475" xr:uid="{00000000-0005-0000-0000-00004A440000}"/>
    <cellStyle name="RISKlandrEdge 2 2 2" xfId="17476" xr:uid="{00000000-0005-0000-0000-00004B440000}"/>
    <cellStyle name="RISKlandrEdge 2 3" xfId="17477" xr:uid="{00000000-0005-0000-0000-00004C440000}"/>
    <cellStyle name="RISKlandrEdge 2 3 2" xfId="17478" xr:uid="{00000000-0005-0000-0000-00004D440000}"/>
    <cellStyle name="RISKlandrEdge 2 4" xfId="17479" xr:uid="{00000000-0005-0000-0000-00004E440000}"/>
    <cellStyle name="RISKlandrEdge 2 4 2" xfId="17480" xr:uid="{00000000-0005-0000-0000-00004F440000}"/>
    <cellStyle name="RISKlandrEdge 2 5" xfId="17481" xr:uid="{00000000-0005-0000-0000-000050440000}"/>
    <cellStyle name="RISKlandrEdge 2 5 2" xfId="17482" xr:uid="{00000000-0005-0000-0000-000051440000}"/>
    <cellStyle name="RISKlandrEdge 2 6" xfId="17483" xr:uid="{00000000-0005-0000-0000-000052440000}"/>
    <cellStyle name="RISKlandrEdge 2 6 2" xfId="17484" xr:uid="{00000000-0005-0000-0000-000053440000}"/>
    <cellStyle name="RISKlandrEdge 2 7" xfId="17485" xr:uid="{00000000-0005-0000-0000-000054440000}"/>
    <cellStyle name="RISKlandrEdge 2 7 2" xfId="17486" xr:uid="{00000000-0005-0000-0000-000055440000}"/>
    <cellStyle name="RISKlandrEdge 2 8" xfId="17487" xr:uid="{00000000-0005-0000-0000-000056440000}"/>
    <cellStyle name="RISKlandrEdge 2 8 2" xfId="17488" xr:uid="{00000000-0005-0000-0000-000057440000}"/>
    <cellStyle name="RISKlandrEdge 2 9" xfId="17489" xr:uid="{00000000-0005-0000-0000-000058440000}"/>
    <cellStyle name="RISKlandrEdge 2 9 2" xfId="17490" xr:uid="{00000000-0005-0000-0000-000059440000}"/>
    <cellStyle name="RISKlandrEdge 3" xfId="17491" xr:uid="{00000000-0005-0000-0000-00005A440000}"/>
    <cellStyle name="RISKlandrEdge 3 10" xfId="17492" xr:uid="{00000000-0005-0000-0000-00005B440000}"/>
    <cellStyle name="RISKlandrEdge 3 10 2" xfId="17493" xr:uid="{00000000-0005-0000-0000-00005C440000}"/>
    <cellStyle name="RISKlandrEdge 3 11" xfId="17494" xr:uid="{00000000-0005-0000-0000-00005D440000}"/>
    <cellStyle name="RISKlandrEdge 3 11 2" xfId="17495" xr:uid="{00000000-0005-0000-0000-00005E440000}"/>
    <cellStyle name="RISKlandrEdge 3 12" xfId="17496" xr:uid="{00000000-0005-0000-0000-00005F440000}"/>
    <cellStyle name="RISKlandrEdge 3 12 2" xfId="17497" xr:uid="{00000000-0005-0000-0000-000060440000}"/>
    <cellStyle name="RISKlandrEdge 3 13" xfId="17498" xr:uid="{00000000-0005-0000-0000-000061440000}"/>
    <cellStyle name="RISKlandrEdge 3 2" xfId="17499" xr:uid="{00000000-0005-0000-0000-000062440000}"/>
    <cellStyle name="RISKlandrEdge 3 2 2" xfId="17500" xr:uid="{00000000-0005-0000-0000-000063440000}"/>
    <cellStyle name="RISKlandrEdge 3 3" xfId="17501" xr:uid="{00000000-0005-0000-0000-000064440000}"/>
    <cellStyle name="RISKlandrEdge 3 3 2" xfId="17502" xr:uid="{00000000-0005-0000-0000-000065440000}"/>
    <cellStyle name="RISKlandrEdge 3 4" xfId="17503" xr:uid="{00000000-0005-0000-0000-000066440000}"/>
    <cellStyle name="RISKlandrEdge 3 4 2" xfId="17504" xr:uid="{00000000-0005-0000-0000-000067440000}"/>
    <cellStyle name="RISKlandrEdge 3 5" xfId="17505" xr:uid="{00000000-0005-0000-0000-000068440000}"/>
    <cellStyle name="RISKlandrEdge 3 5 2" xfId="17506" xr:uid="{00000000-0005-0000-0000-000069440000}"/>
    <cellStyle name="RISKlandrEdge 3 6" xfId="17507" xr:uid="{00000000-0005-0000-0000-00006A440000}"/>
    <cellStyle name="RISKlandrEdge 3 6 2" xfId="17508" xr:uid="{00000000-0005-0000-0000-00006B440000}"/>
    <cellStyle name="RISKlandrEdge 3 7" xfId="17509" xr:uid="{00000000-0005-0000-0000-00006C440000}"/>
    <cellStyle name="RISKlandrEdge 3 7 2" xfId="17510" xr:uid="{00000000-0005-0000-0000-00006D440000}"/>
    <cellStyle name="RISKlandrEdge 3 8" xfId="17511" xr:uid="{00000000-0005-0000-0000-00006E440000}"/>
    <cellStyle name="RISKlandrEdge 3 8 2" xfId="17512" xr:uid="{00000000-0005-0000-0000-00006F440000}"/>
    <cellStyle name="RISKlandrEdge 3 9" xfId="17513" xr:uid="{00000000-0005-0000-0000-000070440000}"/>
    <cellStyle name="RISKlandrEdge 3 9 2" xfId="17514" xr:uid="{00000000-0005-0000-0000-000071440000}"/>
    <cellStyle name="RISKlandrEdge 4" xfId="17515" xr:uid="{00000000-0005-0000-0000-000072440000}"/>
    <cellStyle name="RISKlandrEdge 4 10" xfId="17516" xr:uid="{00000000-0005-0000-0000-000073440000}"/>
    <cellStyle name="RISKlandrEdge 4 10 2" xfId="17517" xr:uid="{00000000-0005-0000-0000-000074440000}"/>
    <cellStyle name="RISKlandrEdge 4 11" xfId="17518" xr:uid="{00000000-0005-0000-0000-000075440000}"/>
    <cellStyle name="RISKlandrEdge 4 11 2" xfId="17519" xr:uid="{00000000-0005-0000-0000-000076440000}"/>
    <cellStyle name="RISKlandrEdge 4 12" xfId="17520" xr:uid="{00000000-0005-0000-0000-000077440000}"/>
    <cellStyle name="RISKlandrEdge 4 12 2" xfId="17521" xr:uid="{00000000-0005-0000-0000-000078440000}"/>
    <cellStyle name="RISKlandrEdge 4 13" xfId="17522" xr:uid="{00000000-0005-0000-0000-000079440000}"/>
    <cellStyle name="RISKlandrEdge 4 2" xfId="17523" xr:uid="{00000000-0005-0000-0000-00007A440000}"/>
    <cellStyle name="RISKlandrEdge 4 2 2" xfId="17524" xr:uid="{00000000-0005-0000-0000-00007B440000}"/>
    <cellStyle name="RISKlandrEdge 4 3" xfId="17525" xr:uid="{00000000-0005-0000-0000-00007C440000}"/>
    <cellStyle name="RISKlandrEdge 4 3 2" xfId="17526" xr:uid="{00000000-0005-0000-0000-00007D440000}"/>
    <cellStyle name="RISKlandrEdge 4 4" xfId="17527" xr:uid="{00000000-0005-0000-0000-00007E440000}"/>
    <cellStyle name="RISKlandrEdge 4 4 2" xfId="17528" xr:uid="{00000000-0005-0000-0000-00007F440000}"/>
    <cellStyle name="RISKlandrEdge 4 5" xfId="17529" xr:uid="{00000000-0005-0000-0000-000080440000}"/>
    <cellStyle name="RISKlandrEdge 4 5 2" xfId="17530" xr:uid="{00000000-0005-0000-0000-000081440000}"/>
    <cellStyle name="RISKlandrEdge 4 6" xfId="17531" xr:uid="{00000000-0005-0000-0000-000082440000}"/>
    <cellStyle name="RISKlandrEdge 4 6 2" xfId="17532" xr:uid="{00000000-0005-0000-0000-000083440000}"/>
    <cellStyle name="RISKlandrEdge 4 7" xfId="17533" xr:uid="{00000000-0005-0000-0000-000084440000}"/>
    <cellStyle name="RISKlandrEdge 4 7 2" xfId="17534" xr:uid="{00000000-0005-0000-0000-000085440000}"/>
    <cellStyle name="RISKlandrEdge 4 8" xfId="17535" xr:uid="{00000000-0005-0000-0000-000086440000}"/>
    <cellStyle name="RISKlandrEdge 4 8 2" xfId="17536" xr:uid="{00000000-0005-0000-0000-000087440000}"/>
    <cellStyle name="RISKlandrEdge 4 9" xfId="17537" xr:uid="{00000000-0005-0000-0000-000088440000}"/>
    <cellStyle name="RISKlandrEdge 4 9 2" xfId="17538" xr:uid="{00000000-0005-0000-0000-000089440000}"/>
    <cellStyle name="RISKlandrEdge 5" xfId="17539" xr:uid="{00000000-0005-0000-0000-00008A440000}"/>
    <cellStyle name="RISKleftEdge" xfId="17540" xr:uid="{00000000-0005-0000-0000-00008B440000}"/>
    <cellStyle name="RISKleftEdge 2" xfId="17541" xr:uid="{00000000-0005-0000-0000-00008C440000}"/>
    <cellStyle name="RISKleftEdge 2 10" xfId="17542" xr:uid="{00000000-0005-0000-0000-00008D440000}"/>
    <cellStyle name="RISKleftEdge 2 10 2" xfId="17543" xr:uid="{00000000-0005-0000-0000-00008E440000}"/>
    <cellStyle name="RISKleftEdge 2 11" xfId="17544" xr:uid="{00000000-0005-0000-0000-00008F440000}"/>
    <cellStyle name="RISKleftEdge 2 11 2" xfId="17545" xr:uid="{00000000-0005-0000-0000-000090440000}"/>
    <cellStyle name="RISKleftEdge 2 12" xfId="17546" xr:uid="{00000000-0005-0000-0000-000091440000}"/>
    <cellStyle name="RISKleftEdge 2 12 2" xfId="17547" xr:uid="{00000000-0005-0000-0000-000092440000}"/>
    <cellStyle name="RISKleftEdge 2 13" xfId="17548" xr:uid="{00000000-0005-0000-0000-000093440000}"/>
    <cellStyle name="RISKleftEdge 2 2" xfId="17549" xr:uid="{00000000-0005-0000-0000-000094440000}"/>
    <cellStyle name="RISKleftEdge 2 2 2" xfId="17550" xr:uid="{00000000-0005-0000-0000-000095440000}"/>
    <cellStyle name="RISKleftEdge 2 3" xfId="17551" xr:uid="{00000000-0005-0000-0000-000096440000}"/>
    <cellStyle name="RISKleftEdge 2 3 2" xfId="17552" xr:uid="{00000000-0005-0000-0000-000097440000}"/>
    <cellStyle name="RISKleftEdge 2 4" xfId="17553" xr:uid="{00000000-0005-0000-0000-000098440000}"/>
    <cellStyle name="RISKleftEdge 2 4 2" xfId="17554" xr:uid="{00000000-0005-0000-0000-000099440000}"/>
    <cellStyle name="RISKleftEdge 2 5" xfId="17555" xr:uid="{00000000-0005-0000-0000-00009A440000}"/>
    <cellStyle name="RISKleftEdge 2 5 2" xfId="17556" xr:uid="{00000000-0005-0000-0000-00009B440000}"/>
    <cellStyle name="RISKleftEdge 2 6" xfId="17557" xr:uid="{00000000-0005-0000-0000-00009C440000}"/>
    <cellStyle name="RISKleftEdge 2 6 2" xfId="17558" xr:uid="{00000000-0005-0000-0000-00009D440000}"/>
    <cellStyle name="RISKleftEdge 2 7" xfId="17559" xr:uid="{00000000-0005-0000-0000-00009E440000}"/>
    <cellStyle name="RISKleftEdge 2 7 2" xfId="17560" xr:uid="{00000000-0005-0000-0000-00009F440000}"/>
    <cellStyle name="RISKleftEdge 2 8" xfId="17561" xr:uid="{00000000-0005-0000-0000-0000A0440000}"/>
    <cellStyle name="RISKleftEdge 2 8 2" xfId="17562" xr:uid="{00000000-0005-0000-0000-0000A1440000}"/>
    <cellStyle name="RISKleftEdge 2 9" xfId="17563" xr:uid="{00000000-0005-0000-0000-0000A2440000}"/>
    <cellStyle name="RISKleftEdge 2 9 2" xfId="17564" xr:uid="{00000000-0005-0000-0000-0000A3440000}"/>
    <cellStyle name="RISKleftEdge 3" xfId="17565" xr:uid="{00000000-0005-0000-0000-0000A4440000}"/>
    <cellStyle name="RISKleftEdge 3 10" xfId="17566" xr:uid="{00000000-0005-0000-0000-0000A5440000}"/>
    <cellStyle name="RISKleftEdge 3 10 2" xfId="17567" xr:uid="{00000000-0005-0000-0000-0000A6440000}"/>
    <cellStyle name="RISKleftEdge 3 11" xfId="17568" xr:uid="{00000000-0005-0000-0000-0000A7440000}"/>
    <cellStyle name="RISKleftEdge 3 11 2" xfId="17569" xr:uid="{00000000-0005-0000-0000-0000A8440000}"/>
    <cellStyle name="RISKleftEdge 3 12" xfId="17570" xr:uid="{00000000-0005-0000-0000-0000A9440000}"/>
    <cellStyle name="RISKleftEdge 3 12 2" xfId="17571" xr:uid="{00000000-0005-0000-0000-0000AA440000}"/>
    <cellStyle name="RISKleftEdge 3 13" xfId="17572" xr:uid="{00000000-0005-0000-0000-0000AB440000}"/>
    <cellStyle name="RISKleftEdge 3 2" xfId="17573" xr:uid="{00000000-0005-0000-0000-0000AC440000}"/>
    <cellStyle name="RISKleftEdge 3 2 2" xfId="17574" xr:uid="{00000000-0005-0000-0000-0000AD440000}"/>
    <cellStyle name="RISKleftEdge 3 3" xfId="17575" xr:uid="{00000000-0005-0000-0000-0000AE440000}"/>
    <cellStyle name="RISKleftEdge 3 3 2" xfId="17576" xr:uid="{00000000-0005-0000-0000-0000AF440000}"/>
    <cellStyle name="RISKleftEdge 3 4" xfId="17577" xr:uid="{00000000-0005-0000-0000-0000B0440000}"/>
    <cellStyle name="RISKleftEdge 3 4 2" xfId="17578" xr:uid="{00000000-0005-0000-0000-0000B1440000}"/>
    <cellStyle name="RISKleftEdge 3 5" xfId="17579" xr:uid="{00000000-0005-0000-0000-0000B2440000}"/>
    <cellStyle name="RISKleftEdge 3 5 2" xfId="17580" xr:uid="{00000000-0005-0000-0000-0000B3440000}"/>
    <cellStyle name="RISKleftEdge 3 6" xfId="17581" xr:uid="{00000000-0005-0000-0000-0000B4440000}"/>
    <cellStyle name="RISKleftEdge 3 6 2" xfId="17582" xr:uid="{00000000-0005-0000-0000-0000B5440000}"/>
    <cellStyle name="RISKleftEdge 3 7" xfId="17583" xr:uid="{00000000-0005-0000-0000-0000B6440000}"/>
    <cellStyle name="RISKleftEdge 3 7 2" xfId="17584" xr:uid="{00000000-0005-0000-0000-0000B7440000}"/>
    <cellStyle name="RISKleftEdge 3 8" xfId="17585" xr:uid="{00000000-0005-0000-0000-0000B8440000}"/>
    <cellStyle name="RISKleftEdge 3 8 2" xfId="17586" xr:uid="{00000000-0005-0000-0000-0000B9440000}"/>
    <cellStyle name="RISKleftEdge 3 9" xfId="17587" xr:uid="{00000000-0005-0000-0000-0000BA440000}"/>
    <cellStyle name="RISKleftEdge 3 9 2" xfId="17588" xr:uid="{00000000-0005-0000-0000-0000BB440000}"/>
    <cellStyle name="RISKleftEdge 4" xfId="17589" xr:uid="{00000000-0005-0000-0000-0000BC440000}"/>
    <cellStyle name="RISKleftEdge 4 10" xfId="17590" xr:uid="{00000000-0005-0000-0000-0000BD440000}"/>
    <cellStyle name="RISKleftEdge 4 10 2" xfId="17591" xr:uid="{00000000-0005-0000-0000-0000BE440000}"/>
    <cellStyle name="RISKleftEdge 4 11" xfId="17592" xr:uid="{00000000-0005-0000-0000-0000BF440000}"/>
    <cellStyle name="RISKleftEdge 4 11 2" xfId="17593" xr:uid="{00000000-0005-0000-0000-0000C0440000}"/>
    <cellStyle name="RISKleftEdge 4 12" xfId="17594" xr:uid="{00000000-0005-0000-0000-0000C1440000}"/>
    <cellStyle name="RISKleftEdge 4 12 2" xfId="17595" xr:uid="{00000000-0005-0000-0000-0000C2440000}"/>
    <cellStyle name="RISKleftEdge 4 13" xfId="17596" xr:uid="{00000000-0005-0000-0000-0000C3440000}"/>
    <cellStyle name="RISKleftEdge 4 2" xfId="17597" xr:uid="{00000000-0005-0000-0000-0000C4440000}"/>
    <cellStyle name="RISKleftEdge 4 2 2" xfId="17598" xr:uid="{00000000-0005-0000-0000-0000C5440000}"/>
    <cellStyle name="RISKleftEdge 4 3" xfId="17599" xr:uid="{00000000-0005-0000-0000-0000C6440000}"/>
    <cellStyle name="RISKleftEdge 4 3 2" xfId="17600" xr:uid="{00000000-0005-0000-0000-0000C7440000}"/>
    <cellStyle name="RISKleftEdge 4 4" xfId="17601" xr:uid="{00000000-0005-0000-0000-0000C8440000}"/>
    <cellStyle name="RISKleftEdge 4 4 2" xfId="17602" xr:uid="{00000000-0005-0000-0000-0000C9440000}"/>
    <cellStyle name="RISKleftEdge 4 5" xfId="17603" xr:uid="{00000000-0005-0000-0000-0000CA440000}"/>
    <cellStyle name="RISKleftEdge 4 5 2" xfId="17604" xr:uid="{00000000-0005-0000-0000-0000CB440000}"/>
    <cellStyle name="RISKleftEdge 4 6" xfId="17605" xr:uid="{00000000-0005-0000-0000-0000CC440000}"/>
    <cellStyle name="RISKleftEdge 4 6 2" xfId="17606" xr:uid="{00000000-0005-0000-0000-0000CD440000}"/>
    <cellStyle name="RISKleftEdge 4 7" xfId="17607" xr:uid="{00000000-0005-0000-0000-0000CE440000}"/>
    <cellStyle name="RISKleftEdge 4 7 2" xfId="17608" xr:uid="{00000000-0005-0000-0000-0000CF440000}"/>
    <cellStyle name="RISKleftEdge 4 8" xfId="17609" xr:uid="{00000000-0005-0000-0000-0000D0440000}"/>
    <cellStyle name="RISKleftEdge 4 8 2" xfId="17610" xr:uid="{00000000-0005-0000-0000-0000D1440000}"/>
    <cellStyle name="RISKleftEdge 4 9" xfId="17611" xr:uid="{00000000-0005-0000-0000-0000D2440000}"/>
    <cellStyle name="RISKleftEdge 4 9 2" xfId="17612" xr:uid="{00000000-0005-0000-0000-0000D3440000}"/>
    <cellStyle name="RISKleftEdge 5" xfId="17613" xr:uid="{00000000-0005-0000-0000-0000D4440000}"/>
    <cellStyle name="RISKlightBoxed" xfId="17614" xr:uid="{00000000-0005-0000-0000-0000D5440000}"/>
    <cellStyle name="RISKlightBoxed 10" xfId="17615" xr:uid="{00000000-0005-0000-0000-0000D6440000}"/>
    <cellStyle name="RISKlightBoxed 10 2" xfId="17616" xr:uid="{00000000-0005-0000-0000-0000D7440000}"/>
    <cellStyle name="RISKlightBoxed 10 2 2" xfId="40792" xr:uid="{B9E69B65-5436-484F-B636-5396126FFF93}"/>
    <cellStyle name="RISKlightBoxed 10 3" xfId="40791" xr:uid="{CD10AA0A-5550-481F-9012-B1E44F2DC93B}"/>
    <cellStyle name="RISKlightBoxed 11" xfId="17617" xr:uid="{00000000-0005-0000-0000-0000D8440000}"/>
    <cellStyle name="RISKlightBoxed 11 2" xfId="17618" xr:uid="{00000000-0005-0000-0000-0000D9440000}"/>
    <cellStyle name="RISKlightBoxed 11 2 2" xfId="40794" xr:uid="{5C556C2F-6A82-4ADB-B55F-EC8C23EBE98E}"/>
    <cellStyle name="RISKlightBoxed 11 3" xfId="40793" xr:uid="{324735EC-1D99-4C85-867B-4FF6C3536BEF}"/>
    <cellStyle name="RISKlightBoxed 12" xfId="17619" xr:uid="{00000000-0005-0000-0000-0000DA440000}"/>
    <cellStyle name="RISKlightBoxed 12 2" xfId="40795" xr:uid="{B2A67C77-7079-40FD-A836-CF4DB330DB78}"/>
    <cellStyle name="RISKlightBoxed 13" xfId="40790" xr:uid="{6AAA30C8-A239-4896-8AF7-A58F0FC588B5}"/>
    <cellStyle name="RISKlightBoxed 2" xfId="17620" xr:uid="{00000000-0005-0000-0000-0000DB440000}"/>
    <cellStyle name="RISKlightBoxed 2 10" xfId="17621" xr:uid="{00000000-0005-0000-0000-0000DC440000}"/>
    <cellStyle name="RISKlightBoxed 2 10 2" xfId="17622" xr:uid="{00000000-0005-0000-0000-0000DD440000}"/>
    <cellStyle name="RISKlightBoxed 2 10 2 2" xfId="17623" xr:uid="{00000000-0005-0000-0000-0000DE440000}"/>
    <cellStyle name="RISKlightBoxed 2 10 2 2 2" xfId="40799" xr:uid="{666E5A3E-9265-41A1-A238-DD3CACDF5797}"/>
    <cellStyle name="RISKlightBoxed 2 10 2 3" xfId="40798" xr:uid="{796C225D-BC3E-4CA7-BACF-56F60BD0E01E}"/>
    <cellStyle name="RISKlightBoxed 2 10 3" xfId="17624" xr:uid="{00000000-0005-0000-0000-0000DF440000}"/>
    <cellStyle name="RISKlightBoxed 2 10 3 2" xfId="17625" xr:uid="{00000000-0005-0000-0000-0000E0440000}"/>
    <cellStyle name="RISKlightBoxed 2 10 3 2 2" xfId="40801" xr:uid="{54D89C9A-A5B0-4E2C-8C79-A25210E872AC}"/>
    <cellStyle name="RISKlightBoxed 2 10 3 3" xfId="40800" xr:uid="{DF367696-D7A7-49D1-8F93-9CB9491D79CD}"/>
    <cellStyle name="RISKlightBoxed 2 10 4" xfId="17626" xr:uid="{00000000-0005-0000-0000-0000E1440000}"/>
    <cellStyle name="RISKlightBoxed 2 10 4 2" xfId="40802" xr:uid="{286B8CA7-DF69-4D19-9A25-C780B0A7837D}"/>
    <cellStyle name="RISKlightBoxed 2 10 5" xfId="40797" xr:uid="{EDA1B032-654F-475A-8560-8C649A08C372}"/>
    <cellStyle name="RISKlightBoxed 2 11" xfId="17627" xr:uid="{00000000-0005-0000-0000-0000E2440000}"/>
    <cellStyle name="RISKlightBoxed 2 11 2" xfId="17628" xr:uid="{00000000-0005-0000-0000-0000E3440000}"/>
    <cellStyle name="RISKlightBoxed 2 11 2 2" xfId="40804" xr:uid="{76207033-9469-426A-8234-20EB91A542F2}"/>
    <cellStyle name="RISKlightBoxed 2 11 3" xfId="40803" xr:uid="{5AA08499-FEA1-4561-B620-6C2E9F5AA80B}"/>
    <cellStyle name="RISKlightBoxed 2 12" xfId="17629" xr:uid="{00000000-0005-0000-0000-0000E4440000}"/>
    <cellStyle name="RISKlightBoxed 2 12 2" xfId="17630" xr:uid="{00000000-0005-0000-0000-0000E5440000}"/>
    <cellStyle name="RISKlightBoxed 2 12 2 2" xfId="40806" xr:uid="{1F86797B-21D0-4E75-B021-7BAE65BA8AB1}"/>
    <cellStyle name="RISKlightBoxed 2 12 3" xfId="40805" xr:uid="{2C30840A-B216-4216-AAB1-2586AC6AF982}"/>
    <cellStyle name="RISKlightBoxed 2 13" xfId="17631" xr:uid="{00000000-0005-0000-0000-0000E6440000}"/>
    <cellStyle name="RISKlightBoxed 2 13 2" xfId="40807" xr:uid="{AE0CE3B6-9A97-4FB0-A7E2-87E9840A1485}"/>
    <cellStyle name="RISKlightBoxed 2 14" xfId="40796" xr:uid="{2EC34B8C-8AB3-428A-9249-0C3437A0D662}"/>
    <cellStyle name="RISKlightBoxed 2 2" xfId="17632" xr:uid="{00000000-0005-0000-0000-0000E7440000}"/>
    <cellStyle name="RISKlightBoxed 2 2 10" xfId="40808" xr:uid="{992ED7D9-BFBE-4DEC-AE18-62F8A7637AA9}"/>
    <cellStyle name="RISKlightBoxed 2 2 2" xfId="17633" xr:uid="{00000000-0005-0000-0000-0000E8440000}"/>
    <cellStyle name="RISKlightBoxed 2 2 2 2" xfId="17634" xr:uid="{00000000-0005-0000-0000-0000E9440000}"/>
    <cellStyle name="RISKlightBoxed 2 2 2 2 2" xfId="17635" xr:uid="{00000000-0005-0000-0000-0000EA440000}"/>
    <cellStyle name="RISKlightBoxed 2 2 2 2 2 2" xfId="17636" xr:uid="{00000000-0005-0000-0000-0000EB440000}"/>
    <cellStyle name="RISKlightBoxed 2 2 2 2 2 2 2" xfId="40812" xr:uid="{528127C1-3290-499C-8432-8EEA2A24F4E2}"/>
    <cellStyle name="RISKlightBoxed 2 2 2 2 2 3" xfId="40811" xr:uid="{F53884F3-C9CE-4E54-96A7-ED399E21A192}"/>
    <cellStyle name="RISKlightBoxed 2 2 2 2 3" xfId="17637" xr:uid="{00000000-0005-0000-0000-0000EC440000}"/>
    <cellStyle name="RISKlightBoxed 2 2 2 2 3 2" xfId="17638" xr:uid="{00000000-0005-0000-0000-0000ED440000}"/>
    <cellStyle name="RISKlightBoxed 2 2 2 2 3 2 2" xfId="40814" xr:uid="{DE5FE0B4-5E3C-430E-B3BC-32008A8DC075}"/>
    <cellStyle name="RISKlightBoxed 2 2 2 2 3 3" xfId="40813" xr:uid="{2808178D-70A3-4DC5-B587-3E775D8B2825}"/>
    <cellStyle name="RISKlightBoxed 2 2 2 2 4" xfId="17639" xr:uid="{00000000-0005-0000-0000-0000EE440000}"/>
    <cellStyle name="RISKlightBoxed 2 2 2 2 4 2" xfId="40815" xr:uid="{59B35E52-707A-4E74-A0AF-1E793FB67707}"/>
    <cellStyle name="RISKlightBoxed 2 2 2 2 5" xfId="40810" xr:uid="{B78D9E3A-2459-4355-9AA6-4B9B48FC3E83}"/>
    <cellStyle name="RISKlightBoxed 2 2 2 3" xfId="17640" xr:uid="{00000000-0005-0000-0000-0000EF440000}"/>
    <cellStyle name="RISKlightBoxed 2 2 2 3 2" xfId="17641" xr:uid="{00000000-0005-0000-0000-0000F0440000}"/>
    <cellStyle name="RISKlightBoxed 2 2 2 3 2 2" xfId="17642" xr:uid="{00000000-0005-0000-0000-0000F1440000}"/>
    <cellStyle name="RISKlightBoxed 2 2 2 3 2 2 2" xfId="40818" xr:uid="{3402A804-632C-4A2A-A43B-232E23506C62}"/>
    <cellStyle name="RISKlightBoxed 2 2 2 3 2 3" xfId="40817" xr:uid="{2B533C55-D3EC-425C-B407-AC5C034E1671}"/>
    <cellStyle name="RISKlightBoxed 2 2 2 3 3" xfId="17643" xr:uid="{00000000-0005-0000-0000-0000F2440000}"/>
    <cellStyle name="RISKlightBoxed 2 2 2 3 3 2" xfId="17644" xr:uid="{00000000-0005-0000-0000-0000F3440000}"/>
    <cellStyle name="RISKlightBoxed 2 2 2 3 3 2 2" xfId="40820" xr:uid="{3CAA88EE-DF17-48DF-AE65-9E838747C9ED}"/>
    <cellStyle name="RISKlightBoxed 2 2 2 3 3 3" xfId="40819" xr:uid="{425EF4B6-1EE8-43FA-A865-8CF6A4FB26F8}"/>
    <cellStyle name="RISKlightBoxed 2 2 2 3 4" xfId="17645" xr:uid="{00000000-0005-0000-0000-0000F4440000}"/>
    <cellStyle name="RISKlightBoxed 2 2 2 3 4 2" xfId="40821" xr:uid="{4728147D-3AC3-4732-9B5A-018D2A6F2C91}"/>
    <cellStyle name="RISKlightBoxed 2 2 2 3 5" xfId="40816" xr:uid="{E10F9085-C110-4713-BED5-45E9AE01DAE9}"/>
    <cellStyle name="RISKlightBoxed 2 2 2 4" xfId="17646" xr:uid="{00000000-0005-0000-0000-0000F5440000}"/>
    <cellStyle name="RISKlightBoxed 2 2 2 4 2" xfId="17647" xr:uid="{00000000-0005-0000-0000-0000F6440000}"/>
    <cellStyle name="RISKlightBoxed 2 2 2 4 2 2" xfId="17648" xr:uid="{00000000-0005-0000-0000-0000F7440000}"/>
    <cellStyle name="RISKlightBoxed 2 2 2 4 2 2 2" xfId="40824" xr:uid="{D4DAC21D-C9BF-4E2B-8EA2-206EBEE9FAC0}"/>
    <cellStyle name="RISKlightBoxed 2 2 2 4 2 3" xfId="40823" xr:uid="{F8BCC403-AE23-4D44-81EE-6A0235CFB8A5}"/>
    <cellStyle name="RISKlightBoxed 2 2 2 4 3" xfId="17649" xr:uid="{00000000-0005-0000-0000-0000F8440000}"/>
    <cellStyle name="RISKlightBoxed 2 2 2 4 3 2" xfId="17650" xr:uid="{00000000-0005-0000-0000-0000F9440000}"/>
    <cellStyle name="RISKlightBoxed 2 2 2 4 3 2 2" xfId="40826" xr:uid="{466C31D8-0568-4286-9019-9C012240533A}"/>
    <cellStyle name="RISKlightBoxed 2 2 2 4 3 3" xfId="40825" xr:uid="{7CF58074-38A2-42AB-BC0C-566EFD33904C}"/>
    <cellStyle name="RISKlightBoxed 2 2 2 4 4" xfId="17651" xr:uid="{00000000-0005-0000-0000-0000FA440000}"/>
    <cellStyle name="RISKlightBoxed 2 2 2 4 4 2" xfId="40827" xr:uid="{DB9FB30A-B337-4E18-A014-14E5B727905F}"/>
    <cellStyle name="RISKlightBoxed 2 2 2 4 5" xfId="40822" xr:uid="{6900C644-C8C9-499A-B559-73118B3C2CB7}"/>
    <cellStyle name="RISKlightBoxed 2 2 2 5" xfId="17652" xr:uid="{00000000-0005-0000-0000-0000FB440000}"/>
    <cellStyle name="RISKlightBoxed 2 2 2 5 2" xfId="17653" xr:uid="{00000000-0005-0000-0000-0000FC440000}"/>
    <cellStyle name="RISKlightBoxed 2 2 2 5 2 2" xfId="17654" xr:uid="{00000000-0005-0000-0000-0000FD440000}"/>
    <cellStyle name="RISKlightBoxed 2 2 2 5 2 2 2" xfId="40830" xr:uid="{3CD45831-BD5C-4C79-976A-52A530663458}"/>
    <cellStyle name="RISKlightBoxed 2 2 2 5 2 3" xfId="40829" xr:uid="{2C87D8B1-CEE2-4122-8BD7-98F9F063AA5D}"/>
    <cellStyle name="RISKlightBoxed 2 2 2 5 3" xfId="17655" xr:uid="{00000000-0005-0000-0000-0000FE440000}"/>
    <cellStyle name="RISKlightBoxed 2 2 2 5 3 2" xfId="17656" xr:uid="{00000000-0005-0000-0000-0000FF440000}"/>
    <cellStyle name="RISKlightBoxed 2 2 2 5 3 2 2" xfId="40832" xr:uid="{F21A2396-47DA-44C6-AFFF-54391F5729CA}"/>
    <cellStyle name="RISKlightBoxed 2 2 2 5 3 3" xfId="40831" xr:uid="{7D230CD6-15DC-47EE-B4E3-7F04D58CCF0A}"/>
    <cellStyle name="RISKlightBoxed 2 2 2 5 4" xfId="17657" xr:uid="{00000000-0005-0000-0000-000000450000}"/>
    <cellStyle name="RISKlightBoxed 2 2 2 5 4 2" xfId="40833" xr:uid="{280C0721-3E6D-4B0C-B2AA-89C87BE42747}"/>
    <cellStyle name="RISKlightBoxed 2 2 2 5 5" xfId="40828" xr:uid="{EAF361FC-422C-42D1-9C01-7B16C3A3B7D5}"/>
    <cellStyle name="RISKlightBoxed 2 2 2 6" xfId="17658" xr:uid="{00000000-0005-0000-0000-000001450000}"/>
    <cellStyle name="RISKlightBoxed 2 2 2 6 2" xfId="17659" xr:uid="{00000000-0005-0000-0000-000002450000}"/>
    <cellStyle name="RISKlightBoxed 2 2 2 6 2 2" xfId="40835" xr:uid="{04B44DBA-6455-4CEB-B2D4-8317C72E4973}"/>
    <cellStyle name="RISKlightBoxed 2 2 2 6 3" xfId="40834" xr:uid="{6A6659A6-35D2-4D01-89E5-7507256BD5B2}"/>
    <cellStyle name="RISKlightBoxed 2 2 2 7" xfId="17660" xr:uid="{00000000-0005-0000-0000-000003450000}"/>
    <cellStyle name="RISKlightBoxed 2 2 2 7 2" xfId="17661" xr:uid="{00000000-0005-0000-0000-000004450000}"/>
    <cellStyle name="RISKlightBoxed 2 2 2 7 2 2" xfId="40837" xr:uid="{C94D0ED5-42C5-4DBD-8B7B-FF7AA422EBEA}"/>
    <cellStyle name="RISKlightBoxed 2 2 2 7 3" xfId="40836" xr:uid="{14340CB7-DBB8-4BF6-91BE-E6E73E055ED0}"/>
    <cellStyle name="RISKlightBoxed 2 2 2 8" xfId="17662" xr:uid="{00000000-0005-0000-0000-000005450000}"/>
    <cellStyle name="RISKlightBoxed 2 2 2 8 2" xfId="40838" xr:uid="{2522BA82-38D3-4512-A437-51AD3C26B928}"/>
    <cellStyle name="RISKlightBoxed 2 2 2 9" xfId="40809" xr:uid="{BB7668B2-470C-48E1-982B-C3411F8B18F2}"/>
    <cellStyle name="RISKlightBoxed 2 2 3" xfId="17663" xr:uid="{00000000-0005-0000-0000-000006450000}"/>
    <cellStyle name="RISKlightBoxed 2 2 3 2" xfId="17664" xr:uid="{00000000-0005-0000-0000-000007450000}"/>
    <cellStyle name="RISKlightBoxed 2 2 3 2 2" xfId="17665" xr:uid="{00000000-0005-0000-0000-000008450000}"/>
    <cellStyle name="RISKlightBoxed 2 2 3 2 2 2" xfId="40841" xr:uid="{96F363F7-0013-4247-97AF-43C86C14E585}"/>
    <cellStyle name="RISKlightBoxed 2 2 3 2 3" xfId="40840" xr:uid="{D23C5775-11F7-4457-A1C7-9437669FF2D9}"/>
    <cellStyle name="RISKlightBoxed 2 2 3 3" xfId="17666" xr:uid="{00000000-0005-0000-0000-000009450000}"/>
    <cellStyle name="RISKlightBoxed 2 2 3 3 2" xfId="17667" xr:uid="{00000000-0005-0000-0000-00000A450000}"/>
    <cellStyle name="RISKlightBoxed 2 2 3 3 2 2" xfId="40843" xr:uid="{A8872F19-C29D-4440-9A57-96D9F8A8A063}"/>
    <cellStyle name="RISKlightBoxed 2 2 3 3 3" xfId="40842" xr:uid="{2790AEC8-5950-4551-B0DA-452511BC6CC2}"/>
    <cellStyle name="RISKlightBoxed 2 2 3 4" xfId="17668" xr:uid="{00000000-0005-0000-0000-00000B450000}"/>
    <cellStyle name="RISKlightBoxed 2 2 3 4 2" xfId="40844" xr:uid="{F630FEA2-58D5-4727-95C4-148220C2A97E}"/>
    <cellStyle name="RISKlightBoxed 2 2 3 5" xfId="40839" xr:uid="{5E806CBF-797C-4D5C-9F7C-05014E62E8D5}"/>
    <cellStyle name="RISKlightBoxed 2 2 4" xfId="17669" xr:uid="{00000000-0005-0000-0000-00000C450000}"/>
    <cellStyle name="RISKlightBoxed 2 2 4 2" xfId="17670" xr:uid="{00000000-0005-0000-0000-00000D450000}"/>
    <cellStyle name="RISKlightBoxed 2 2 4 2 2" xfId="17671" xr:uid="{00000000-0005-0000-0000-00000E450000}"/>
    <cellStyle name="RISKlightBoxed 2 2 4 2 2 2" xfId="40847" xr:uid="{2283446D-A65D-474C-87A5-51A13A4D37E3}"/>
    <cellStyle name="RISKlightBoxed 2 2 4 2 3" xfId="40846" xr:uid="{F1D1ED47-66D5-4B2D-BBF2-76C26A5C2855}"/>
    <cellStyle name="RISKlightBoxed 2 2 4 3" xfId="17672" xr:uid="{00000000-0005-0000-0000-00000F450000}"/>
    <cellStyle name="RISKlightBoxed 2 2 4 3 2" xfId="17673" xr:uid="{00000000-0005-0000-0000-000010450000}"/>
    <cellStyle name="RISKlightBoxed 2 2 4 3 2 2" xfId="40849" xr:uid="{4D6E7B85-FC79-4937-8352-FBE8D54D8D65}"/>
    <cellStyle name="RISKlightBoxed 2 2 4 3 3" xfId="40848" xr:uid="{6F54369E-7DA3-4A8B-BC9E-CD89655BE060}"/>
    <cellStyle name="RISKlightBoxed 2 2 4 4" xfId="17674" xr:uid="{00000000-0005-0000-0000-000011450000}"/>
    <cellStyle name="RISKlightBoxed 2 2 4 4 2" xfId="40850" xr:uid="{A63C807A-BDCD-40F0-B447-F83FABD40CCA}"/>
    <cellStyle name="RISKlightBoxed 2 2 4 5" xfId="40845" xr:uid="{B8A61DA7-539A-431D-A13C-E9FC71781879}"/>
    <cellStyle name="RISKlightBoxed 2 2 5" xfId="17675" xr:uid="{00000000-0005-0000-0000-000012450000}"/>
    <cellStyle name="RISKlightBoxed 2 2 5 2" xfId="17676" xr:uid="{00000000-0005-0000-0000-000013450000}"/>
    <cellStyle name="RISKlightBoxed 2 2 5 2 2" xfId="17677" xr:uid="{00000000-0005-0000-0000-000014450000}"/>
    <cellStyle name="RISKlightBoxed 2 2 5 2 2 2" xfId="40853" xr:uid="{6769FDAD-1DD0-4801-9E8E-B364DEEFFA39}"/>
    <cellStyle name="RISKlightBoxed 2 2 5 2 3" xfId="40852" xr:uid="{0B33D18E-0A33-4D34-B783-5144ED2DE40F}"/>
    <cellStyle name="RISKlightBoxed 2 2 5 3" xfId="17678" xr:uid="{00000000-0005-0000-0000-000015450000}"/>
    <cellStyle name="RISKlightBoxed 2 2 5 3 2" xfId="17679" xr:uid="{00000000-0005-0000-0000-000016450000}"/>
    <cellStyle name="RISKlightBoxed 2 2 5 3 2 2" xfId="40855" xr:uid="{80FCC371-77E2-474A-B94F-82CA42619A88}"/>
    <cellStyle name="RISKlightBoxed 2 2 5 3 3" xfId="40854" xr:uid="{D31E088F-8357-4E49-AB47-000DF139E470}"/>
    <cellStyle name="RISKlightBoxed 2 2 5 4" xfId="17680" xr:uid="{00000000-0005-0000-0000-000017450000}"/>
    <cellStyle name="RISKlightBoxed 2 2 5 4 2" xfId="40856" xr:uid="{B7C81A5D-E055-40BB-81B4-2F787986E98E}"/>
    <cellStyle name="RISKlightBoxed 2 2 5 5" xfId="40851" xr:uid="{EE448586-8C0E-4B3D-96E7-50E537307FAF}"/>
    <cellStyle name="RISKlightBoxed 2 2 6" xfId="17681" xr:uid="{00000000-0005-0000-0000-000018450000}"/>
    <cellStyle name="RISKlightBoxed 2 2 6 2" xfId="17682" xr:uid="{00000000-0005-0000-0000-000019450000}"/>
    <cellStyle name="RISKlightBoxed 2 2 6 2 2" xfId="17683" xr:uid="{00000000-0005-0000-0000-00001A450000}"/>
    <cellStyle name="RISKlightBoxed 2 2 6 2 2 2" xfId="40859" xr:uid="{617B3186-E09C-4893-991F-A88A7DB2E586}"/>
    <cellStyle name="RISKlightBoxed 2 2 6 2 3" xfId="40858" xr:uid="{5776B40B-B6A9-41B2-AAE7-F4C947920466}"/>
    <cellStyle name="RISKlightBoxed 2 2 6 3" xfId="17684" xr:uid="{00000000-0005-0000-0000-00001B450000}"/>
    <cellStyle name="RISKlightBoxed 2 2 6 3 2" xfId="17685" xr:uid="{00000000-0005-0000-0000-00001C450000}"/>
    <cellStyle name="RISKlightBoxed 2 2 6 3 2 2" xfId="40861" xr:uid="{DD29799C-B1B3-4DC4-8A1E-1684EEC9DB92}"/>
    <cellStyle name="RISKlightBoxed 2 2 6 3 3" xfId="40860" xr:uid="{7D4EB34E-29C9-485C-9591-04A832F26C19}"/>
    <cellStyle name="RISKlightBoxed 2 2 6 4" xfId="17686" xr:uid="{00000000-0005-0000-0000-00001D450000}"/>
    <cellStyle name="RISKlightBoxed 2 2 6 4 2" xfId="40862" xr:uid="{26363CBD-CEA7-4E0E-AF31-FC4E9D26403C}"/>
    <cellStyle name="RISKlightBoxed 2 2 6 5" xfId="40857" xr:uid="{DA1EB0F0-DD12-4EA7-835B-2E0CB6051D90}"/>
    <cellStyle name="RISKlightBoxed 2 2 7" xfId="17687" xr:uid="{00000000-0005-0000-0000-00001E450000}"/>
    <cellStyle name="RISKlightBoxed 2 2 7 2" xfId="17688" xr:uid="{00000000-0005-0000-0000-00001F450000}"/>
    <cellStyle name="RISKlightBoxed 2 2 7 2 2" xfId="40864" xr:uid="{E829DB26-FB57-4B26-9A1B-16A415F0FED5}"/>
    <cellStyle name="RISKlightBoxed 2 2 7 3" xfId="40863" xr:uid="{A09D6C7A-04B2-4D22-8A18-FD1E40867EA2}"/>
    <cellStyle name="RISKlightBoxed 2 2 8" xfId="17689" xr:uid="{00000000-0005-0000-0000-000020450000}"/>
    <cellStyle name="RISKlightBoxed 2 2 8 2" xfId="17690" xr:uid="{00000000-0005-0000-0000-000021450000}"/>
    <cellStyle name="RISKlightBoxed 2 2 8 2 2" xfId="40866" xr:uid="{40F537BC-B55E-4756-99F8-C6E52E0F34AA}"/>
    <cellStyle name="RISKlightBoxed 2 2 8 3" xfId="40865" xr:uid="{C670976A-ED4B-4025-9667-53521CCBD509}"/>
    <cellStyle name="RISKlightBoxed 2 2 9" xfId="17691" xr:uid="{00000000-0005-0000-0000-000022450000}"/>
    <cellStyle name="RISKlightBoxed 2 2 9 2" xfId="40867" xr:uid="{488EADAB-86D7-4212-81E5-5C0A76202918}"/>
    <cellStyle name="RISKlightBoxed 2 2_Balance" xfId="17692" xr:uid="{00000000-0005-0000-0000-000023450000}"/>
    <cellStyle name="RISKlightBoxed 2 3" xfId="17693" xr:uid="{00000000-0005-0000-0000-000024450000}"/>
    <cellStyle name="RISKlightBoxed 2 3 10" xfId="40868" xr:uid="{BD9B5EAC-2ACF-4ACC-B9BC-D3B7F0E8C68A}"/>
    <cellStyle name="RISKlightBoxed 2 3 2" xfId="17694" xr:uid="{00000000-0005-0000-0000-000025450000}"/>
    <cellStyle name="RISKlightBoxed 2 3 2 2" xfId="17695" xr:uid="{00000000-0005-0000-0000-000026450000}"/>
    <cellStyle name="RISKlightBoxed 2 3 2 2 2" xfId="17696" xr:uid="{00000000-0005-0000-0000-000027450000}"/>
    <cellStyle name="RISKlightBoxed 2 3 2 2 2 2" xfId="17697" xr:uid="{00000000-0005-0000-0000-000028450000}"/>
    <cellStyle name="RISKlightBoxed 2 3 2 2 2 2 2" xfId="40872" xr:uid="{C49295AA-67AB-4EE5-AC1D-94B58BF5171F}"/>
    <cellStyle name="RISKlightBoxed 2 3 2 2 2 3" xfId="40871" xr:uid="{6BC4077C-AB2C-43E0-B76E-8340E402565E}"/>
    <cellStyle name="RISKlightBoxed 2 3 2 2 3" xfId="17698" xr:uid="{00000000-0005-0000-0000-000029450000}"/>
    <cellStyle name="RISKlightBoxed 2 3 2 2 3 2" xfId="17699" xr:uid="{00000000-0005-0000-0000-00002A450000}"/>
    <cellStyle name="RISKlightBoxed 2 3 2 2 3 2 2" xfId="40874" xr:uid="{A2C00A59-425E-44C3-BC91-54A8923883DC}"/>
    <cellStyle name="RISKlightBoxed 2 3 2 2 3 3" xfId="40873" xr:uid="{C841318C-F2B4-44D5-96BF-6AC7A47DC22F}"/>
    <cellStyle name="RISKlightBoxed 2 3 2 2 4" xfId="17700" xr:uid="{00000000-0005-0000-0000-00002B450000}"/>
    <cellStyle name="RISKlightBoxed 2 3 2 2 4 2" xfId="40875" xr:uid="{456EA905-95D1-4B19-8CDD-EC9F2E39E630}"/>
    <cellStyle name="RISKlightBoxed 2 3 2 2 5" xfId="40870" xr:uid="{5BA1D9BC-4ECB-453E-857A-187F3ED80FE7}"/>
    <cellStyle name="RISKlightBoxed 2 3 2 3" xfId="17701" xr:uid="{00000000-0005-0000-0000-00002C450000}"/>
    <cellStyle name="RISKlightBoxed 2 3 2 3 2" xfId="17702" xr:uid="{00000000-0005-0000-0000-00002D450000}"/>
    <cellStyle name="RISKlightBoxed 2 3 2 3 2 2" xfId="17703" xr:uid="{00000000-0005-0000-0000-00002E450000}"/>
    <cellStyle name="RISKlightBoxed 2 3 2 3 2 2 2" xfId="40878" xr:uid="{9F79BB1F-8B76-45C6-ACB1-63759C2BF842}"/>
    <cellStyle name="RISKlightBoxed 2 3 2 3 2 3" xfId="40877" xr:uid="{0097736F-0EFC-4463-8656-2F3FFE146457}"/>
    <cellStyle name="RISKlightBoxed 2 3 2 3 3" xfId="17704" xr:uid="{00000000-0005-0000-0000-00002F450000}"/>
    <cellStyle name="RISKlightBoxed 2 3 2 3 3 2" xfId="17705" xr:uid="{00000000-0005-0000-0000-000030450000}"/>
    <cellStyle name="RISKlightBoxed 2 3 2 3 3 2 2" xfId="40880" xr:uid="{BBA775C0-E743-4055-BB91-1D1CD2C3A6E3}"/>
    <cellStyle name="RISKlightBoxed 2 3 2 3 3 3" xfId="40879" xr:uid="{B3D48A50-204E-4E30-8BA6-7DD0F2D7305B}"/>
    <cellStyle name="RISKlightBoxed 2 3 2 3 4" xfId="17706" xr:uid="{00000000-0005-0000-0000-000031450000}"/>
    <cellStyle name="RISKlightBoxed 2 3 2 3 4 2" xfId="40881" xr:uid="{A055AB0A-A469-48D5-91F3-0FDF7E83DFE2}"/>
    <cellStyle name="RISKlightBoxed 2 3 2 3 5" xfId="40876" xr:uid="{B7C3F45D-7A14-447F-8C19-2FCF5E2DC7B7}"/>
    <cellStyle name="RISKlightBoxed 2 3 2 4" xfId="17707" xr:uid="{00000000-0005-0000-0000-000032450000}"/>
    <cellStyle name="RISKlightBoxed 2 3 2 4 2" xfId="17708" xr:uid="{00000000-0005-0000-0000-000033450000}"/>
    <cellStyle name="RISKlightBoxed 2 3 2 4 2 2" xfId="17709" xr:uid="{00000000-0005-0000-0000-000034450000}"/>
    <cellStyle name="RISKlightBoxed 2 3 2 4 2 2 2" xfId="40884" xr:uid="{CEE9243D-223F-450F-929E-6ABE787F3530}"/>
    <cellStyle name="RISKlightBoxed 2 3 2 4 2 3" xfId="40883" xr:uid="{65743456-6927-473E-9201-50DF55773389}"/>
    <cellStyle name="RISKlightBoxed 2 3 2 4 3" xfId="17710" xr:uid="{00000000-0005-0000-0000-000035450000}"/>
    <cellStyle name="RISKlightBoxed 2 3 2 4 3 2" xfId="17711" xr:uid="{00000000-0005-0000-0000-000036450000}"/>
    <cellStyle name="RISKlightBoxed 2 3 2 4 3 2 2" xfId="40886" xr:uid="{74D32719-7887-40F0-B356-CF3820B4CC08}"/>
    <cellStyle name="RISKlightBoxed 2 3 2 4 3 3" xfId="40885" xr:uid="{30B75792-7891-4546-9E07-8C85062EAEC4}"/>
    <cellStyle name="RISKlightBoxed 2 3 2 4 4" xfId="17712" xr:uid="{00000000-0005-0000-0000-000037450000}"/>
    <cellStyle name="RISKlightBoxed 2 3 2 4 4 2" xfId="40887" xr:uid="{E987F73F-152A-4FA5-8571-706225BF5AD0}"/>
    <cellStyle name="RISKlightBoxed 2 3 2 4 5" xfId="40882" xr:uid="{4174B1B6-2BC5-42BB-BD71-094B00FF396F}"/>
    <cellStyle name="RISKlightBoxed 2 3 2 5" xfId="17713" xr:uid="{00000000-0005-0000-0000-000038450000}"/>
    <cellStyle name="RISKlightBoxed 2 3 2 5 2" xfId="17714" xr:uid="{00000000-0005-0000-0000-000039450000}"/>
    <cellStyle name="RISKlightBoxed 2 3 2 5 2 2" xfId="17715" xr:uid="{00000000-0005-0000-0000-00003A450000}"/>
    <cellStyle name="RISKlightBoxed 2 3 2 5 2 2 2" xfId="40890" xr:uid="{117A8BBA-4020-4365-93D5-6BAB7732131C}"/>
    <cellStyle name="RISKlightBoxed 2 3 2 5 2 3" xfId="40889" xr:uid="{6C9B3083-787D-435F-A338-45DECB083F36}"/>
    <cellStyle name="RISKlightBoxed 2 3 2 5 3" xfId="17716" xr:uid="{00000000-0005-0000-0000-00003B450000}"/>
    <cellStyle name="RISKlightBoxed 2 3 2 5 3 2" xfId="17717" xr:uid="{00000000-0005-0000-0000-00003C450000}"/>
    <cellStyle name="RISKlightBoxed 2 3 2 5 3 2 2" xfId="40892" xr:uid="{6DC03024-A69F-407E-A3A0-32F548F15562}"/>
    <cellStyle name="RISKlightBoxed 2 3 2 5 3 3" xfId="40891" xr:uid="{316E5B76-0F3A-46EF-A90D-8E3117798563}"/>
    <cellStyle name="RISKlightBoxed 2 3 2 5 4" xfId="17718" xr:uid="{00000000-0005-0000-0000-00003D450000}"/>
    <cellStyle name="RISKlightBoxed 2 3 2 5 4 2" xfId="40893" xr:uid="{FC9556CD-D18D-4A16-A57F-691C38556CC1}"/>
    <cellStyle name="RISKlightBoxed 2 3 2 5 5" xfId="40888" xr:uid="{45340E37-E21E-43A4-B9F8-874AC9D502C4}"/>
    <cellStyle name="RISKlightBoxed 2 3 2 6" xfId="17719" xr:uid="{00000000-0005-0000-0000-00003E450000}"/>
    <cellStyle name="RISKlightBoxed 2 3 2 6 2" xfId="17720" xr:uid="{00000000-0005-0000-0000-00003F450000}"/>
    <cellStyle name="RISKlightBoxed 2 3 2 6 2 2" xfId="40895" xr:uid="{58D93D73-D50C-4ABE-8278-140110A564E3}"/>
    <cellStyle name="RISKlightBoxed 2 3 2 6 3" xfId="40894" xr:uid="{D1EB731F-9EB1-44EF-BDD8-12A5532A5DAF}"/>
    <cellStyle name="RISKlightBoxed 2 3 2 7" xfId="17721" xr:uid="{00000000-0005-0000-0000-000040450000}"/>
    <cellStyle name="RISKlightBoxed 2 3 2 7 2" xfId="17722" xr:uid="{00000000-0005-0000-0000-000041450000}"/>
    <cellStyle name="RISKlightBoxed 2 3 2 7 2 2" xfId="40897" xr:uid="{2EED7D63-8FA4-4A8D-AA57-31B130A23D89}"/>
    <cellStyle name="RISKlightBoxed 2 3 2 7 3" xfId="40896" xr:uid="{074DE803-3D47-4474-A6F5-5810D55CF7F7}"/>
    <cellStyle name="RISKlightBoxed 2 3 2 8" xfId="17723" xr:uid="{00000000-0005-0000-0000-000042450000}"/>
    <cellStyle name="RISKlightBoxed 2 3 2 8 2" xfId="40898" xr:uid="{617ABBBB-AD12-48E5-9514-B2CFB277E46B}"/>
    <cellStyle name="RISKlightBoxed 2 3 2 9" xfId="40869" xr:uid="{6E95D117-5B47-4EFD-ACCC-5A66EFF4CF24}"/>
    <cellStyle name="RISKlightBoxed 2 3 3" xfId="17724" xr:uid="{00000000-0005-0000-0000-000043450000}"/>
    <cellStyle name="RISKlightBoxed 2 3 3 2" xfId="17725" xr:uid="{00000000-0005-0000-0000-000044450000}"/>
    <cellStyle name="RISKlightBoxed 2 3 3 2 2" xfId="17726" xr:uid="{00000000-0005-0000-0000-000045450000}"/>
    <cellStyle name="RISKlightBoxed 2 3 3 2 2 2" xfId="40901" xr:uid="{50ADAC8B-F28F-4543-959E-4074AD679A31}"/>
    <cellStyle name="RISKlightBoxed 2 3 3 2 3" xfId="40900" xr:uid="{01BB9E8B-5F87-4463-8E26-FE121A03E77E}"/>
    <cellStyle name="RISKlightBoxed 2 3 3 3" xfId="17727" xr:uid="{00000000-0005-0000-0000-000046450000}"/>
    <cellStyle name="RISKlightBoxed 2 3 3 3 2" xfId="17728" xr:uid="{00000000-0005-0000-0000-000047450000}"/>
    <cellStyle name="RISKlightBoxed 2 3 3 3 2 2" xfId="40903" xr:uid="{EDAB2E2B-4E45-45DE-A264-AAAA4400547F}"/>
    <cellStyle name="RISKlightBoxed 2 3 3 3 3" xfId="40902" xr:uid="{631FDB07-A00A-434E-BF26-4E68071C8888}"/>
    <cellStyle name="RISKlightBoxed 2 3 3 4" xfId="17729" xr:uid="{00000000-0005-0000-0000-000048450000}"/>
    <cellStyle name="RISKlightBoxed 2 3 3 4 2" xfId="40904" xr:uid="{BA0FE7A9-C792-436A-BFD8-E99E6FA76A7C}"/>
    <cellStyle name="RISKlightBoxed 2 3 3 5" xfId="40899" xr:uid="{2A615767-CB66-4F25-B86F-6900EED11BBD}"/>
    <cellStyle name="RISKlightBoxed 2 3 4" xfId="17730" xr:uid="{00000000-0005-0000-0000-000049450000}"/>
    <cellStyle name="RISKlightBoxed 2 3 4 2" xfId="17731" xr:uid="{00000000-0005-0000-0000-00004A450000}"/>
    <cellStyle name="RISKlightBoxed 2 3 4 2 2" xfId="17732" xr:uid="{00000000-0005-0000-0000-00004B450000}"/>
    <cellStyle name="RISKlightBoxed 2 3 4 2 2 2" xfId="40907" xr:uid="{967D0AF2-3ADA-4DE7-99E2-D90CCFC7B258}"/>
    <cellStyle name="RISKlightBoxed 2 3 4 2 3" xfId="40906" xr:uid="{472E9317-59AB-41C5-8A7E-EC7BCD19C88D}"/>
    <cellStyle name="RISKlightBoxed 2 3 4 3" xfId="17733" xr:uid="{00000000-0005-0000-0000-00004C450000}"/>
    <cellStyle name="RISKlightBoxed 2 3 4 3 2" xfId="17734" xr:uid="{00000000-0005-0000-0000-00004D450000}"/>
    <cellStyle name="RISKlightBoxed 2 3 4 3 2 2" xfId="40909" xr:uid="{73745559-D436-4A7B-AD4D-D6280674E612}"/>
    <cellStyle name="RISKlightBoxed 2 3 4 3 3" xfId="40908" xr:uid="{112CB112-C919-484D-B8BA-AF8DD799AEBC}"/>
    <cellStyle name="RISKlightBoxed 2 3 4 4" xfId="17735" xr:uid="{00000000-0005-0000-0000-00004E450000}"/>
    <cellStyle name="RISKlightBoxed 2 3 4 4 2" xfId="40910" xr:uid="{4E94138D-C28F-406A-B219-AE71A1183096}"/>
    <cellStyle name="RISKlightBoxed 2 3 4 5" xfId="40905" xr:uid="{880EAFF4-34F6-40EC-BB60-1C5D10FEE9D7}"/>
    <cellStyle name="RISKlightBoxed 2 3 5" xfId="17736" xr:uid="{00000000-0005-0000-0000-00004F450000}"/>
    <cellStyle name="RISKlightBoxed 2 3 5 2" xfId="17737" xr:uid="{00000000-0005-0000-0000-000050450000}"/>
    <cellStyle name="RISKlightBoxed 2 3 5 2 2" xfId="17738" xr:uid="{00000000-0005-0000-0000-000051450000}"/>
    <cellStyle name="RISKlightBoxed 2 3 5 2 2 2" xfId="40913" xr:uid="{65691672-AA82-4C8B-A8E3-0E64740A9783}"/>
    <cellStyle name="RISKlightBoxed 2 3 5 2 3" xfId="40912" xr:uid="{7EA45063-441F-48EA-808B-E3EBB40E89DD}"/>
    <cellStyle name="RISKlightBoxed 2 3 5 3" xfId="17739" xr:uid="{00000000-0005-0000-0000-000052450000}"/>
    <cellStyle name="RISKlightBoxed 2 3 5 3 2" xfId="17740" xr:uid="{00000000-0005-0000-0000-000053450000}"/>
    <cellStyle name="RISKlightBoxed 2 3 5 3 2 2" xfId="40915" xr:uid="{A8AC8D31-B3A3-4F09-BF34-7669C8A64899}"/>
    <cellStyle name="RISKlightBoxed 2 3 5 3 3" xfId="40914" xr:uid="{A0F8D370-7F08-4C7F-9534-95DA583849F1}"/>
    <cellStyle name="RISKlightBoxed 2 3 5 4" xfId="17741" xr:uid="{00000000-0005-0000-0000-000054450000}"/>
    <cellStyle name="RISKlightBoxed 2 3 5 4 2" xfId="40916" xr:uid="{325EBB99-5832-431D-B832-4B3B9EBDFE9C}"/>
    <cellStyle name="RISKlightBoxed 2 3 5 5" xfId="40911" xr:uid="{652478DB-D745-4D43-AE23-296CCBC5B3A2}"/>
    <cellStyle name="RISKlightBoxed 2 3 6" xfId="17742" xr:uid="{00000000-0005-0000-0000-000055450000}"/>
    <cellStyle name="RISKlightBoxed 2 3 6 2" xfId="17743" xr:uid="{00000000-0005-0000-0000-000056450000}"/>
    <cellStyle name="RISKlightBoxed 2 3 6 2 2" xfId="17744" xr:uid="{00000000-0005-0000-0000-000057450000}"/>
    <cellStyle name="RISKlightBoxed 2 3 6 2 2 2" xfId="40919" xr:uid="{E4A962D4-653E-4D9E-9333-707581A67260}"/>
    <cellStyle name="RISKlightBoxed 2 3 6 2 3" xfId="40918" xr:uid="{94884407-AD74-4729-9662-054E2478D149}"/>
    <cellStyle name="RISKlightBoxed 2 3 6 3" xfId="17745" xr:uid="{00000000-0005-0000-0000-000058450000}"/>
    <cellStyle name="RISKlightBoxed 2 3 6 3 2" xfId="17746" xr:uid="{00000000-0005-0000-0000-000059450000}"/>
    <cellStyle name="RISKlightBoxed 2 3 6 3 2 2" xfId="40921" xr:uid="{633BCAFB-0116-4856-8925-763B09511DC4}"/>
    <cellStyle name="RISKlightBoxed 2 3 6 3 3" xfId="40920" xr:uid="{E902EBA9-580C-49D4-895C-CF2B63ACE7D9}"/>
    <cellStyle name="RISKlightBoxed 2 3 6 4" xfId="17747" xr:uid="{00000000-0005-0000-0000-00005A450000}"/>
    <cellStyle name="RISKlightBoxed 2 3 6 4 2" xfId="40922" xr:uid="{C51C1B6C-122E-44FE-B402-A449C1C7AA6C}"/>
    <cellStyle name="RISKlightBoxed 2 3 6 5" xfId="40917" xr:uid="{6119114A-BDCB-4E34-816C-02A8902C6257}"/>
    <cellStyle name="RISKlightBoxed 2 3 7" xfId="17748" xr:uid="{00000000-0005-0000-0000-00005B450000}"/>
    <cellStyle name="RISKlightBoxed 2 3 7 2" xfId="17749" xr:uid="{00000000-0005-0000-0000-00005C450000}"/>
    <cellStyle name="RISKlightBoxed 2 3 7 2 2" xfId="40924" xr:uid="{FA8D78A9-439E-4EBC-ADA4-F4FFCCDFBA4A}"/>
    <cellStyle name="RISKlightBoxed 2 3 7 3" xfId="40923" xr:uid="{FBEDACC2-BFD2-4783-93EB-3F4F585234FE}"/>
    <cellStyle name="RISKlightBoxed 2 3 8" xfId="17750" xr:uid="{00000000-0005-0000-0000-00005D450000}"/>
    <cellStyle name="RISKlightBoxed 2 3 8 2" xfId="17751" xr:uid="{00000000-0005-0000-0000-00005E450000}"/>
    <cellStyle name="RISKlightBoxed 2 3 8 2 2" xfId="40926" xr:uid="{A16C9CF2-E060-4F0A-82B9-CCF6AA3E22F3}"/>
    <cellStyle name="RISKlightBoxed 2 3 8 3" xfId="40925" xr:uid="{0C9FE8AF-A597-4455-B76A-BA85BBE06441}"/>
    <cellStyle name="RISKlightBoxed 2 3 9" xfId="17752" xr:uid="{00000000-0005-0000-0000-00005F450000}"/>
    <cellStyle name="RISKlightBoxed 2 3 9 2" xfId="40927" xr:uid="{02EA61FE-A1FE-4E71-A8C7-7D7B9EA210E1}"/>
    <cellStyle name="RISKlightBoxed 2 3_Balance" xfId="17753" xr:uid="{00000000-0005-0000-0000-000060450000}"/>
    <cellStyle name="RISKlightBoxed 2 4" xfId="17754" xr:uid="{00000000-0005-0000-0000-000061450000}"/>
    <cellStyle name="RISKlightBoxed 2 4 10" xfId="40928" xr:uid="{E31AE51E-DD4F-4AF7-9B91-0DEE0C9126C2}"/>
    <cellStyle name="RISKlightBoxed 2 4 2" xfId="17755" xr:uid="{00000000-0005-0000-0000-000062450000}"/>
    <cellStyle name="RISKlightBoxed 2 4 2 2" xfId="17756" xr:uid="{00000000-0005-0000-0000-000063450000}"/>
    <cellStyle name="RISKlightBoxed 2 4 2 2 2" xfId="17757" xr:uid="{00000000-0005-0000-0000-000064450000}"/>
    <cellStyle name="RISKlightBoxed 2 4 2 2 2 2" xfId="17758" xr:uid="{00000000-0005-0000-0000-000065450000}"/>
    <cellStyle name="RISKlightBoxed 2 4 2 2 2 2 2" xfId="40932" xr:uid="{A047F401-4349-431E-9F73-8D9F8A0F4B79}"/>
    <cellStyle name="RISKlightBoxed 2 4 2 2 2 3" xfId="40931" xr:uid="{10B5E361-1869-43A3-A909-86603B51EA49}"/>
    <cellStyle name="RISKlightBoxed 2 4 2 2 3" xfId="17759" xr:uid="{00000000-0005-0000-0000-000066450000}"/>
    <cellStyle name="RISKlightBoxed 2 4 2 2 3 2" xfId="17760" xr:uid="{00000000-0005-0000-0000-000067450000}"/>
    <cellStyle name="RISKlightBoxed 2 4 2 2 3 2 2" xfId="40934" xr:uid="{5D5276EC-20E4-49AC-95C7-8647A0513B3B}"/>
    <cellStyle name="RISKlightBoxed 2 4 2 2 3 3" xfId="40933" xr:uid="{AECE9E99-B9CB-499E-B355-459CE3C20E0A}"/>
    <cellStyle name="RISKlightBoxed 2 4 2 2 4" xfId="17761" xr:uid="{00000000-0005-0000-0000-000068450000}"/>
    <cellStyle name="RISKlightBoxed 2 4 2 2 4 2" xfId="40935" xr:uid="{F0A4F191-BE02-4877-8D7D-1E95AA881184}"/>
    <cellStyle name="RISKlightBoxed 2 4 2 2 5" xfId="40930" xr:uid="{EE088FAF-4AFA-4814-8C12-CD01F96FE3C8}"/>
    <cellStyle name="RISKlightBoxed 2 4 2 3" xfId="17762" xr:uid="{00000000-0005-0000-0000-000069450000}"/>
    <cellStyle name="RISKlightBoxed 2 4 2 3 2" xfId="17763" xr:uid="{00000000-0005-0000-0000-00006A450000}"/>
    <cellStyle name="RISKlightBoxed 2 4 2 3 2 2" xfId="17764" xr:uid="{00000000-0005-0000-0000-00006B450000}"/>
    <cellStyle name="RISKlightBoxed 2 4 2 3 2 2 2" xfId="40938" xr:uid="{A2064B82-FB76-4B59-A55B-1312F22EE4E9}"/>
    <cellStyle name="RISKlightBoxed 2 4 2 3 2 3" xfId="40937" xr:uid="{7375CF11-8B37-4BA1-B368-CB1AA3E44A54}"/>
    <cellStyle name="RISKlightBoxed 2 4 2 3 3" xfId="17765" xr:uid="{00000000-0005-0000-0000-00006C450000}"/>
    <cellStyle name="RISKlightBoxed 2 4 2 3 3 2" xfId="17766" xr:uid="{00000000-0005-0000-0000-00006D450000}"/>
    <cellStyle name="RISKlightBoxed 2 4 2 3 3 2 2" xfId="40940" xr:uid="{B33D5EBB-49A6-4457-A134-81F30A6A3547}"/>
    <cellStyle name="RISKlightBoxed 2 4 2 3 3 3" xfId="40939" xr:uid="{DD927692-E5A7-482C-8F01-51C5D74D7AF7}"/>
    <cellStyle name="RISKlightBoxed 2 4 2 3 4" xfId="17767" xr:uid="{00000000-0005-0000-0000-00006E450000}"/>
    <cellStyle name="RISKlightBoxed 2 4 2 3 4 2" xfId="40941" xr:uid="{B1680D9F-E613-4A5C-A8F0-E2F64A210757}"/>
    <cellStyle name="RISKlightBoxed 2 4 2 3 5" xfId="40936" xr:uid="{473DD0A8-9A95-439E-B46C-5419AAD7DFE5}"/>
    <cellStyle name="RISKlightBoxed 2 4 2 4" xfId="17768" xr:uid="{00000000-0005-0000-0000-00006F450000}"/>
    <cellStyle name="RISKlightBoxed 2 4 2 4 2" xfId="17769" xr:uid="{00000000-0005-0000-0000-000070450000}"/>
    <cellStyle name="RISKlightBoxed 2 4 2 4 2 2" xfId="17770" xr:uid="{00000000-0005-0000-0000-000071450000}"/>
    <cellStyle name="RISKlightBoxed 2 4 2 4 2 2 2" xfId="40944" xr:uid="{9D4B5F34-6A98-4F52-BA8C-EC8DDE76DC9B}"/>
    <cellStyle name="RISKlightBoxed 2 4 2 4 2 3" xfId="40943" xr:uid="{D18EC4B9-4FFF-4E60-BF15-69F80CE34F62}"/>
    <cellStyle name="RISKlightBoxed 2 4 2 4 3" xfId="17771" xr:uid="{00000000-0005-0000-0000-000072450000}"/>
    <cellStyle name="RISKlightBoxed 2 4 2 4 3 2" xfId="17772" xr:uid="{00000000-0005-0000-0000-000073450000}"/>
    <cellStyle name="RISKlightBoxed 2 4 2 4 3 2 2" xfId="40946" xr:uid="{5427ECE3-F51E-4307-821E-34E431EB9633}"/>
    <cellStyle name="RISKlightBoxed 2 4 2 4 3 3" xfId="40945" xr:uid="{F8492F07-E8CB-4EB1-B198-E37CAD7E4FA8}"/>
    <cellStyle name="RISKlightBoxed 2 4 2 4 4" xfId="17773" xr:uid="{00000000-0005-0000-0000-000074450000}"/>
    <cellStyle name="RISKlightBoxed 2 4 2 4 4 2" xfId="40947" xr:uid="{87D6DBDA-1D7C-4395-912A-BC1728CE7FAB}"/>
    <cellStyle name="RISKlightBoxed 2 4 2 4 5" xfId="40942" xr:uid="{3942D2CB-BE08-4151-88BE-7461F3D7844C}"/>
    <cellStyle name="RISKlightBoxed 2 4 2 5" xfId="17774" xr:uid="{00000000-0005-0000-0000-000075450000}"/>
    <cellStyle name="RISKlightBoxed 2 4 2 5 2" xfId="17775" xr:uid="{00000000-0005-0000-0000-000076450000}"/>
    <cellStyle name="RISKlightBoxed 2 4 2 5 2 2" xfId="17776" xr:uid="{00000000-0005-0000-0000-000077450000}"/>
    <cellStyle name="RISKlightBoxed 2 4 2 5 2 2 2" xfId="40950" xr:uid="{06DC4C77-0439-4436-9E1E-47F8A10BAE84}"/>
    <cellStyle name="RISKlightBoxed 2 4 2 5 2 3" xfId="40949" xr:uid="{4D602115-2078-49E9-BE59-6A9128E016A6}"/>
    <cellStyle name="RISKlightBoxed 2 4 2 5 3" xfId="17777" xr:uid="{00000000-0005-0000-0000-000078450000}"/>
    <cellStyle name="RISKlightBoxed 2 4 2 5 3 2" xfId="17778" xr:uid="{00000000-0005-0000-0000-000079450000}"/>
    <cellStyle name="RISKlightBoxed 2 4 2 5 3 2 2" xfId="40952" xr:uid="{7497A15E-22B4-4FA4-9535-3514C2C253F0}"/>
    <cellStyle name="RISKlightBoxed 2 4 2 5 3 3" xfId="40951" xr:uid="{B8BD28A9-CE67-422A-B84F-B2CB82214395}"/>
    <cellStyle name="RISKlightBoxed 2 4 2 5 4" xfId="17779" xr:uid="{00000000-0005-0000-0000-00007A450000}"/>
    <cellStyle name="RISKlightBoxed 2 4 2 5 4 2" xfId="40953" xr:uid="{EA3FCAE1-EF81-4F49-B192-0C7C51741498}"/>
    <cellStyle name="RISKlightBoxed 2 4 2 5 5" xfId="40948" xr:uid="{B1F11DE0-1290-48D1-AC6D-18F0E3E25CBA}"/>
    <cellStyle name="RISKlightBoxed 2 4 2 6" xfId="17780" xr:uid="{00000000-0005-0000-0000-00007B450000}"/>
    <cellStyle name="RISKlightBoxed 2 4 2 6 2" xfId="17781" xr:uid="{00000000-0005-0000-0000-00007C450000}"/>
    <cellStyle name="RISKlightBoxed 2 4 2 6 2 2" xfId="40955" xr:uid="{9AF8B3D7-3246-4EC2-BA53-980B0F39A601}"/>
    <cellStyle name="RISKlightBoxed 2 4 2 6 3" xfId="40954" xr:uid="{1E4F0AFE-B11C-4932-8DD8-0E3AAA5CD465}"/>
    <cellStyle name="RISKlightBoxed 2 4 2 7" xfId="17782" xr:uid="{00000000-0005-0000-0000-00007D450000}"/>
    <cellStyle name="RISKlightBoxed 2 4 2 7 2" xfId="17783" xr:uid="{00000000-0005-0000-0000-00007E450000}"/>
    <cellStyle name="RISKlightBoxed 2 4 2 7 2 2" xfId="40957" xr:uid="{7BF6ED02-9E49-4FA5-87ED-AA4540004780}"/>
    <cellStyle name="RISKlightBoxed 2 4 2 7 3" xfId="40956" xr:uid="{403CA424-677C-4C09-8C2A-34E222517BDA}"/>
    <cellStyle name="RISKlightBoxed 2 4 2 8" xfId="17784" xr:uid="{00000000-0005-0000-0000-00007F450000}"/>
    <cellStyle name="RISKlightBoxed 2 4 2 8 2" xfId="40958" xr:uid="{A11871C0-CB8B-43A6-91D8-81F8E5B1D782}"/>
    <cellStyle name="RISKlightBoxed 2 4 2 9" xfId="40929" xr:uid="{9E077763-F7D8-4280-AFF0-58A1F4DDC56B}"/>
    <cellStyle name="RISKlightBoxed 2 4 3" xfId="17785" xr:uid="{00000000-0005-0000-0000-000080450000}"/>
    <cellStyle name="RISKlightBoxed 2 4 3 2" xfId="17786" xr:uid="{00000000-0005-0000-0000-000081450000}"/>
    <cellStyle name="RISKlightBoxed 2 4 3 2 2" xfId="17787" xr:uid="{00000000-0005-0000-0000-000082450000}"/>
    <cellStyle name="RISKlightBoxed 2 4 3 2 2 2" xfId="40961" xr:uid="{F3FB11F2-5E98-4BFE-912D-B28A62FC8CC5}"/>
    <cellStyle name="RISKlightBoxed 2 4 3 2 3" xfId="40960" xr:uid="{8DBA3A1A-3F14-4861-A3A8-6C25E3D04314}"/>
    <cellStyle name="RISKlightBoxed 2 4 3 3" xfId="17788" xr:uid="{00000000-0005-0000-0000-000083450000}"/>
    <cellStyle name="RISKlightBoxed 2 4 3 3 2" xfId="17789" xr:uid="{00000000-0005-0000-0000-000084450000}"/>
    <cellStyle name="RISKlightBoxed 2 4 3 3 2 2" xfId="40963" xr:uid="{AEF2FBE9-3B26-4126-AC52-6C2500CCA8C8}"/>
    <cellStyle name="RISKlightBoxed 2 4 3 3 3" xfId="40962" xr:uid="{92862B17-7C05-4547-AF53-9FA7452D0170}"/>
    <cellStyle name="RISKlightBoxed 2 4 3 4" xfId="17790" xr:uid="{00000000-0005-0000-0000-000085450000}"/>
    <cellStyle name="RISKlightBoxed 2 4 3 4 2" xfId="40964" xr:uid="{BBB24980-C0FE-423F-AF70-A93A82DBD33B}"/>
    <cellStyle name="RISKlightBoxed 2 4 3 5" xfId="40959" xr:uid="{AB3FD6FA-A2A6-48D7-BF0D-4B8366048E86}"/>
    <cellStyle name="RISKlightBoxed 2 4 4" xfId="17791" xr:uid="{00000000-0005-0000-0000-000086450000}"/>
    <cellStyle name="RISKlightBoxed 2 4 4 2" xfId="17792" xr:uid="{00000000-0005-0000-0000-000087450000}"/>
    <cellStyle name="RISKlightBoxed 2 4 4 2 2" xfId="17793" xr:uid="{00000000-0005-0000-0000-000088450000}"/>
    <cellStyle name="RISKlightBoxed 2 4 4 2 2 2" xfId="40967" xr:uid="{C0B944A2-12E0-4E23-89C1-E30BE59DF701}"/>
    <cellStyle name="RISKlightBoxed 2 4 4 2 3" xfId="40966" xr:uid="{618BCA5B-B84F-43FB-A8DB-8A80D3768A43}"/>
    <cellStyle name="RISKlightBoxed 2 4 4 3" xfId="17794" xr:uid="{00000000-0005-0000-0000-000089450000}"/>
    <cellStyle name="RISKlightBoxed 2 4 4 3 2" xfId="17795" xr:uid="{00000000-0005-0000-0000-00008A450000}"/>
    <cellStyle name="RISKlightBoxed 2 4 4 3 2 2" xfId="40969" xr:uid="{E4D12DF0-B91A-4CFD-9182-57F3594FA74F}"/>
    <cellStyle name="RISKlightBoxed 2 4 4 3 3" xfId="40968" xr:uid="{BF170C25-7BCD-43EA-9A94-285FC3873CFE}"/>
    <cellStyle name="RISKlightBoxed 2 4 4 4" xfId="17796" xr:uid="{00000000-0005-0000-0000-00008B450000}"/>
    <cellStyle name="RISKlightBoxed 2 4 4 4 2" xfId="40970" xr:uid="{F10AD422-CFA8-4647-87B3-6F8179999E22}"/>
    <cellStyle name="RISKlightBoxed 2 4 4 5" xfId="40965" xr:uid="{261B7283-D038-4084-B876-993619D8CF1E}"/>
    <cellStyle name="RISKlightBoxed 2 4 5" xfId="17797" xr:uid="{00000000-0005-0000-0000-00008C450000}"/>
    <cellStyle name="RISKlightBoxed 2 4 5 2" xfId="17798" xr:uid="{00000000-0005-0000-0000-00008D450000}"/>
    <cellStyle name="RISKlightBoxed 2 4 5 2 2" xfId="17799" xr:uid="{00000000-0005-0000-0000-00008E450000}"/>
    <cellStyle name="RISKlightBoxed 2 4 5 2 2 2" xfId="40973" xr:uid="{036441C1-F78E-43E5-8AAE-90A3747CEE3D}"/>
    <cellStyle name="RISKlightBoxed 2 4 5 2 3" xfId="40972" xr:uid="{EDFFF6B9-6005-434E-AB16-0C0EF9BC96F2}"/>
    <cellStyle name="RISKlightBoxed 2 4 5 3" xfId="17800" xr:uid="{00000000-0005-0000-0000-00008F450000}"/>
    <cellStyle name="RISKlightBoxed 2 4 5 3 2" xfId="17801" xr:uid="{00000000-0005-0000-0000-000090450000}"/>
    <cellStyle name="RISKlightBoxed 2 4 5 3 2 2" xfId="40975" xr:uid="{653E97F9-1953-4CED-9DD4-287C1FBA8414}"/>
    <cellStyle name="RISKlightBoxed 2 4 5 3 3" xfId="40974" xr:uid="{12E43C64-20D9-45B2-AD76-34B3CE32E5ED}"/>
    <cellStyle name="RISKlightBoxed 2 4 5 4" xfId="17802" xr:uid="{00000000-0005-0000-0000-000091450000}"/>
    <cellStyle name="RISKlightBoxed 2 4 5 4 2" xfId="40976" xr:uid="{7356E13B-08F2-402A-9904-1B446CBC63B5}"/>
    <cellStyle name="RISKlightBoxed 2 4 5 5" xfId="40971" xr:uid="{5863792D-8A4B-41EC-963D-B0857CAC92C0}"/>
    <cellStyle name="RISKlightBoxed 2 4 6" xfId="17803" xr:uid="{00000000-0005-0000-0000-000092450000}"/>
    <cellStyle name="RISKlightBoxed 2 4 6 2" xfId="17804" xr:uid="{00000000-0005-0000-0000-000093450000}"/>
    <cellStyle name="RISKlightBoxed 2 4 6 2 2" xfId="17805" xr:uid="{00000000-0005-0000-0000-000094450000}"/>
    <cellStyle name="RISKlightBoxed 2 4 6 2 2 2" xfId="40979" xr:uid="{6AAE005F-60B9-472C-A0BB-12B2E9DE80DB}"/>
    <cellStyle name="RISKlightBoxed 2 4 6 2 3" xfId="40978" xr:uid="{8884CD9E-1ECC-461B-A09E-BE8898003062}"/>
    <cellStyle name="RISKlightBoxed 2 4 6 3" xfId="17806" xr:uid="{00000000-0005-0000-0000-000095450000}"/>
    <cellStyle name="RISKlightBoxed 2 4 6 3 2" xfId="17807" xr:uid="{00000000-0005-0000-0000-000096450000}"/>
    <cellStyle name="RISKlightBoxed 2 4 6 3 2 2" xfId="40981" xr:uid="{34953C20-9E8A-4599-A4E6-A1B1204BEF56}"/>
    <cellStyle name="RISKlightBoxed 2 4 6 3 3" xfId="40980" xr:uid="{350F9C46-1970-487F-B330-9AA5CE2BAB9D}"/>
    <cellStyle name="RISKlightBoxed 2 4 6 4" xfId="17808" xr:uid="{00000000-0005-0000-0000-000097450000}"/>
    <cellStyle name="RISKlightBoxed 2 4 6 4 2" xfId="40982" xr:uid="{40496993-AF93-471D-9969-93BFE52AED40}"/>
    <cellStyle name="RISKlightBoxed 2 4 6 5" xfId="40977" xr:uid="{5E3BC2A2-40D6-4E73-9F57-BDB12F092A19}"/>
    <cellStyle name="RISKlightBoxed 2 4 7" xfId="17809" xr:uid="{00000000-0005-0000-0000-000098450000}"/>
    <cellStyle name="RISKlightBoxed 2 4 7 2" xfId="17810" xr:uid="{00000000-0005-0000-0000-000099450000}"/>
    <cellStyle name="RISKlightBoxed 2 4 7 2 2" xfId="40984" xr:uid="{9B155324-FEEF-4C29-9E95-7A3D383A2C3F}"/>
    <cellStyle name="RISKlightBoxed 2 4 7 3" xfId="40983" xr:uid="{83C7BA21-F954-4332-AA82-0030862D732D}"/>
    <cellStyle name="RISKlightBoxed 2 4 8" xfId="17811" xr:uid="{00000000-0005-0000-0000-00009A450000}"/>
    <cellStyle name="RISKlightBoxed 2 4 8 2" xfId="17812" xr:uid="{00000000-0005-0000-0000-00009B450000}"/>
    <cellStyle name="RISKlightBoxed 2 4 8 2 2" xfId="40986" xr:uid="{1E1A7086-9D27-4C59-AAF7-147B70AF951E}"/>
    <cellStyle name="RISKlightBoxed 2 4 8 3" xfId="40985" xr:uid="{235F529E-6596-492C-8E43-2BAA4A821CAD}"/>
    <cellStyle name="RISKlightBoxed 2 4 9" xfId="17813" xr:uid="{00000000-0005-0000-0000-00009C450000}"/>
    <cellStyle name="RISKlightBoxed 2 4 9 2" xfId="40987" xr:uid="{DE8126AC-6A8F-4052-BE64-95B97DB8F38B}"/>
    <cellStyle name="RISKlightBoxed 2 4_Balance" xfId="17814" xr:uid="{00000000-0005-0000-0000-00009D450000}"/>
    <cellStyle name="RISKlightBoxed 2 5" xfId="17815" xr:uid="{00000000-0005-0000-0000-00009E450000}"/>
    <cellStyle name="RISKlightBoxed 2 5 2" xfId="17816" xr:uid="{00000000-0005-0000-0000-00009F450000}"/>
    <cellStyle name="RISKlightBoxed 2 5 2 2" xfId="17817" xr:uid="{00000000-0005-0000-0000-0000A0450000}"/>
    <cellStyle name="RISKlightBoxed 2 5 2 2 2" xfId="17818" xr:uid="{00000000-0005-0000-0000-0000A1450000}"/>
    <cellStyle name="RISKlightBoxed 2 5 2 2 2 2" xfId="40991" xr:uid="{CC7B63C4-E01F-40BA-B416-FC14F9B069F4}"/>
    <cellStyle name="RISKlightBoxed 2 5 2 2 3" xfId="40990" xr:uid="{94707FD2-132F-46A9-8F01-FAB8E6419A8C}"/>
    <cellStyle name="RISKlightBoxed 2 5 2 3" xfId="17819" xr:uid="{00000000-0005-0000-0000-0000A2450000}"/>
    <cellStyle name="RISKlightBoxed 2 5 2 3 2" xfId="17820" xr:uid="{00000000-0005-0000-0000-0000A3450000}"/>
    <cellStyle name="RISKlightBoxed 2 5 2 3 2 2" xfId="40993" xr:uid="{CE72D26C-0DFF-47E5-A045-8A1463BE01BD}"/>
    <cellStyle name="RISKlightBoxed 2 5 2 3 3" xfId="40992" xr:uid="{30FAEF98-AD0F-45E4-AE05-14D94ED3D6DB}"/>
    <cellStyle name="RISKlightBoxed 2 5 2 4" xfId="17821" xr:uid="{00000000-0005-0000-0000-0000A4450000}"/>
    <cellStyle name="RISKlightBoxed 2 5 2 4 2" xfId="40994" xr:uid="{2145B157-59CA-4948-8DDB-8ED1A14BD494}"/>
    <cellStyle name="RISKlightBoxed 2 5 2 5" xfId="40989" xr:uid="{7353792D-2818-4F82-A07F-20972B8533B9}"/>
    <cellStyle name="RISKlightBoxed 2 5 3" xfId="17822" xr:uid="{00000000-0005-0000-0000-0000A5450000}"/>
    <cellStyle name="RISKlightBoxed 2 5 3 2" xfId="17823" xr:uid="{00000000-0005-0000-0000-0000A6450000}"/>
    <cellStyle name="RISKlightBoxed 2 5 3 2 2" xfId="17824" xr:uid="{00000000-0005-0000-0000-0000A7450000}"/>
    <cellStyle name="RISKlightBoxed 2 5 3 2 2 2" xfId="40997" xr:uid="{22CEFDC0-9780-4CEB-909F-05BCCD54A138}"/>
    <cellStyle name="RISKlightBoxed 2 5 3 2 3" xfId="40996" xr:uid="{47F42F62-47E8-4142-B98B-064295990BFE}"/>
    <cellStyle name="RISKlightBoxed 2 5 3 3" xfId="17825" xr:uid="{00000000-0005-0000-0000-0000A8450000}"/>
    <cellStyle name="RISKlightBoxed 2 5 3 3 2" xfId="17826" xr:uid="{00000000-0005-0000-0000-0000A9450000}"/>
    <cellStyle name="RISKlightBoxed 2 5 3 3 2 2" xfId="40999" xr:uid="{E72EA43D-6478-49EF-808F-4D1373041D5A}"/>
    <cellStyle name="RISKlightBoxed 2 5 3 3 3" xfId="40998" xr:uid="{116D2F9A-DD2F-466C-A838-B07803D070B6}"/>
    <cellStyle name="RISKlightBoxed 2 5 3 4" xfId="17827" xr:uid="{00000000-0005-0000-0000-0000AA450000}"/>
    <cellStyle name="RISKlightBoxed 2 5 3 4 2" xfId="41000" xr:uid="{1E3FB999-0BBE-45CC-88DC-BD16D3D24BBA}"/>
    <cellStyle name="RISKlightBoxed 2 5 3 5" xfId="40995" xr:uid="{A09A4AC4-9A15-48F9-B3EF-B0A4F9D46306}"/>
    <cellStyle name="RISKlightBoxed 2 5 4" xfId="17828" xr:uid="{00000000-0005-0000-0000-0000AB450000}"/>
    <cellStyle name="RISKlightBoxed 2 5 4 2" xfId="17829" xr:uid="{00000000-0005-0000-0000-0000AC450000}"/>
    <cellStyle name="RISKlightBoxed 2 5 4 2 2" xfId="17830" xr:uid="{00000000-0005-0000-0000-0000AD450000}"/>
    <cellStyle name="RISKlightBoxed 2 5 4 2 2 2" xfId="41003" xr:uid="{44877D95-873D-4F59-9D69-7D83CD1C49D4}"/>
    <cellStyle name="RISKlightBoxed 2 5 4 2 3" xfId="41002" xr:uid="{4636F404-20B9-49B5-8F1E-11EDC6C76732}"/>
    <cellStyle name="RISKlightBoxed 2 5 4 3" xfId="17831" xr:uid="{00000000-0005-0000-0000-0000AE450000}"/>
    <cellStyle name="RISKlightBoxed 2 5 4 3 2" xfId="17832" xr:uid="{00000000-0005-0000-0000-0000AF450000}"/>
    <cellStyle name="RISKlightBoxed 2 5 4 3 2 2" xfId="41005" xr:uid="{40007762-E1F0-45FC-B494-A0125FEE9E1C}"/>
    <cellStyle name="RISKlightBoxed 2 5 4 3 3" xfId="41004" xr:uid="{E6901186-AF41-4807-B5E0-AF0498ED1D41}"/>
    <cellStyle name="RISKlightBoxed 2 5 4 4" xfId="17833" xr:uid="{00000000-0005-0000-0000-0000B0450000}"/>
    <cellStyle name="RISKlightBoxed 2 5 4 4 2" xfId="41006" xr:uid="{7A9ED95A-F383-4F4A-9DC6-0A4511371301}"/>
    <cellStyle name="RISKlightBoxed 2 5 4 5" xfId="41001" xr:uid="{591B8285-DA16-4256-BDDD-27607B82FF31}"/>
    <cellStyle name="RISKlightBoxed 2 5 5" xfId="17834" xr:uid="{00000000-0005-0000-0000-0000B1450000}"/>
    <cellStyle name="RISKlightBoxed 2 5 5 2" xfId="17835" xr:uid="{00000000-0005-0000-0000-0000B2450000}"/>
    <cellStyle name="RISKlightBoxed 2 5 5 2 2" xfId="17836" xr:uid="{00000000-0005-0000-0000-0000B3450000}"/>
    <cellStyle name="RISKlightBoxed 2 5 5 2 2 2" xfId="41009" xr:uid="{7B56BF35-B125-4BC8-8F44-06059467B9FA}"/>
    <cellStyle name="RISKlightBoxed 2 5 5 2 3" xfId="41008" xr:uid="{D7B5C643-B486-4CAC-A1B0-BE7B7AAD4778}"/>
    <cellStyle name="RISKlightBoxed 2 5 5 3" xfId="17837" xr:uid="{00000000-0005-0000-0000-0000B4450000}"/>
    <cellStyle name="RISKlightBoxed 2 5 5 3 2" xfId="17838" xr:uid="{00000000-0005-0000-0000-0000B5450000}"/>
    <cellStyle name="RISKlightBoxed 2 5 5 3 2 2" xfId="41011" xr:uid="{37394B83-2654-4CE8-AD19-7D1B4D312A8D}"/>
    <cellStyle name="RISKlightBoxed 2 5 5 3 3" xfId="41010" xr:uid="{1A7C608B-3D96-4F93-B8D6-FFC45F3F036C}"/>
    <cellStyle name="RISKlightBoxed 2 5 5 4" xfId="17839" xr:uid="{00000000-0005-0000-0000-0000B6450000}"/>
    <cellStyle name="RISKlightBoxed 2 5 5 4 2" xfId="41012" xr:uid="{BD6B78FA-1DE3-445C-BCEF-161674EA712C}"/>
    <cellStyle name="RISKlightBoxed 2 5 5 5" xfId="41007" xr:uid="{A61C6762-400F-455F-A6BF-02EA1B0A8AE0}"/>
    <cellStyle name="RISKlightBoxed 2 5 6" xfId="17840" xr:uid="{00000000-0005-0000-0000-0000B7450000}"/>
    <cellStyle name="RISKlightBoxed 2 5 6 2" xfId="17841" xr:uid="{00000000-0005-0000-0000-0000B8450000}"/>
    <cellStyle name="RISKlightBoxed 2 5 6 2 2" xfId="41014" xr:uid="{5E104DD3-90B3-4D1E-B77B-2B00B9C666C0}"/>
    <cellStyle name="RISKlightBoxed 2 5 6 3" xfId="41013" xr:uid="{57118049-0FE4-4CE4-8E2E-AC14ADAB110A}"/>
    <cellStyle name="RISKlightBoxed 2 5 7" xfId="17842" xr:uid="{00000000-0005-0000-0000-0000B9450000}"/>
    <cellStyle name="RISKlightBoxed 2 5 7 2" xfId="17843" xr:uid="{00000000-0005-0000-0000-0000BA450000}"/>
    <cellStyle name="RISKlightBoxed 2 5 7 2 2" xfId="41016" xr:uid="{B804D149-3E5B-4630-AA1C-EEC30D6917D8}"/>
    <cellStyle name="RISKlightBoxed 2 5 7 3" xfId="41015" xr:uid="{2D777943-B693-48A7-B5B6-DE33A68812CB}"/>
    <cellStyle name="RISKlightBoxed 2 5 8" xfId="17844" xr:uid="{00000000-0005-0000-0000-0000BB450000}"/>
    <cellStyle name="RISKlightBoxed 2 5 8 2" xfId="41017" xr:uid="{DCAF5A64-3BEC-4E48-BDA9-B3DE647D4D47}"/>
    <cellStyle name="RISKlightBoxed 2 5 9" xfId="40988" xr:uid="{9C447494-9A8E-430C-8479-9831BD2B6439}"/>
    <cellStyle name="RISKlightBoxed 2 6" xfId="17845" xr:uid="{00000000-0005-0000-0000-0000BC450000}"/>
    <cellStyle name="RISKlightBoxed 2 6 2" xfId="17846" xr:uid="{00000000-0005-0000-0000-0000BD450000}"/>
    <cellStyle name="RISKlightBoxed 2 6 2 2" xfId="17847" xr:uid="{00000000-0005-0000-0000-0000BE450000}"/>
    <cellStyle name="RISKlightBoxed 2 6 2 2 2" xfId="17848" xr:uid="{00000000-0005-0000-0000-0000BF450000}"/>
    <cellStyle name="RISKlightBoxed 2 6 2 2 2 2" xfId="41021" xr:uid="{73A997B5-CA24-443B-9F03-E7E03C4AD670}"/>
    <cellStyle name="RISKlightBoxed 2 6 2 2 3" xfId="41020" xr:uid="{41ED21FF-021E-4737-9FCF-7E769EF2A702}"/>
    <cellStyle name="RISKlightBoxed 2 6 2 3" xfId="17849" xr:uid="{00000000-0005-0000-0000-0000C0450000}"/>
    <cellStyle name="RISKlightBoxed 2 6 2 3 2" xfId="17850" xr:uid="{00000000-0005-0000-0000-0000C1450000}"/>
    <cellStyle name="RISKlightBoxed 2 6 2 3 2 2" xfId="41023" xr:uid="{8A1511CD-4BC8-4D23-A3D0-63BF1135E1B1}"/>
    <cellStyle name="RISKlightBoxed 2 6 2 3 3" xfId="41022" xr:uid="{BB92DDC9-C4ED-4A71-BCE3-1FF0D12AD574}"/>
    <cellStyle name="RISKlightBoxed 2 6 2 4" xfId="17851" xr:uid="{00000000-0005-0000-0000-0000C2450000}"/>
    <cellStyle name="RISKlightBoxed 2 6 2 4 2" xfId="41024" xr:uid="{FE4D3FE3-326E-4786-B8B7-22EDA8057FFB}"/>
    <cellStyle name="RISKlightBoxed 2 6 2 5" xfId="41019" xr:uid="{81329F11-C714-4112-B787-579B1A640936}"/>
    <cellStyle name="RISKlightBoxed 2 6 3" xfId="17852" xr:uid="{00000000-0005-0000-0000-0000C3450000}"/>
    <cellStyle name="RISKlightBoxed 2 6 3 2" xfId="17853" xr:uid="{00000000-0005-0000-0000-0000C4450000}"/>
    <cellStyle name="RISKlightBoxed 2 6 3 2 2" xfId="17854" xr:uid="{00000000-0005-0000-0000-0000C5450000}"/>
    <cellStyle name="RISKlightBoxed 2 6 3 2 2 2" xfId="41027" xr:uid="{F85E4D70-2CDD-4227-9C12-AD2B8A68BE11}"/>
    <cellStyle name="RISKlightBoxed 2 6 3 2 3" xfId="41026" xr:uid="{1A9717FB-BE0B-4A63-B919-8046C77EBED0}"/>
    <cellStyle name="RISKlightBoxed 2 6 3 3" xfId="17855" xr:uid="{00000000-0005-0000-0000-0000C6450000}"/>
    <cellStyle name="RISKlightBoxed 2 6 3 3 2" xfId="17856" xr:uid="{00000000-0005-0000-0000-0000C7450000}"/>
    <cellStyle name="RISKlightBoxed 2 6 3 3 2 2" xfId="41029" xr:uid="{760C2429-473D-4AC9-B19C-6929FBBE8F0E}"/>
    <cellStyle name="RISKlightBoxed 2 6 3 3 3" xfId="41028" xr:uid="{EECD0CF9-037C-455C-B7BA-CB4C05DDCF48}"/>
    <cellStyle name="RISKlightBoxed 2 6 3 4" xfId="17857" xr:uid="{00000000-0005-0000-0000-0000C8450000}"/>
    <cellStyle name="RISKlightBoxed 2 6 3 4 2" xfId="41030" xr:uid="{ABB78A37-6411-43C0-8739-8FB40075E870}"/>
    <cellStyle name="RISKlightBoxed 2 6 3 5" xfId="41025" xr:uid="{BB7222B3-EFE8-4EE1-BE01-35A1DDF8E719}"/>
    <cellStyle name="RISKlightBoxed 2 6 4" xfId="17858" xr:uid="{00000000-0005-0000-0000-0000C9450000}"/>
    <cellStyle name="RISKlightBoxed 2 6 4 2" xfId="17859" xr:uid="{00000000-0005-0000-0000-0000CA450000}"/>
    <cellStyle name="RISKlightBoxed 2 6 4 2 2" xfId="17860" xr:uid="{00000000-0005-0000-0000-0000CB450000}"/>
    <cellStyle name="RISKlightBoxed 2 6 4 2 2 2" xfId="41033" xr:uid="{72E59E9A-4B7F-4BCE-9013-6F6E1073CE32}"/>
    <cellStyle name="RISKlightBoxed 2 6 4 2 3" xfId="41032" xr:uid="{A40A16A5-9494-4C3A-803D-B98EB82950E6}"/>
    <cellStyle name="RISKlightBoxed 2 6 4 3" xfId="17861" xr:uid="{00000000-0005-0000-0000-0000CC450000}"/>
    <cellStyle name="RISKlightBoxed 2 6 4 3 2" xfId="17862" xr:uid="{00000000-0005-0000-0000-0000CD450000}"/>
    <cellStyle name="RISKlightBoxed 2 6 4 3 2 2" xfId="41035" xr:uid="{FD2ED061-24D6-4A07-BD91-43F5122018C4}"/>
    <cellStyle name="RISKlightBoxed 2 6 4 3 3" xfId="41034" xr:uid="{22A082B4-9995-4CE4-9228-B9EFF2C2DA50}"/>
    <cellStyle name="RISKlightBoxed 2 6 4 4" xfId="17863" xr:uid="{00000000-0005-0000-0000-0000CE450000}"/>
    <cellStyle name="RISKlightBoxed 2 6 4 4 2" xfId="41036" xr:uid="{D404F9AC-B93A-41E3-AE39-C879594558DC}"/>
    <cellStyle name="RISKlightBoxed 2 6 4 5" xfId="41031" xr:uid="{EEB84736-D282-45F6-978F-916722FD7A62}"/>
    <cellStyle name="RISKlightBoxed 2 6 5" xfId="17864" xr:uid="{00000000-0005-0000-0000-0000CF450000}"/>
    <cellStyle name="RISKlightBoxed 2 6 5 2" xfId="17865" xr:uid="{00000000-0005-0000-0000-0000D0450000}"/>
    <cellStyle name="RISKlightBoxed 2 6 5 2 2" xfId="17866" xr:uid="{00000000-0005-0000-0000-0000D1450000}"/>
    <cellStyle name="RISKlightBoxed 2 6 5 2 2 2" xfId="41039" xr:uid="{2F5F0AE0-C027-472F-A0D4-9D08B2928EBF}"/>
    <cellStyle name="RISKlightBoxed 2 6 5 2 3" xfId="41038" xr:uid="{A5C18613-7A2A-47C9-A1BC-CB65695D3224}"/>
    <cellStyle name="RISKlightBoxed 2 6 5 3" xfId="17867" xr:uid="{00000000-0005-0000-0000-0000D2450000}"/>
    <cellStyle name="RISKlightBoxed 2 6 5 3 2" xfId="17868" xr:uid="{00000000-0005-0000-0000-0000D3450000}"/>
    <cellStyle name="RISKlightBoxed 2 6 5 3 2 2" xfId="41041" xr:uid="{BB92E945-4F81-4C73-BC9B-2DD316DF06E2}"/>
    <cellStyle name="RISKlightBoxed 2 6 5 3 3" xfId="41040" xr:uid="{3A867698-434C-4470-B6EB-813661ACB9E0}"/>
    <cellStyle name="RISKlightBoxed 2 6 5 4" xfId="17869" xr:uid="{00000000-0005-0000-0000-0000D4450000}"/>
    <cellStyle name="RISKlightBoxed 2 6 5 4 2" xfId="41042" xr:uid="{43E0F54C-0213-456C-8D84-8451F44E4D26}"/>
    <cellStyle name="RISKlightBoxed 2 6 5 5" xfId="41037" xr:uid="{E952E24E-C361-441E-8867-449FC36BC810}"/>
    <cellStyle name="RISKlightBoxed 2 6 6" xfId="17870" xr:uid="{00000000-0005-0000-0000-0000D5450000}"/>
    <cellStyle name="RISKlightBoxed 2 6 6 2" xfId="17871" xr:uid="{00000000-0005-0000-0000-0000D6450000}"/>
    <cellStyle name="RISKlightBoxed 2 6 6 2 2" xfId="41044" xr:uid="{372934F9-B0F6-4CA0-9CC2-E30AE47C5BBD}"/>
    <cellStyle name="RISKlightBoxed 2 6 6 3" xfId="41043" xr:uid="{80B0052F-D8A2-47C0-9269-FBFAFB00F13A}"/>
    <cellStyle name="RISKlightBoxed 2 6 7" xfId="17872" xr:uid="{00000000-0005-0000-0000-0000D7450000}"/>
    <cellStyle name="RISKlightBoxed 2 6 7 2" xfId="17873" xr:uid="{00000000-0005-0000-0000-0000D8450000}"/>
    <cellStyle name="RISKlightBoxed 2 6 7 2 2" xfId="41046" xr:uid="{094A88D7-A9B8-4487-86DD-31CDF2ECD4B5}"/>
    <cellStyle name="RISKlightBoxed 2 6 7 3" xfId="41045" xr:uid="{81B36410-4F1C-4099-A227-6B1BD31B76D5}"/>
    <cellStyle name="RISKlightBoxed 2 6 8" xfId="17874" xr:uid="{00000000-0005-0000-0000-0000D9450000}"/>
    <cellStyle name="RISKlightBoxed 2 6 8 2" xfId="41047" xr:uid="{C4397894-F6C2-4D17-A9E0-8ED8795CC095}"/>
    <cellStyle name="RISKlightBoxed 2 6 9" xfId="41018" xr:uid="{78F239AE-7BBF-40DB-9261-E3985B929030}"/>
    <cellStyle name="RISKlightBoxed 2 7" xfId="17875" xr:uid="{00000000-0005-0000-0000-0000DA450000}"/>
    <cellStyle name="RISKlightBoxed 2 7 2" xfId="17876" xr:uid="{00000000-0005-0000-0000-0000DB450000}"/>
    <cellStyle name="RISKlightBoxed 2 7 2 2" xfId="17877" xr:uid="{00000000-0005-0000-0000-0000DC450000}"/>
    <cellStyle name="RISKlightBoxed 2 7 2 2 2" xfId="41050" xr:uid="{677F203C-0A59-452F-B2E1-3A5C9170B735}"/>
    <cellStyle name="RISKlightBoxed 2 7 2 3" xfId="41049" xr:uid="{8B3FB68D-87AD-456B-856F-C0A58DEDBC82}"/>
    <cellStyle name="RISKlightBoxed 2 7 3" xfId="17878" xr:uid="{00000000-0005-0000-0000-0000DD450000}"/>
    <cellStyle name="RISKlightBoxed 2 7 3 2" xfId="17879" xr:uid="{00000000-0005-0000-0000-0000DE450000}"/>
    <cellStyle name="RISKlightBoxed 2 7 3 2 2" xfId="41052" xr:uid="{2E8F8A8A-49F7-4CFD-A14A-C6AFDED13D69}"/>
    <cellStyle name="RISKlightBoxed 2 7 3 3" xfId="41051" xr:uid="{113081BA-DAB9-4EA4-BE08-243D7BAD2A0A}"/>
    <cellStyle name="RISKlightBoxed 2 7 4" xfId="17880" xr:uid="{00000000-0005-0000-0000-0000DF450000}"/>
    <cellStyle name="RISKlightBoxed 2 7 4 2" xfId="41053" xr:uid="{569D7E3D-F12D-4277-9E97-146557CD2008}"/>
    <cellStyle name="RISKlightBoxed 2 7 5" xfId="41048" xr:uid="{2311D7AD-9653-463B-9113-55C15DE83A3F}"/>
    <cellStyle name="RISKlightBoxed 2 8" xfId="17881" xr:uid="{00000000-0005-0000-0000-0000E0450000}"/>
    <cellStyle name="RISKlightBoxed 2 8 2" xfId="17882" xr:uid="{00000000-0005-0000-0000-0000E1450000}"/>
    <cellStyle name="RISKlightBoxed 2 8 2 2" xfId="17883" xr:uid="{00000000-0005-0000-0000-0000E2450000}"/>
    <cellStyle name="RISKlightBoxed 2 8 2 2 2" xfId="41056" xr:uid="{4AF2825F-88E8-44C4-8FD0-7E366342370B}"/>
    <cellStyle name="RISKlightBoxed 2 8 2 3" xfId="41055" xr:uid="{CC89EEE8-8309-4187-BBA8-9607186012FF}"/>
    <cellStyle name="RISKlightBoxed 2 8 3" xfId="17884" xr:uid="{00000000-0005-0000-0000-0000E3450000}"/>
    <cellStyle name="RISKlightBoxed 2 8 3 2" xfId="17885" xr:uid="{00000000-0005-0000-0000-0000E4450000}"/>
    <cellStyle name="RISKlightBoxed 2 8 3 2 2" xfId="41058" xr:uid="{7E954EF9-36DC-430A-8072-704EA473F6E4}"/>
    <cellStyle name="RISKlightBoxed 2 8 3 3" xfId="41057" xr:uid="{EC359C09-6860-4FD8-BA52-EB6B3DF01115}"/>
    <cellStyle name="RISKlightBoxed 2 8 4" xfId="17886" xr:uid="{00000000-0005-0000-0000-0000E5450000}"/>
    <cellStyle name="RISKlightBoxed 2 8 4 2" xfId="41059" xr:uid="{817E38FA-43FF-4BAF-9B86-AC3C696AA3EA}"/>
    <cellStyle name="RISKlightBoxed 2 8 5" xfId="41054" xr:uid="{6C9D6B7C-D2BD-4EB9-B4EA-49CBE0014176}"/>
    <cellStyle name="RISKlightBoxed 2 9" xfId="17887" xr:uid="{00000000-0005-0000-0000-0000E6450000}"/>
    <cellStyle name="RISKlightBoxed 2 9 2" xfId="17888" xr:uid="{00000000-0005-0000-0000-0000E7450000}"/>
    <cellStyle name="RISKlightBoxed 2 9 2 2" xfId="17889" xr:uid="{00000000-0005-0000-0000-0000E8450000}"/>
    <cellStyle name="RISKlightBoxed 2 9 2 2 2" xfId="41062" xr:uid="{6B57910A-B7DA-4A55-B957-B0DF20609BFD}"/>
    <cellStyle name="RISKlightBoxed 2 9 2 3" xfId="41061" xr:uid="{3BC2D41A-F996-4D06-9EEF-2D42D1574FAF}"/>
    <cellStyle name="RISKlightBoxed 2 9 3" xfId="17890" xr:uid="{00000000-0005-0000-0000-0000E9450000}"/>
    <cellStyle name="RISKlightBoxed 2 9 3 2" xfId="17891" xr:uid="{00000000-0005-0000-0000-0000EA450000}"/>
    <cellStyle name="RISKlightBoxed 2 9 3 2 2" xfId="41064" xr:uid="{E4F39395-43CC-4D52-B3BC-65D5D4DB1B36}"/>
    <cellStyle name="RISKlightBoxed 2 9 3 3" xfId="41063" xr:uid="{68ED16DD-6026-40DB-BD8A-3D0220B705F6}"/>
    <cellStyle name="RISKlightBoxed 2 9 4" xfId="17892" xr:uid="{00000000-0005-0000-0000-0000EB450000}"/>
    <cellStyle name="RISKlightBoxed 2 9 4 2" xfId="41065" xr:uid="{84457059-F24B-4BDF-A26D-DF2952FAC8BD}"/>
    <cellStyle name="RISKlightBoxed 2 9 5" xfId="41060" xr:uid="{F3954262-0B5F-47FE-A7A9-67ED8F31B707}"/>
    <cellStyle name="RISKlightBoxed 2_Balance" xfId="17893" xr:uid="{00000000-0005-0000-0000-0000EC450000}"/>
    <cellStyle name="RISKlightBoxed 3" xfId="17894" xr:uid="{00000000-0005-0000-0000-0000ED450000}"/>
    <cellStyle name="RISKlightBoxed 3 10" xfId="17895" xr:uid="{00000000-0005-0000-0000-0000EE450000}"/>
    <cellStyle name="RISKlightBoxed 3 10 2" xfId="17896" xr:uid="{00000000-0005-0000-0000-0000EF450000}"/>
    <cellStyle name="RISKlightBoxed 3 10 2 2" xfId="17897" xr:uid="{00000000-0005-0000-0000-0000F0450000}"/>
    <cellStyle name="RISKlightBoxed 3 10 2 2 2" xfId="41069" xr:uid="{189D5EE2-E290-4B40-B821-ED2EB00A9A2B}"/>
    <cellStyle name="RISKlightBoxed 3 10 2 3" xfId="41068" xr:uid="{AEB90B9E-F571-48DD-9DCC-C338949AAFC2}"/>
    <cellStyle name="RISKlightBoxed 3 10 3" xfId="17898" xr:uid="{00000000-0005-0000-0000-0000F1450000}"/>
    <cellStyle name="RISKlightBoxed 3 10 3 2" xfId="17899" xr:uid="{00000000-0005-0000-0000-0000F2450000}"/>
    <cellStyle name="RISKlightBoxed 3 10 3 2 2" xfId="41071" xr:uid="{E8286DE6-5EE7-496E-B902-7228030FD662}"/>
    <cellStyle name="RISKlightBoxed 3 10 3 3" xfId="41070" xr:uid="{36E67367-1B4C-4123-B47B-27FB8BAF3504}"/>
    <cellStyle name="RISKlightBoxed 3 10 4" xfId="17900" xr:uid="{00000000-0005-0000-0000-0000F3450000}"/>
    <cellStyle name="RISKlightBoxed 3 10 4 2" xfId="41072" xr:uid="{6FF7BDC0-C13C-4D0A-BC40-126A039D0F6F}"/>
    <cellStyle name="RISKlightBoxed 3 10 5" xfId="41067" xr:uid="{044AA594-EE19-4B6B-B4BD-77C69836587D}"/>
    <cellStyle name="RISKlightBoxed 3 11" xfId="17901" xr:uid="{00000000-0005-0000-0000-0000F4450000}"/>
    <cellStyle name="RISKlightBoxed 3 11 2" xfId="17902" xr:uid="{00000000-0005-0000-0000-0000F5450000}"/>
    <cellStyle name="RISKlightBoxed 3 11 2 2" xfId="41074" xr:uid="{D83CA46A-1C51-48B2-AF71-1B5F516AD1C3}"/>
    <cellStyle name="RISKlightBoxed 3 11 3" xfId="41073" xr:uid="{69F8B042-4C7C-4004-B862-20C10EA72A35}"/>
    <cellStyle name="RISKlightBoxed 3 12" xfId="17903" xr:uid="{00000000-0005-0000-0000-0000F6450000}"/>
    <cellStyle name="RISKlightBoxed 3 12 2" xfId="17904" xr:uid="{00000000-0005-0000-0000-0000F7450000}"/>
    <cellStyle name="RISKlightBoxed 3 12 2 2" xfId="41076" xr:uid="{81575962-012C-4EE1-A0ED-C0257AF60656}"/>
    <cellStyle name="RISKlightBoxed 3 12 3" xfId="41075" xr:uid="{F45C192E-88B3-4671-9AF0-325070987FC5}"/>
    <cellStyle name="RISKlightBoxed 3 13" xfId="17905" xr:uid="{00000000-0005-0000-0000-0000F8450000}"/>
    <cellStyle name="RISKlightBoxed 3 13 2" xfId="41077" xr:uid="{0749C26F-4E41-446A-819C-7EF923EB4811}"/>
    <cellStyle name="RISKlightBoxed 3 14" xfId="41066" xr:uid="{E53900BC-1DA1-431B-A2D6-03F477CAB4DF}"/>
    <cellStyle name="RISKlightBoxed 3 2" xfId="17906" xr:uid="{00000000-0005-0000-0000-0000F9450000}"/>
    <cellStyle name="RISKlightBoxed 3 2 10" xfId="41078" xr:uid="{837A4AFA-F75B-4878-9EFB-7D3D79A62314}"/>
    <cellStyle name="RISKlightBoxed 3 2 2" xfId="17907" xr:uid="{00000000-0005-0000-0000-0000FA450000}"/>
    <cellStyle name="RISKlightBoxed 3 2 2 2" xfId="17908" xr:uid="{00000000-0005-0000-0000-0000FB450000}"/>
    <cellStyle name="RISKlightBoxed 3 2 2 2 2" xfId="17909" xr:uid="{00000000-0005-0000-0000-0000FC450000}"/>
    <cellStyle name="RISKlightBoxed 3 2 2 2 2 2" xfId="17910" xr:uid="{00000000-0005-0000-0000-0000FD450000}"/>
    <cellStyle name="RISKlightBoxed 3 2 2 2 2 2 2" xfId="41082" xr:uid="{C6C79282-6EF9-405D-9E7E-1B0BE1BBBA7C}"/>
    <cellStyle name="RISKlightBoxed 3 2 2 2 2 3" xfId="41081" xr:uid="{B9343CCA-BB77-445A-B960-DA05001B90D9}"/>
    <cellStyle name="RISKlightBoxed 3 2 2 2 3" xfId="17911" xr:uid="{00000000-0005-0000-0000-0000FE450000}"/>
    <cellStyle name="RISKlightBoxed 3 2 2 2 3 2" xfId="17912" xr:uid="{00000000-0005-0000-0000-0000FF450000}"/>
    <cellStyle name="RISKlightBoxed 3 2 2 2 3 2 2" xfId="41084" xr:uid="{615AAAE7-FA11-4DB8-9E2F-2096FA4E0AC1}"/>
    <cellStyle name="RISKlightBoxed 3 2 2 2 3 3" xfId="41083" xr:uid="{49015C0E-698B-431F-B4BF-1177BCF046D9}"/>
    <cellStyle name="RISKlightBoxed 3 2 2 2 4" xfId="17913" xr:uid="{00000000-0005-0000-0000-000000460000}"/>
    <cellStyle name="RISKlightBoxed 3 2 2 2 4 2" xfId="41085" xr:uid="{DD7B605A-0DFA-4FE1-B7A8-B66E239377E8}"/>
    <cellStyle name="RISKlightBoxed 3 2 2 2 5" xfId="41080" xr:uid="{887C8B6D-80DB-4DDB-84BB-5DEE4DD659F9}"/>
    <cellStyle name="RISKlightBoxed 3 2 2 3" xfId="17914" xr:uid="{00000000-0005-0000-0000-000001460000}"/>
    <cellStyle name="RISKlightBoxed 3 2 2 3 2" xfId="17915" xr:uid="{00000000-0005-0000-0000-000002460000}"/>
    <cellStyle name="RISKlightBoxed 3 2 2 3 2 2" xfId="17916" xr:uid="{00000000-0005-0000-0000-000003460000}"/>
    <cellStyle name="RISKlightBoxed 3 2 2 3 2 2 2" xfId="41088" xr:uid="{8DAF5646-9667-4916-A9DF-7EC88B2B2462}"/>
    <cellStyle name="RISKlightBoxed 3 2 2 3 2 3" xfId="41087" xr:uid="{0FA58A96-B2AB-4590-A58A-269D29BC3539}"/>
    <cellStyle name="RISKlightBoxed 3 2 2 3 3" xfId="17917" xr:uid="{00000000-0005-0000-0000-000004460000}"/>
    <cellStyle name="RISKlightBoxed 3 2 2 3 3 2" xfId="17918" xr:uid="{00000000-0005-0000-0000-000005460000}"/>
    <cellStyle name="RISKlightBoxed 3 2 2 3 3 2 2" xfId="41090" xr:uid="{A0980059-AC2F-47E2-92AF-2531E20D0779}"/>
    <cellStyle name="RISKlightBoxed 3 2 2 3 3 3" xfId="41089" xr:uid="{7367228D-729E-4437-87AE-964A6A8AC29D}"/>
    <cellStyle name="RISKlightBoxed 3 2 2 3 4" xfId="17919" xr:uid="{00000000-0005-0000-0000-000006460000}"/>
    <cellStyle name="RISKlightBoxed 3 2 2 3 4 2" xfId="41091" xr:uid="{29A77EDE-F0EA-402D-A229-FF8515EE4437}"/>
    <cellStyle name="RISKlightBoxed 3 2 2 3 5" xfId="41086" xr:uid="{5FD56024-DA70-405A-9C85-9080C8C8EDAA}"/>
    <cellStyle name="RISKlightBoxed 3 2 2 4" xfId="17920" xr:uid="{00000000-0005-0000-0000-000007460000}"/>
    <cellStyle name="RISKlightBoxed 3 2 2 4 2" xfId="17921" xr:uid="{00000000-0005-0000-0000-000008460000}"/>
    <cellStyle name="RISKlightBoxed 3 2 2 4 2 2" xfId="17922" xr:uid="{00000000-0005-0000-0000-000009460000}"/>
    <cellStyle name="RISKlightBoxed 3 2 2 4 2 2 2" xfId="41094" xr:uid="{D76BCE5D-A87C-4F24-B9C3-A20AD3884887}"/>
    <cellStyle name="RISKlightBoxed 3 2 2 4 2 3" xfId="41093" xr:uid="{0D9AAB58-A589-485D-8A3C-3F9F85DC8DB4}"/>
    <cellStyle name="RISKlightBoxed 3 2 2 4 3" xfId="17923" xr:uid="{00000000-0005-0000-0000-00000A460000}"/>
    <cellStyle name="RISKlightBoxed 3 2 2 4 3 2" xfId="17924" xr:uid="{00000000-0005-0000-0000-00000B460000}"/>
    <cellStyle name="RISKlightBoxed 3 2 2 4 3 2 2" xfId="41096" xr:uid="{97F60F27-CE98-4B57-992A-D30DC431953B}"/>
    <cellStyle name="RISKlightBoxed 3 2 2 4 3 3" xfId="41095" xr:uid="{CAC68DFC-039F-4BD8-B762-B1522E455822}"/>
    <cellStyle name="RISKlightBoxed 3 2 2 4 4" xfId="17925" xr:uid="{00000000-0005-0000-0000-00000C460000}"/>
    <cellStyle name="RISKlightBoxed 3 2 2 4 4 2" xfId="41097" xr:uid="{F3E277B9-8842-4511-AA9C-FBE698BD5A87}"/>
    <cellStyle name="RISKlightBoxed 3 2 2 4 5" xfId="41092" xr:uid="{A699F491-3680-4375-9B4E-8B3CDB1BBBE0}"/>
    <cellStyle name="RISKlightBoxed 3 2 2 5" xfId="17926" xr:uid="{00000000-0005-0000-0000-00000D460000}"/>
    <cellStyle name="RISKlightBoxed 3 2 2 5 2" xfId="17927" xr:uid="{00000000-0005-0000-0000-00000E460000}"/>
    <cellStyle name="RISKlightBoxed 3 2 2 5 2 2" xfId="17928" xr:uid="{00000000-0005-0000-0000-00000F460000}"/>
    <cellStyle name="RISKlightBoxed 3 2 2 5 2 2 2" xfId="41100" xr:uid="{32A6F7CC-17CB-403E-BAAE-4A238AC31EB5}"/>
    <cellStyle name="RISKlightBoxed 3 2 2 5 2 3" xfId="41099" xr:uid="{9307963D-39B5-4FA5-81FD-FDAEF047936D}"/>
    <cellStyle name="RISKlightBoxed 3 2 2 5 3" xfId="17929" xr:uid="{00000000-0005-0000-0000-000010460000}"/>
    <cellStyle name="RISKlightBoxed 3 2 2 5 3 2" xfId="17930" xr:uid="{00000000-0005-0000-0000-000011460000}"/>
    <cellStyle name="RISKlightBoxed 3 2 2 5 3 2 2" xfId="41102" xr:uid="{721019C3-5796-4A7A-97F1-5CD3410EAE94}"/>
    <cellStyle name="RISKlightBoxed 3 2 2 5 3 3" xfId="41101" xr:uid="{973DED80-01B6-44F8-BF07-DC8931BF26CD}"/>
    <cellStyle name="RISKlightBoxed 3 2 2 5 4" xfId="17931" xr:uid="{00000000-0005-0000-0000-000012460000}"/>
    <cellStyle name="RISKlightBoxed 3 2 2 5 4 2" xfId="41103" xr:uid="{B0EB9DAB-97B8-4688-92EC-9DB622B566BC}"/>
    <cellStyle name="RISKlightBoxed 3 2 2 5 5" xfId="41098" xr:uid="{B88B7C39-CC08-4A82-AEF6-8921AF2F8040}"/>
    <cellStyle name="RISKlightBoxed 3 2 2 6" xfId="17932" xr:uid="{00000000-0005-0000-0000-000013460000}"/>
    <cellStyle name="RISKlightBoxed 3 2 2 6 2" xfId="17933" xr:uid="{00000000-0005-0000-0000-000014460000}"/>
    <cellStyle name="RISKlightBoxed 3 2 2 6 2 2" xfId="41105" xr:uid="{C4D73CFD-EB1C-46E7-9137-81116242F81C}"/>
    <cellStyle name="RISKlightBoxed 3 2 2 6 3" xfId="41104" xr:uid="{835EEAC2-68EE-4AAF-B847-A699540B7AC5}"/>
    <cellStyle name="RISKlightBoxed 3 2 2 7" xfId="17934" xr:uid="{00000000-0005-0000-0000-000015460000}"/>
    <cellStyle name="RISKlightBoxed 3 2 2 7 2" xfId="17935" xr:uid="{00000000-0005-0000-0000-000016460000}"/>
    <cellStyle name="RISKlightBoxed 3 2 2 7 2 2" xfId="41107" xr:uid="{C0DBCE6C-6D70-4A0F-A0A2-72DF13FEAADA}"/>
    <cellStyle name="RISKlightBoxed 3 2 2 7 3" xfId="41106" xr:uid="{C92EC1B4-217B-4EA6-B3E8-473B2C81B3C6}"/>
    <cellStyle name="RISKlightBoxed 3 2 2 8" xfId="17936" xr:uid="{00000000-0005-0000-0000-000017460000}"/>
    <cellStyle name="RISKlightBoxed 3 2 2 8 2" xfId="41108" xr:uid="{4C8C35B4-91EB-4F59-9A82-ECB0DC7EE413}"/>
    <cellStyle name="RISKlightBoxed 3 2 2 9" xfId="41079" xr:uid="{1F9A5FD8-0151-44E9-B63F-20838C507A83}"/>
    <cellStyle name="RISKlightBoxed 3 2 3" xfId="17937" xr:uid="{00000000-0005-0000-0000-000018460000}"/>
    <cellStyle name="RISKlightBoxed 3 2 3 2" xfId="17938" xr:uid="{00000000-0005-0000-0000-000019460000}"/>
    <cellStyle name="RISKlightBoxed 3 2 3 2 2" xfId="17939" xr:uid="{00000000-0005-0000-0000-00001A460000}"/>
    <cellStyle name="RISKlightBoxed 3 2 3 2 2 2" xfId="41111" xr:uid="{5E749A19-4F24-465F-8861-8D7085BA9E47}"/>
    <cellStyle name="RISKlightBoxed 3 2 3 2 3" xfId="41110" xr:uid="{4D526F96-F4EF-41A5-A353-F2E93B6DBFCC}"/>
    <cellStyle name="RISKlightBoxed 3 2 3 3" xfId="17940" xr:uid="{00000000-0005-0000-0000-00001B460000}"/>
    <cellStyle name="RISKlightBoxed 3 2 3 3 2" xfId="17941" xr:uid="{00000000-0005-0000-0000-00001C460000}"/>
    <cellStyle name="RISKlightBoxed 3 2 3 3 2 2" xfId="41113" xr:uid="{696E504A-BD6D-47B2-910F-F292C641EC1C}"/>
    <cellStyle name="RISKlightBoxed 3 2 3 3 3" xfId="41112" xr:uid="{BD2FE2A3-A11C-41E4-90B2-3C0BA92F2389}"/>
    <cellStyle name="RISKlightBoxed 3 2 3 4" xfId="17942" xr:uid="{00000000-0005-0000-0000-00001D460000}"/>
    <cellStyle name="RISKlightBoxed 3 2 3 4 2" xfId="41114" xr:uid="{C31C9316-7154-4077-9C22-139E1E16286D}"/>
    <cellStyle name="RISKlightBoxed 3 2 3 5" xfId="41109" xr:uid="{D5DB9C1E-A77D-4470-BF03-1540A7284B79}"/>
    <cellStyle name="RISKlightBoxed 3 2 4" xfId="17943" xr:uid="{00000000-0005-0000-0000-00001E460000}"/>
    <cellStyle name="RISKlightBoxed 3 2 4 2" xfId="17944" xr:uid="{00000000-0005-0000-0000-00001F460000}"/>
    <cellStyle name="RISKlightBoxed 3 2 4 2 2" xfId="17945" xr:uid="{00000000-0005-0000-0000-000020460000}"/>
    <cellStyle name="RISKlightBoxed 3 2 4 2 2 2" xfId="41117" xr:uid="{5CDD6BB7-C691-4BF6-B309-27BF95B326AD}"/>
    <cellStyle name="RISKlightBoxed 3 2 4 2 3" xfId="41116" xr:uid="{6065F135-C9F6-4F64-BB27-2E199CDCF9BC}"/>
    <cellStyle name="RISKlightBoxed 3 2 4 3" xfId="17946" xr:uid="{00000000-0005-0000-0000-000021460000}"/>
    <cellStyle name="RISKlightBoxed 3 2 4 3 2" xfId="17947" xr:uid="{00000000-0005-0000-0000-000022460000}"/>
    <cellStyle name="RISKlightBoxed 3 2 4 3 2 2" xfId="41119" xr:uid="{F74963E3-62B3-4629-9B48-FDD26CDEC629}"/>
    <cellStyle name="RISKlightBoxed 3 2 4 3 3" xfId="41118" xr:uid="{EE6C77B8-E76F-4E7C-8DBD-D3B514749AB4}"/>
    <cellStyle name="RISKlightBoxed 3 2 4 4" xfId="17948" xr:uid="{00000000-0005-0000-0000-000023460000}"/>
    <cellStyle name="RISKlightBoxed 3 2 4 4 2" xfId="41120" xr:uid="{5E6B6B32-815F-4B74-B8F3-C7668A8FD249}"/>
    <cellStyle name="RISKlightBoxed 3 2 4 5" xfId="41115" xr:uid="{ADBA20DB-0818-415B-9E53-8C27EB8E811A}"/>
    <cellStyle name="RISKlightBoxed 3 2 5" xfId="17949" xr:uid="{00000000-0005-0000-0000-000024460000}"/>
    <cellStyle name="RISKlightBoxed 3 2 5 2" xfId="17950" xr:uid="{00000000-0005-0000-0000-000025460000}"/>
    <cellStyle name="RISKlightBoxed 3 2 5 2 2" xfId="17951" xr:uid="{00000000-0005-0000-0000-000026460000}"/>
    <cellStyle name="RISKlightBoxed 3 2 5 2 2 2" xfId="41123" xr:uid="{13AED448-26AF-47D5-87ED-E292167FFCE3}"/>
    <cellStyle name="RISKlightBoxed 3 2 5 2 3" xfId="41122" xr:uid="{D8271E29-6514-4A3E-8B1C-8810CAB8E440}"/>
    <cellStyle name="RISKlightBoxed 3 2 5 3" xfId="17952" xr:uid="{00000000-0005-0000-0000-000027460000}"/>
    <cellStyle name="RISKlightBoxed 3 2 5 3 2" xfId="17953" xr:uid="{00000000-0005-0000-0000-000028460000}"/>
    <cellStyle name="RISKlightBoxed 3 2 5 3 2 2" xfId="41125" xr:uid="{BDA78403-2BDF-4104-A6C9-77FAE1CB080F}"/>
    <cellStyle name="RISKlightBoxed 3 2 5 3 3" xfId="41124" xr:uid="{973CABFB-3701-4B3F-9080-80BB328796BF}"/>
    <cellStyle name="RISKlightBoxed 3 2 5 4" xfId="17954" xr:uid="{00000000-0005-0000-0000-000029460000}"/>
    <cellStyle name="RISKlightBoxed 3 2 5 4 2" xfId="41126" xr:uid="{4A249A24-0897-4A96-BD28-9ED5338380C0}"/>
    <cellStyle name="RISKlightBoxed 3 2 5 5" xfId="41121" xr:uid="{A452E62A-CB86-4F2A-BBDB-158EB18768EA}"/>
    <cellStyle name="RISKlightBoxed 3 2 6" xfId="17955" xr:uid="{00000000-0005-0000-0000-00002A460000}"/>
    <cellStyle name="RISKlightBoxed 3 2 6 2" xfId="17956" xr:uid="{00000000-0005-0000-0000-00002B460000}"/>
    <cellStyle name="RISKlightBoxed 3 2 6 2 2" xfId="17957" xr:uid="{00000000-0005-0000-0000-00002C460000}"/>
    <cellStyle name="RISKlightBoxed 3 2 6 2 2 2" xfId="41129" xr:uid="{D372995C-F0CD-4DA7-A4D2-89D04472289E}"/>
    <cellStyle name="RISKlightBoxed 3 2 6 2 3" xfId="41128" xr:uid="{59E4A67C-38DC-400C-BA46-83B225F3BA8B}"/>
    <cellStyle name="RISKlightBoxed 3 2 6 3" xfId="17958" xr:uid="{00000000-0005-0000-0000-00002D460000}"/>
    <cellStyle name="RISKlightBoxed 3 2 6 3 2" xfId="17959" xr:uid="{00000000-0005-0000-0000-00002E460000}"/>
    <cellStyle name="RISKlightBoxed 3 2 6 3 2 2" xfId="41131" xr:uid="{44FC4536-4682-4367-8188-ED9760B14F02}"/>
    <cellStyle name="RISKlightBoxed 3 2 6 3 3" xfId="41130" xr:uid="{375D26A0-880B-4999-BE77-E84D0A72D6B1}"/>
    <cellStyle name="RISKlightBoxed 3 2 6 4" xfId="17960" xr:uid="{00000000-0005-0000-0000-00002F460000}"/>
    <cellStyle name="RISKlightBoxed 3 2 6 4 2" xfId="41132" xr:uid="{D30901B4-4382-4145-8D2B-668E9400EE5A}"/>
    <cellStyle name="RISKlightBoxed 3 2 6 5" xfId="41127" xr:uid="{0A8E2A17-C20F-4ED9-9A28-33765F746D89}"/>
    <cellStyle name="RISKlightBoxed 3 2 7" xfId="17961" xr:uid="{00000000-0005-0000-0000-000030460000}"/>
    <cellStyle name="RISKlightBoxed 3 2 7 2" xfId="17962" xr:uid="{00000000-0005-0000-0000-000031460000}"/>
    <cellStyle name="RISKlightBoxed 3 2 7 2 2" xfId="41134" xr:uid="{CFD31B28-0616-4B3B-B820-FB7F63AFA713}"/>
    <cellStyle name="RISKlightBoxed 3 2 7 3" xfId="41133" xr:uid="{4329D947-9BCD-4635-BB48-95691F61F65C}"/>
    <cellStyle name="RISKlightBoxed 3 2 8" xfId="17963" xr:uid="{00000000-0005-0000-0000-000032460000}"/>
    <cellStyle name="RISKlightBoxed 3 2 8 2" xfId="17964" xr:uid="{00000000-0005-0000-0000-000033460000}"/>
    <cellStyle name="RISKlightBoxed 3 2 8 2 2" xfId="41136" xr:uid="{1729EB63-C8ED-4444-A0A5-2AB17558A332}"/>
    <cellStyle name="RISKlightBoxed 3 2 8 3" xfId="41135" xr:uid="{725EA4C4-D398-41B6-9A47-0180F9FB199E}"/>
    <cellStyle name="RISKlightBoxed 3 2 9" xfId="17965" xr:uid="{00000000-0005-0000-0000-000034460000}"/>
    <cellStyle name="RISKlightBoxed 3 2 9 2" xfId="41137" xr:uid="{5EF6850D-6F64-43DD-98C1-832A822DFA5F}"/>
    <cellStyle name="RISKlightBoxed 3 2_Balance" xfId="17966" xr:uid="{00000000-0005-0000-0000-000035460000}"/>
    <cellStyle name="RISKlightBoxed 3 3" xfId="17967" xr:uid="{00000000-0005-0000-0000-000036460000}"/>
    <cellStyle name="RISKlightBoxed 3 3 10" xfId="41138" xr:uid="{12A11145-E72D-474A-8FF6-3856110D39E1}"/>
    <cellStyle name="RISKlightBoxed 3 3 2" xfId="17968" xr:uid="{00000000-0005-0000-0000-000037460000}"/>
    <cellStyle name="RISKlightBoxed 3 3 2 2" xfId="17969" xr:uid="{00000000-0005-0000-0000-000038460000}"/>
    <cellStyle name="RISKlightBoxed 3 3 2 2 2" xfId="17970" xr:uid="{00000000-0005-0000-0000-000039460000}"/>
    <cellStyle name="RISKlightBoxed 3 3 2 2 2 2" xfId="17971" xr:uid="{00000000-0005-0000-0000-00003A460000}"/>
    <cellStyle name="RISKlightBoxed 3 3 2 2 2 2 2" xfId="41142" xr:uid="{5B408D3E-2269-478D-BA6A-B610CFFFA06A}"/>
    <cellStyle name="RISKlightBoxed 3 3 2 2 2 3" xfId="41141" xr:uid="{557221FE-9D6E-4320-BC77-86ADFD03157A}"/>
    <cellStyle name="RISKlightBoxed 3 3 2 2 3" xfId="17972" xr:uid="{00000000-0005-0000-0000-00003B460000}"/>
    <cellStyle name="RISKlightBoxed 3 3 2 2 3 2" xfId="17973" xr:uid="{00000000-0005-0000-0000-00003C460000}"/>
    <cellStyle name="RISKlightBoxed 3 3 2 2 3 2 2" xfId="41144" xr:uid="{02FF95E9-1D64-46D0-9905-E4CA2D7D0CE2}"/>
    <cellStyle name="RISKlightBoxed 3 3 2 2 3 3" xfId="41143" xr:uid="{2DA22242-869B-424B-B013-95CE032A6966}"/>
    <cellStyle name="RISKlightBoxed 3 3 2 2 4" xfId="17974" xr:uid="{00000000-0005-0000-0000-00003D460000}"/>
    <cellStyle name="RISKlightBoxed 3 3 2 2 4 2" xfId="41145" xr:uid="{45D381D6-235B-4DA5-9B39-6DDB4A74B836}"/>
    <cellStyle name="RISKlightBoxed 3 3 2 2 5" xfId="41140" xr:uid="{BB8858CC-9BFE-4AE6-8584-1D34119369B6}"/>
    <cellStyle name="RISKlightBoxed 3 3 2 3" xfId="17975" xr:uid="{00000000-0005-0000-0000-00003E460000}"/>
    <cellStyle name="RISKlightBoxed 3 3 2 3 2" xfId="17976" xr:uid="{00000000-0005-0000-0000-00003F460000}"/>
    <cellStyle name="RISKlightBoxed 3 3 2 3 2 2" xfId="17977" xr:uid="{00000000-0005-0000-0000-000040460000}"/>
    <cellStyle name="RISKlightBoxed 3 3 2 3 2 2 2" xfId="41148" xr:uid="{6B84C8FA-989C-4F65-8BD0-153620CD2289}"/>
    <cellStyle name="RISKlightBoxed 3 3 2 3 2 3" xfId="41147" xr:uid="{1F6D8292-76BD-4A04-ABD1-61393F4C622F}"/>
    <cellStyle name="RISKlightBoxed 3 3 2 3 3" xfId="17978" xr:uid="{00000000-0005-0000-0000-000041460000}"/>
    <cellStyle name="RISKlightBoxed 3 3 2 3 3 2" xfId="17979" xr:uid="{00000000-0005-0000-0000-000042460000}"/>
    <cellStyle name="RISKlightBoxed 3 3 2 3 3 2 2" xfId="41150" xr:uid="{C3A5FFEB-689A-4217-9BA9-2FB6F9B0E1CA}"/>
    <cellStyle name="RISKlightBoxed 3 3 2 3 3 3" xfId="41149" xr:uid="{9D2D5FDB-9B8B-4253-A8F7-A301AD14D392}"/>
    <cellStyle name="RISKlightBoxed 3 3 2 3 4" xfId="17980" xr:uid="{00000000-0005-0000-0000-000043460000}"/>
    <cellStyle name="RISKlightBoxed 3 3 2 3 4 2" xfId="41151" xr:uid="{43F6F3C7-A4E3-443A-B9ED-F6755D542F39}"/>
    <cellStyle name="RISKlightBoxed 3 3 2 3 5" xfId="41146" xr:uid="{37F20576-5E63-45E0-80C4-1BD4E1C046E6}"/>
    <cellStyle name="RISKlightBoxed 3 3 2 4" xfId="17981" xr:uid="{00000000-0005-0000-0000-000044460000}"/>
    <cellStyle name="RISKlightBoxed 3 3 2 4 2" xfId="17982" xr:uid="{00000000-0005-0000-0000-000045460000}"/>
    <cellStyle name="RISKlightBoxed 3 3 2 4 2 2" xfId="17983" xr:uid="{00000000-0005-0000-0000-000046460000}"/>
    <cellStyle name="RISKlightBoxed 3 3 2 4 2 2 2" xfId="41154" xr:uid="{25AF2794-F3AC-4BD9-9C65-617200E5011F}"/>
    <cellStyle name="RISKlightBoxed 3 3 2 4 2 3" xfId="41153" xr:uid="{147B541A-6502-42A3-9232-D84D8354C679}"/>
    <cellStyle name="RISKlightBoxed 3 3 2 4 3" xfId="17984" xr:uid="{00000000-0005-0000-0000-000047460000}"/>
    <cellStyle name="RISKlightBoxed 3 3 2 4 3 2" xfId="17985" xr:uid="{00000000-0005-0000-0000-000048460000}"/>
    <cellStyle name="RISKlightBoxed 3 3 2 4 3 2 2" xfId="41156" xr:uid="{E0669E7B-0CE9-4E95-BEC0-B9C55A6E598D}"/>
    <cellStyle name="RISKlightBoxed 3 3 2 4 3 3" xfId="41155" xr:uid="{A30C96D3-1901-4CB5-974E-CA229666024E}"/>
    <cellStyle name="RISKlightBoxed 3 3 2 4 4" xfId="17986" xr:uid="{00000000-0005-0000-0000-000049460000}"/>
    <cellStyle name="RISKlightBoxed 3 3 2 4 4 2" xfId="41157" xr:uid="{571F80E5-555D-4067-B709-51D655FBDC74}"/>
    <cellStyle name="RISKlightBoxed 3 3 2 4 5" xfId="41152" xr:uid="{D08A2C8F-B0E8-420A-A086-FF3608FBCA4F}"/>
    <cellStyle name="RISKlightBoxed 3 3 2 5" xfId="17987" xr:uid="{00000000-0005-0000-0000-00004A460000}"/>
    <cellStyle name="RISKlightBoxed 3 3 2 5 2" xfId="17988" xr:uid="{00000000-0005-0000-0000-00004B460000}"/>
    <cellStyle name="RISKlightBoxed 3 3 2 5 2 2" xfId="17989" xr:uid="{00000000-0005-0000-0000-00004C460000}"/>
    <cellStyle name="RISKlightBoxed 3 3 2 5 2 2 2" xfId="41160" xr:uid="{FE03FDF1-C2F3-4BBD-B57D-CDEABB1118B1}"/>
    <cellStyle name="RISKlightBoxed 3 3 2 5 2 3" xfId="41159" xr:uid="{C37F8721-0EF5-482F-9F36-2FA33A3D071F}"/>
    <cellStyle name="RISKlightBoxed 3 3 2 5 3" xfId="17990" xr:uid="{00000000-0005-0000-0000-00004D460000}"/>
    <cellStyle name="RISKlightBoxed 3 3 2 5 3 2" xfId="17991" xr:uid="{00000000-0005-0000-0000-00004E460000}"/>
    <cellStyle name="RISKlightBoxed 3 3 2 5 3 2 2" xfId="41162" xr:uid="{7241A265-C9FF-4504-9086-D0E89CA54520}"/>
    <cellStyle name="RISKlightBoxed 3 3 2 5 3 3" xfId="41161" xr:uid="{F43BB474-945A-4716-968A-ABBAFBED1D11}"/>
    <cellStyle name="RISKlightBoxed 3 3 2 5 4" xfId="17992" xr:uid="{00000000-0005-0000-0000-00004F460000}"/>
    <cellStyle name="RISKlightBoxed 3 3 2 5 4 2" xfId="41163" xr:uid="{F91064A2-97CE-407F-B2DB-C61ED65316CF}"/>
    <cellStyle name="RISKlightBoxed 3 3 2 5 5" xfId="41158" xr:uid="{5012E642-2C6C-4A15-990D-6DF9D7CFEC04}"/>
    <cellStyle name="RISKlightBoxed 3 3 2 6" xfId="17993" xr:uid="{00000000-0005-0000-0000-000050460000}"/>
    <cellStyle name="RISKlightBoxed 3 3 2 6 2" xfId="17994" xr:uid="{00000000-0005-0000-0000-000051460000}"/>
    <cellStyle name="RISKlightBoxed 3 3 2 6 2 2" xfId="41165" xr:uid="{EC352BDD-E10D-46E8-B73E-C7304FD3B1D9}"/>
    <cellStyle name="RISKlightBoxed 3 3 2 6 3" xfId="41164" xr:uid="{2BF3D40D-1BDA-4EC4-B772-483B34F8D9E0}"/>
    <cellStyle name="RISKlightBoxed 3 3 2 7" xfId="17995" xr:uid="{00000000-0005-0000-0000-000052460000}"/>
    <cellStyle name="RISKlightBoxed 3 3 2 7 2" xfId="17996" xr:uid="{00000000-0005-0000-0000-000053460000}"/>
    <cellStyle name="RISKlightBoxed 3 3 2 7 2 2" xfId="41167" xr:uid="{1EA12B18-DEED-45BC-A355-90D442315879}"/>
    <cellStyle name="RISKlightBoxed 3 3 2 7 3" xfId="41166" xr:uid="{1B553A3E-4289-4BEA-9998-68410C7FD311}"/>
    <cellStyle name="RISKlightBoxed 3 3 2 8" xfId="17997" xr:uid="{00000000-0005-0000-0000-000054460000}"/>
    <cellStyle name="RISKlightBoxed 3 3 2 8 2" xfId="41168" xr:uid="{5147A268-843D-40DC-A464-47668AA98753}"/>
    <cellStyle name="RISKlightBoxed 3 3 2 9" xfId="41139" xr:uid="{382D4393-0EC2-43DD-BFC2-F9498E52CEB5}"/>
    <cellStyle name="RISKlightBoxed 3 3 3" xfId="17998" xr:uid="{00000000-0005-0000-0000-000055460000}"/>
    <cellStyle name="RISKlightBoxed 3 3 3 2" xfId="17999" xr:uid="{00000000-0005-0000-0000-000056460000}"/>
    <cellStyle name="RISKlightBoxed 3 3 3 2 2" xfId="18000" xr:uid="{00000000-0005-0000-0000-000057460000}"/>
    <cellStyle name="RISKlightBoxed 3 3 3 2 2 2" xfId="41171" xr:uid="{21943FA4-3628-408D-91A2-5F0F1F083935}"/>
    <cellStyle name="RISKlightBoxed 3 3 3 2 3" xfId="41170" xr:uid="{42FD7AA7-77CC-47F4-A04E-027A3A8DEE9E}"/>
    <cellStyle name="RISKlightBoxed 3 3 3 3" xfId="18001" xr:uid="{00000000-0005-0000-0000-000058460000}"/>
    <cellStyle name="RISKlightBoxed 3 3 3 3 2" xfId="18002" xr:uid="{00000000-0005-0000-0000-000059460000}"/>
    <cellStyle name="RISKlightBoxed 3 3 3 3 2 2" xfId="41173" xr:uid="{EF1DFB38-A509-43C6-BC51-E52A9ED3D57D}"/>
    <cellStyle name="RISKlightBoxed 3 3 3 3 3" xfId="41172" xr:uid="{2A398F57-44B3-43F5-BB58-99B0B43EF75C}"/>
    <cellStyle name="RISKlightBoxed 3 3 3 4" xfId="18003" xr:uid="{00000000-0005-0000-0000-00005A460000}"/>
    <cellStyle name="RISKlightBoxed 3 3 3 4 2" xfId="41174" xr:uid="{D3CAE4C3-B490-4671-84A5-A94ABE7350AD}"/>
    <cellStyle name="RISKlightBoxed 3 3 3 5" xfId="41169" xr:uid="{5031DE34-6919-4800-874E-DA13AC7442C9}"/>
    <cellStyle name="RISKlightBoxed 3 3 4" xfId="18004" xr:uid="{00000000-0005-0000-0000-00005B460000}"/>
    <cellStyle name="RISKlightBoxed 3 3 4 2" xfId="18005" xr:uid="{00000000-0005-0000-0000-00005C460000}"/>
    <cellStyle name="RISKlightBoxed 3 3 4 2 2" xfId="18006" xr:uid="{00000000-0005-0000-0000-00005D460000}"/>
    <cellStyle name="RISKlightBoxed 3 3 4 2 2 2" xfId="41177" xr:uid="{28D484FB-F6B5-4527-B84E-CE6E18BC9235}"/>
    <cellStyle name="RISKlightBoxed 3 3 4 2 3" xfId="41176" xr:uid="{94F43004-708A-4EEC-AB67-BE81325A343C}"/>
    <cellStyle name="RISKlightBoxed 3 3 4 3" xfId="18007" xr:uid="{00000000-0005-0000-0000-00005E460000}"/>
    <cellStyle name="RISKlightBoxed 3 3 4 3 2" xfId="18008" xr:uid="{00000000-0005-0000-0000-00005F460000}"/>
    <cellStyle name="RISKlightBoxed 3 3 4 3 2 2" xfId="41179" xr:uid="{4A1E762F-A329-40A7-8C51-5A47103C83C5}"/>
    <cellStyle name="RISKlightBoxed 3 3 4 3 3" xfId="41178" xr:uid="{D47F8F51-D7E9-4FBA-BAB1-1BE781FAFC58}"/>
    <cellStyle name="RISKlightBoxed 3 3 4 4" xfId="18009" xr:uid="{00000000-0005-0000-0000-000060460000}"/>
    <cellStyle name="RISKlightBoxed 3 3 4 4 2" xfId="41180" xr:uid="{C8791B9C-E2F5-46E9-BB3B-E3327E7D7332}"/>
    <cellStyle name="RISKlightBoxed 3 3 4 5" xfId="41175" xr:uid="{35532050-676E-4047-95B1-BD996C9027FC}"/>
    <cellStyle name="RISKlightBoxed 3 3 5" xfId="18010" xr:uid="{00000000-0005-0000-0000-000061460000}"/>
    <cellStyle name="RISKlightBoxed 3 3 5 2" xfId="18011" xr:uid="{00000000-0005-0000-0000-000062460000}"/>
    <cellStyle name="RISKlightBoxed 3 3 5 2 2" xfId="18012" xr:uid="{00000000-0005-0000-0000-000063460000}"/>
    <cellStyle name="RISKlightBoxed 3 3 5 2 2 2" xfId="41183" xr:uid="{BFC92DC5-C15F-4101-AD09-B6D6B0E8B9AF}"/>
    <cellStyle name="RISKlightBoxed 3 3 5 2 3" xfId="41182" xr:uid="{9A17C303-1673-4758-9043-EF4FF7F8E7D9}"/>
    <cellStyle name="RISKlightBoxed 3 3 5 3" xfId="18013" xr:uid="{00000000-0005-0000-0000-000064460000}"/>
    <cellStyle name="RISKlightBoxed 3 3 5 3 2" xfId="18014" xr:uid="{00000000-0005-0000-0000-000065460000}"/>
    <cellStyle name="RISKlightBoxed 3 3 5 3 2 2" xfId="41185" xr:uid="{C17A327E-0A06-4B38-9375-A4AFE4AD3031}"/>
    <cellStyle name="RISKlightBoxed 3 3 5 3 3" xfId="41184" xr:uid="{3E680984-AA60-48B1-9B94-815520336D47}"/>
    <cellStyle name="RISKlightBoxed 3 3 5 4" xfId="18015" xr:uid="{00000000-0005-0000-0000-000066460000}"/>
    <cellStyle name="RISKlightBoxed 3 3 5 4 2" xfId="41186" xr:uid="{E1F9552B-585F-4854-9F00-59FBA35CA83E}"/>
    <cellStyle name="RISKlightBoxed 3 3 5 5" xfId="41181" xr:uid="{7089ADEA-E50B-4BA8-BA72-9178ABAB9D6F}"/>
    <cellStyle name="RISKlightBoxed 3 3 6" xfId="18016" xr:uid="{00000000-0005-0000-0000-000067460000}"/>
    <cellStyle name="RISKlightBoxed 3 3 6 2" xfId="18017" xr:uid="{00000000-0005-0000-0000-000068460000}"/>
    <cellStyle name="RISKlightBoxed 3 3 6 2 2" xfId="18018" xr:uid="{00000000-0005-0000-0000-000069460000}"/>
    <cellStyle name="RISKlightBoxed 3 3 6 2 2 2" xfId="41189" xr:uid="{FF448030-B1A6-47B3-86C0-74B4D4C678CB}"/>
    <cellStyle name="RISKlightBoxed 3 3 6 2 3" xfId="41188" xr:uid="{0B85A4DE-D42C-45A6-B799-327CE5B8E1D2}"/>
    <cellStyle name="RISKlightBoxed 3 3 6 3" xfId="18019" xr:uid="{00000000-0005-0000-0000-00006A460000}"/>
    <cellStyle name="RISKlightBoxed 3 3 6 3 2" xfId="18020" xr:uid="{00000000-0005-0000-0000-00006B460000}"/>
    <cellStyle name="RISKlightBoxed 3 3 6 3 2 2" xfId="41191" xr:uid="{6D884F40-6BF6-4056-A985-684A55ECE6A7}"/>
    <cellStyle name="RISKlightBoxed 3 3 6 3 3" xfId="41190" xr:uid="{6209902B-7A56-43C3-9471-61963644E8F3}"/>
    <cellStyle name="RISKlightBoxed 3 3 6 4" xfId="18021" xr:uid="{00000000-0005-0000-0000-00006C460000}"/>
    <cellStyle name="RISKlightBoxed 3 3 6 4 2" xfId="41192" xr:uid="{F7FD1EBD-B23F-4787-99B7-95A9CD9F6633}"/>
    <cellStyle name="RISKlightBoxed 3 3 6 5" xfId="41187" xr:uid="{47A2BF9A-9445-4642-A371-A3159FF2AEFE}"/>
    <cellStyle name="RISKlightBoxed 3 3 7" xfId="18022" xr:uid="{00000000-0005-0000-0000-00006D460000}"/>
    <cellStyle name="RISKlightBoxed 3 3 7 2" xfId="18023" xr:uid="{00000000-0005-0000-0000-00006E460000}"/>
    <cellStyle name="RISKlightBoxed 3 3 7 2 2" xfId="41194" xr:uid="{F8214580-241B-4BF0-B32F-484C1C594BBC}"/>
    <cellStyle name="RISKlightBoxed 3 3 7 3" xfId="41193" xr:uid="{932E9829-7603-4036-BB93-907951E56FC3}"/>
    <cellStyle name="RISKlightBoxed 3 3 8" xfId="18024" xr:uid="{00000000-0005-0000-0000-00006F460000}"/>
    <cellStyle name="RISKlightBoxed 3 3 8 2" xfId="18025" xr:uid="{00000000-0005-0000-0000-000070460000}"/>
    <cellStyle name="RISKlightBoxed 3 3 8 2 2" xfId="41196" xr:uid="{369AA84E-8CC1-40EA-A568-E8552E8A5611}"/>
    <cellStyle name="RISKlightBoxed 3 3 8 3" xfId="41195" xr:uid="{8928ABFD-D985-4A91-A913-140ACB662364}"/>
    <cellStyle name="RISKlightBoxed 3 3 9" xfId="18026" xr:uid="{00000000-0005-0000-0000-000071460000}"/>
    <cellStyle name="RISKlightBoxed 3 3 9 2" xfId="41197" xr:uid="{BD75C796-034A-4FEC-AB94-C1FEA4D9CCA2}"/>
    <cellStyle name="RISKlightBoxed 3 3_Balance" xfId="18027" xr:uid="{00000000-0005-0000-0000-000072460000}"/>
    <cellStyle name="RISKlightBoxed 3 4" xfId="18028" xr:uid="{00000000-0005-0000-0000-000073460000}"/>
    <cellStyle name="RISKlightBoxed 3 4 10" xfId="41198" xr:uid="{C1B811EE-45A8-4963-BCDF-07AE38FC1071}"/>
    <cellStyle name="RISKlightBoxed 3 4 2" xfId="18029" xr:uid="{00000000-0005-0000-0000-000074460000}"/>
    <cellStyle name="RISKlightBoxed 3 4 2 2" xfId="18030" xr:uid="{00000000-0005-0000-0000-000075460000}"/>
    <cellStyle name="RISKlightBoxed 3 4 2 2 2" xfId="18031" xr:uid="{00000000-0005-0000-0000-000076460000}"/>
    <cellStyle name="RISKlightBoxed 3 4 2 2 2 2" xfId="18032" xr:uid="{00000000-0005-0000-0000-000077460000}"/>
    <cellStyle name="RISKlightBoxed 3 4 2 2 2 2 2" xfId="41202" xr:uid="{02BF30E3-D44D-4168-9989-5CB92C502ED5}"/>
    <cellStyle name="RISKlightBoxed 3 4 2 2 2 3" xfId="41201" xr:uid="{3CF88DE4-744E-4D31-8595-CF0A0D933392}"/>
    <cellStyle name="RISKlightBoxed 3 4 2 2 3" xfId="18033" xr:uid="{00000000-0005-0000-0000-000078460000}"/>
    <cellStyle name="RISKlightBoxed 3 4 2 2 3 2" xfId="18034" xr:uid="{00000000-0005-0000-0000-000079460000}"/>
    <cellStyle name="RISKlightBoxed 3 4 2 2 3 2 2" xfId="41204" xr:uid="{665861E2-3B4A-40BA-95EF-E8BFCB2AF42E}"/>
    <cellStyle name="RISKlightBoxed 3 4 2 2 3 3" xfId="41203" xr:uid="{672AF7DE-630F-4C40-8994-FDB534BBF80C}"/>
    <cellStyle name="RISKlightBoxed 3 4 2 2 4" xfId="18035" xr:uid="{00000000-0005-0000-0000-00007A460000}"/>
    <cellStyle name="RISKlightBoxed 3 4 2 2 4 2" xfId="41205" xr:uid="{BD3CF62B-95B5-4ED8-BE9F-7C998EE34F36}"/>
    <cellStyle name="RISKlightBoxed 3 4 2 2 5" xfId="41200" xr:uid="{E94A29BC-A0B0-425C-AE48-BC5A53A7C950}"/>
    <cellStyle name="RISKlightBoxed 3 4 2 3" xfId="18036" xr:uid="{00000000-0005-0000-0000-00007B460000}"/>
    <cellStyle name="RISKlightBoxed 3 4 2 3 2" xfId="18037" xr:uid="{00000000-0005-0000-0000-00007C460000}"/>
    <cellStyle name="RISKlightBoxed 3 4 2 3 2 2" xfId="18038" xr:uid="{00000000-0005-0000-0000-00007D460000}"/>
    <cellStyle name="RISKlightBoxed 3 4 2 3 2 2 2" xfId="41208" xr:uid="{19A00044-16A7-49FE-8527-F34484CF88BE}"/>
    <cellStyle name="RISKlightBoxed 3 4 2 3 2 3" xfId="41207" xr:uid="{229A383D-B126-467F-BE0C-41BC7FF2F6A2}"/>
    <cellStyle name="RISKlightBoxed 3 4 2 3 3" xfId="18039" xr:uid="{00000000-0005-0000-0000-00007E460000}"/>
    <cellStyle name="RISKlightBoxed 3 4 2 3 3 2" xfId="18040" xr:uid="{00000000-0005-0000-0000-00007F460000}"/>
    <cellStyle name="RISKlightBoxed 3 4 2 3 3 2 2" xfId="41210" xr:uid="{DBE04715-B807-4586-8028-8BA2A44028F3}"/>
    <cellStyle name="RISKlightBoxed 3 4 2 3 3 3" xfId="41209" xr:uid="{886BE5E3-0A14-42EB-B032-68FFF09EEA41}"/>
    <cellStyle name="RISKlightBoxed 3 4 2 3 4" xfId="18041" xr:uid="{00000000-0005-0000-0000-000080460000}"/>
    <cellStyle name="RISKlightBoxed 3 4 2 3 4 2" xfId="41211" xr:uid="{6D1C723E-9DAD-4671-9D31-B474DA359975}"/>
    <cellStyle name="RISKlightBoxed 3 4 2 3 5" xfId="41206" xr:uid="{67DC8289-5F37-4A01-BFA0-C85BE8F66F2D}"/>
    <cellStyle name="RISKlightBoxed 3 4 2 4" xfId="18042" xr:uid="{00000000-0005-0000-0000-000081460000}"/>
    <cellStyle name="RISKlightBoxed 3 4 2 4 2" xfId="18043" xr:uid="{00000000-0005-0000-0000-000082460000}"/>
    <cellStyle name="RISKlightBoxed 3 4 2 4 2 2" xfId="18044" xr:uid="{00000000-0005-0000-0000-000083460000}"/>
    <cellStyle name="RISKlightBoxed 3 4 2 4 2 2 2" xfId="41214" xr:uid="{C33CEC24-2303-4A81-A08F-33BB7079C56B}"/>
    <cellStyle name="RISKlightBoxed 3 4 2 4 2 3" xfId="41213" xr:uid="{A814C533-9920-4F63-807A-4E6C7A609645}"/>
    <cellStyle name="RISKlightBoxed 3 4 2 4 3" xfId="18045" xr:uid="{00000000-0005-0000-0000-000084460000}"/>
    <cellStyle name="RISKlightBoxed 3 4 2 4 3 2" xfId="18046" xr:uid="{00000000-0005-0000-0000-000085460000}"/>
    <cellStyle name="RISKlightBoxed 3 4 2 4 3 2 2" xfId="41216" xr:uid="{463EFE67-7B92-40AC-82B4-D55B1B32D8E5}"/>
    <cellStyle name="RISKlightBoxed 3 4 2 4 3 3" xfId="41215" xr:uid="{4E26C533-F13D-4F21-8E45-823D701C715D}"/>
    <cellStyle name="RISKlightBoxed 3 4 2 4 4" xfId="18047" xr:uid="{00000000-0005-0000-0000-000086460000}"/>
    <cellStyle name="RISKlightBoxed 3 4 2 4 4 2" xfId="41217" xr:uid="{FBA548CF-7BC0-43AC-BE1C-E2D92EE69034}"/>
    <cellStyle name="RISKlightBoxed 3 4 2 4 5" xfId="41212" xr:uid="{FFEDE159-AE8F-4BB9-B0B8-3EEBE03E19B6}"/>
    <cellStyle name="RISKlightBoxed 3 4 2 5" xfId="18048" xr:uid="{00000000-0005-0000-0000-000087460000}"/>
    <cellStyle name="RISKlightBoxed 3 4 2 5 2" xfId="18049" xr:uid="{00000000-0005-0000-0000-000088460000}"/>
    <cellStyle name="RISKlightBoxed 3 4 2 5 2 2" xfId="18050" xr:uid="{00000000-0005-0000-0000-000089460000}"/>
    <cellStyle name="RISKlightBoxed 3 4 2 5 2 2 2" xfId="41220" xr:uid="{E807CEFB-4D3C-43C0-B93B-EF73C070A056}"/>
    <cellStyle name="RISKlightBoxed 3 4 2 5 2 3" xfId="41219" xr:uid="{665C225E-0A4E-4DBB-BA5D-A0385CA787D9}"/>
    <cellStyle name="RISKlightBoxed 3 4 2 5 3" xfId="18051" xr:uid="{00000000-0005-0000-0000-00008A460000}"/>
    <cellStyle name="RISKlightBoxed 3 4 2 5 3 2" xfId="18052" xr:uid="{00000000-0005-0000-0000-00008B460000}"/>
    <cellStyle name="RISKlightBoxed 3 4 2 5 3 2 2" xfId="41222" xr:uid="{0306570E-A197-4A3A-A696-82F96EB95FC4}"/>
    <cellStyle name="RISKlightBoxed 3 4 2 5 3 3" xfId="41221" xr:uid="{A7D87C71-33FA-40E5-BC90-131A0E3ADA29}"/>
    <cellStyle name="RISKlightBoxed 3 4 2 5 4" xfId="18053" xr:uid="{00000000-0005-0000-0000-00008C460000}"/>
    <cellStyle name="RISKlightBoxed 3 4 2 5 4 2" xfId="41223" xr:uid="{7F56376D-D95F-4B77-822E-6E786E2CE24C}"/>
    <cellStyle name="RISKlightBoxed 3 4 2 5 5" xfId="41218" xr:uid="{608FF650-FEE4-4F64-A7EF-A83BAC82561F}"/>
    <cellStyle name="RISKlightBoxed 3 4 2 6" xfId="18054" xr:uid="{00000000-0005-0000-0000-00008D460000}"/>
    <cellStyle name="RISKlightBoxed 3 4 2 6 2" xfId="18055" xr:uid="{00000000-0005-0000-0000-00008E460000}"/>
    <cellStyle name="RISKlightBoxed 3 4 2 6 2 2" xfId="41225" xr:uid="{E52B08F9-A8A3-4C99-8D3A-E447F37CDE01}"/>
    <cellStyle name="RISKlightBoxed 3 4 2 6 3" xfId="41224" xr:uid="{46E65ABD-E3D3-4649-8A5F-58A0069B74D8}"/>
    <cellStyle name="RISKlightBoxed 3 4 2 7" xfId="18056" xr:uid="{00000000-0005-0000-0000-00008F460000}"/>
    <cellStyle name="RISKlightBoxed 3 4 2 7 2" xfId="18057" xr:uid="{00000000-0005-0000-0000-000090460000}"/>
    <cellStyle name="RISKlightBoxed 3 4 2 7 2 2" xfId="41227" xr:uid="{D2948FE8-7DEA-4B8F-A576-3305761FA8DD}"/>
    <cellStyle name="RISKlightBoxed 3 4 2 7 3" xfId="41226" xr:uid="{47FA6677-2F58-4D0A-9E12-DA99478090D3}"/>
    <cellStyle name="RISKlightBoxed 3 4 2 8" xfId="18058" xr:uid="{00000000-0005-0000-0000-000091460000}"/>
    <cellStyle name="RISKlightBoxed 3 4 2 8 2" xfId="41228" xr:uid="{C2F99063-C087-40D5-BD84-042AF00ECBBF}"/>
    <cellStyle name="RISKlightBoxed 3 4 2 9" xfId="41199" xr:uid="{D36BDC0F-A9F0-462D-991A-10A4A3F5670F}"/>
    <cellStyle name="RISKlightBoxed 3 4 3" xfId="18059" xr:uid="{00000000-0005-0000-0000-000092460000}"/>
    <cellStyle name="RISKlightBoxed 3 4 3 2" xfId="18060" xr:uid="{00000000-0005-0000-0000-000093460000}"/>
    <cellStyle name="RISKlightBoxed 3 4 3 2 2" xfId="18061" xr:uid="{00000000-0005-0000-0000-000094460000}"/>
    <cellStyle name="RISKlightBoxed 3 4 3 2 2 2" xfId="41231" xr:uid="{5290EFF9-619D-4F78-9F55-077479CE3141}"/>
    <cellStyle name="RISKlightBoxed 3 4 3 2 3" xfId="41230" xr:uid="{4BD8AC34-EEB6-4417-A8BF-8B903270A5A5}"/>
    <cellStyle name="RISKlightBoxed 3 4 3 3" xfId="18062" xr:uid="{00000000-0005-0000-0000-000095460000}"/>
    <cellStyle name="RISKlightBoxed 3 4 3 3 2" xfId="18063" xr:uid="{00000000-0005-0000-0000-000096460000}"/>
    <cellStyle name="RISKlightBoxed 3 4 3 3 2 2" xfId="41233" xr:uid="{81AB39A4-476F-4B4D-B538-CDFA6445C4E3}"/>
    <cellStyle name="RISKlightBoxed 3 4 3 3 3" xfId="41232" xr:uid="{868A14CD-5614-41B3-9A7D-00A464542BFD}"/>
    <cellStyle name="RISKlightBoxed 3 4 3 4" xfId="18064" xr:uid="{00000000-0005-0000-0000-000097460000}"/>
    <cellStyle name="RISKlightBoxed 3 4 3 4 2" xfId="41234" xr:uid="{C518A1BF-29C4-429D-A552-2B5AB3C49813}"/>
    <cellStyle name="RISKlightBoxed 3 4 3 5" xfId="41229" xr:uid="{9AB9D5E0-971E-47AE-8C5A-455BD0516054}"/>
    <cellStyle name="RISKlightBoxed 3 4 4" xfId="18065" xr:uid="{00000000-0005-0000-0000-000098460000}"/>
    <cellStyle name="RISKlightBoxed 3 4 4 2" xfId="18066" xr:uid="{00000000-0005-0000-0000-000099460000}"/>
    <cellStyle name="RISKlightBoxed 3 4 4 2 2" xfId="18067" xr:uid="{00000000-0005-0000-0000-00009A460000}"/>
    <cellStyle name="RISKlightBoxed 3 4 4 2 2 2" xfId="41237" xr:uid="{D75C6220-93E4-4EFC-954E-234BC7801568}"/>
    <cellStyle name="RISKlightBoxed 3 4 4 2 3" xfId="41236" xr:uid="{A693091E-0425-4673-9B42-EB5F27C17038}"/>
    <cellStyle name="RISKlightBoxed 3 4 4 3" xfId="18068" xr:uid="{00000000-0005-0000-0000-00009B460000}"/>
    <cellStyle name="RISKlightBoxed 3 4 4 3 2" xfId="18069" xr:uid="{00000000-0005-0000-0000-00009C460000}"/>
    <cellStyle name="RISKlightBoxed 3 4 4 3 2 2" xfId="41239" xr:uid="{279E4FD3-EB6F-482D-82B2-D1125B107C7C}"/>
    <cellStyle name="RISKlightBoxed 3 4 4 3 3" xfId="41238" xr:uid="{72C3C719-7F6B-48A7-ABA5-8609F3219ACB}"/>
    <cellStyle name="RISKlightBoxed 3 4 4 4" xfId="18070" xr:uid="{00000000-0005-0000-0000-00009D460000}"/>
    <cellStyle name="RISKlightBoxed 3 4 4 4 2" xfId="41240" xr:uid="{4D707B16-516E-4F38-8EED-AE2D4EC99FA1}"/>
    <cellStyle name="RISKlightBoxed 3 4 4 5" xfId="41235" xr:uid="{094471EE-B7A3-4D5F-8D91-99D1C08FCCC0}"/>
    <cellStyle name="RISKlightBoxed 3 4 5" xfId="18071" xr:uid="{00000000-0005-0000-0000-00009E460000}"/>
    <cellStyle name="RISKlightBoxed 3 4 5 2" xfId="18072" xr:uid="{00000000-0005-0000-0000-00009F460000}"/>
    <cellStyle name="RISKlightBoxed 3 4 5 2 2" xfId="18073" xr:uid="{00000000-0005-0000-0000-0000A0460000}"/>
    <cellStyle name="RISKlightBoxed 3 4 5 2 2 2" xfId="41243" xr:uid="{0E749D7E-C7EE-4604-AC36-D8F6B9215CA3}"/>
    <cellStyle name="RISKlightBoxed 3 4 5 2 3" xfId="41242" xr:uid="{32CE5D21-4A14-4E93-AD04-7AAE29458025}"/>
    <cellStyle name="RISKlightBoxed 3 4 5 3" xfId="18074" xr:uid="{00000000-0005-0000-0000-0000A1460000}"/>
    <cellStyle name="RISKlightBoxed 3 4 5 3 2" xfId="18075" xr:uid="{00000000-0005-0000-0000-0000A2460000}"/>
    <cellStyle name="RISKlightBoxed 3 4 5 3 2 2" xfId="41245" xr:uid="{A341AB67-121D-4359-A588-2013ED02B03E}"/>
    <cellStyle name="RISKlightBoxed 3 4 5 3 3" xfId="41244" xr:uid="{A5928A8D-2655-4673-8269-D132B17F5201}"/>
    <cellStyle name="RISKlightBoxed 3 4 5 4" xfId="18076" xr:uid="{00000000-0005-0000-0000-0000A3460000}"/>
    <cellStyle name="RISKlightBoxed 3 4 5 4 2" xfId="41246" xr:uid="{008017A4-D7CD-4615-BFED-24CDECFED114}"/>
    <cellStyle name="RISKlightBoxed 3 4 5 5" xfId="41241" xr:uid="{ED3CA8DD-FE4A-4611-AD84-A77E5719D4E0}"/>
    <cellStyle name="RISKlightBoxed 3 4 6" xfId="18077" xr:uid="{00000000-0005-0000-0000-0000A4460000}"/>
    <cellStyle name="RISKlightBoxed 3 4 6 2" xfId="18078" xr:uid="{00000000-0005-0000-0000-0000A5460000}"/>
    <cellStyle name="RISKlightBoxed 3 4 6 2 2" xfId="18079" xr:uid="{00000000-0005-0000-0000-0000A6460000}"/>
    <cellStyle name="RISKlightBoxed 3 4 6 2 2 2" xfId="41249" xr:uid="{526086C1-DF22-4CAF-AAD7-281D9BC315D7}"/>
    <cellStyle name="RISKlightBoxed 3 4 6 2 3" xfId="41248" xr:uid="{B73B0231-8881-49ED-A35C-62EF951F8FD7}"/>
    <cellStyle name="RISKlightBoxed 3 4 6 3" xfId="18080" xr:uid="{00000000-0005-0000-0000-0000A7460000}"/>
    <cellStyle name="RISKlightBoxed 3 4 6 3 2" xfId="18081" xr:uid="{00000000-0005-0000-0000-0000A8460000}"/>
    <cellStyle name="RISKlightBoxed 3 4 6 3 2 2" xfId="41251" xr:uid="{69A65A61-3814-41CB-AF9A-B4C10A053B3D}"/>
    <cellStyle name="RISKlightBoxed 3 4 6 3 3" xfId="41250" xr:uid="{E6587F68-C107-413C-8DAB-714A86511AAB}"/>
    <cellStyle name="RISKlightBoxed 3 4 6 4" xfId="18082" xr:uid="{00000000-0005-0000-0000-0000A9460000}"/>
    <cellStyle name="RISKlightBoxed 3 4 6 4 2" xfId="41252" xr:uid="{68DACD59-C453-4AC6-AF2F-EE75171EBC11}"/>
    <cellStyle name="RISKlightBoxed 3 4 6 5" xfId="41247" xr:uid="{75886EEE-0672-4694-ABD8-3F6A519B4483}"/>
    <cellStyle name="RISKlightBoxed 3 4 7" xfId="18083" xr:uid="{00000000-0005-0000-0000-0000AA460000}"/>
    <cellStyle name="RISKlightBoxed 3 4 7 2" xfId="18084" xr:uid="{00000000-0005-0000-0000-0000AB460000}"/>
    <cellStyle name="RISKlightBoxed 3 4 7 2 2" xfId="41254" xr:uid="{8F0197DE-56E3-4E7A-9DB5-EF0475ED1BEB}"/>
    <cellStyle name="RISKlightBoxed 3 4 7 3" xfId="41253" xr:uid="{8DB6F81A-1F2D-4C78-B473-2ED033C8E8A0}"/>
    <cellStyle name="RISKlightBoxed 3 4 8" xfId="18085" xr:uid="{00000000-0005-0000-0000-0000AC460000}"/>
    <cellStyle name="RISKlightBoxed 3 4 8 2" xfId="18086" xr:uid="{00000000-0005-0000-0000-0000AD460000}"/>
    <cellStyle name="RISKlightBoxed 3 4 8 2 2" xfId="41256" xr:uid="{656714F7-6F6F-4C08-AC0B-9F7F81895F71}"/>
    <cellStyle name="RISKlightBoxed 3 4 8 3" xfId="41255" xr:uid="{81F62073-88B4-4969-8B92-4B8FFBF9B2FB}"/>
    <cellStyle name="RISKlightBoxed 3 4 9" xfId="18087" xr:uid="{00000000-0005-0000-0000-0000AE460000}"/>
    <cellStyle name="RISKlightBoxed 3 4 9 2" xfId="41257" xr:uid="{7D24B08C-6306-4814-AB95-78052BF33729}"/>
    <cellStyle name="RISKlightBoxed 3 4_Balance" xfId="18088" xr:uid="{00000000-0005-0000-0000-0000AF460000}"/>
    <cellStyle name="RISKlightBoxed 3 5" xfId="18089" xr:uid="{00000000-0005-0000-0000-0000B0460000}"/>
    <cellStyle name="RISKlightBoxed 3 5 2" xfId="18090" xr:uid="{00000000-0005-0000-0000-0000B1460000}"/>
    <cellStyle name="RISKlightBoxed 3 5 2 2" xfId="18091" xr:uid="{00000000-0005-0000-0000-0000B2460000}"/>
    <cellStyle name="RISKlightBoxed 3 5 2 2 2" xfId="18092" xr:uid="{00000000-0005-0000-0000-0000B3460000}"/>
    <cellStyle name="RISKlightBoxed 3 5 2 2 2 2" xfId="41261" xr:uid="{8059F592-F515-4F4A-A766-8829DB7612F5}"/>
    <cellStyle name="RISKlightBoxed 3 5 2 2 3" xfId="41260" xr:uid="{D045BB06-4137-4F27-8CF9-B284606F6C2B}"/>
    <cellStyle name="RISKlightBoxed 3 5 2 3" xfId="18093" xr:uid="{00000000-0005-0000-0000-0000B4460000}"/>
    <cellStyle name="RISKlightBoxed 3 5 2 3 2" xfId="18094" xr:uid="{00000000-0005-0000-0000-0000B5460000}"/>
    <cellStyle name="RISKlightBoxed 3 5 2 3 2 2" xfId="41263" xr:uid="{4722D28E-9B82-44A7-9AE6-83413398FD87}"/>
    <cellStyle name="RISKlightBoxed 3 5 2 3 3" xfId="41262" xr:uid="{9CC46B97-3FAB-46B4-802F-D49C541F3274}"/>
    <cellStyle name="RISKlightBoxed 3 5 2 4" xfId="18095" xr:uid="{00000000-0005-0000-0000-0000B6460000}"/>
    <cellStyle name="RISKlightBoxed 3 5 2 4 2" xfId="41264" xr:uid="{3A42AECA-D909-4B29-ACF7-FBECBFA90CC9}"/>
    <cellStyle name="RISKlightBoxed 3 5 2 5" xfId="41259" xr:uid="{927706D3-C8E6-4E39-AB74-8142D974A0C8}"/>
    <cellStyle name="RISKlightBoxed 3 5 3" xfId="18096" xr:uid="{00000000-0005-0000-0000-0000B7460000}"/>
    <cellStyle name="RISKlightBoxed 3 5 3 2" xfId="18097" xr:uid="{00000000-0005-0000-0000-0000B8460000}"/>
    <cellStyle name="RISKlightBoxed 3 5 3 2 2" xfId="18098" xr:uid="{00000000-0005-0000-0000-0000B9460000}"/>
    <cellStyle name="RISKlightBoxed 3 5 3 2 2 2" xfId="41267" xr:uid="{E76A4B1B-A764-4839-A326-98041D43EDC4}"/>
    <cellStyle name="RISKlightBoxed 3 5 3 2 3" xfId="41266" xr:uid="{0C2DC096-AE4D-4E01-8866-DC808400C69C}"/>
    <cellStyle name="RISKlightBoxed 3 5 3 3" xfId="18099" xr:uid="{00000000-0005-0000-0000-0000BA460000}"/>
    <cellStyle name="RISKlightBoxed 3 5 3 3 2" xfId="18100" xr:uid="{00000000-0005-0000-0000-0000BB460000}"/>
    <cellStyle name="RISKlightBoxed 3 5 3 3 2 2" xfId="41269" xr:uid="{3581A281-1A0B-4541-8473-3C0C5093853E}"/>
    <cellStyle name="RISKlightBoxed 3 5 3 3 3" xfId="41268" xr:uid="{D1992D7C-E66A-44E5-A3FB-A6A7118DC548}"/>
    <cellStyle name="RISKlightBoxed 3 5 3 4" xfId="18101" xr:uid="{00000000-0005-0000-0000-0000BC460000}"/>
    <cellStyle name="RISKlightBoxed 3 5 3 4 2" xfId="41270" xr:uid="{8913DFE2-7A71-42E1-8342-6137CAB21E91}"/>
    <cellStyle name="RISKlightBoxed 3 5 3 5" xfId="41265" xr:uid="{424C0906-E98B-49E9-9063-F02792025BDA}"/>
    <cellStyle name="RISKlightBoxed 3 5 4" xfId="18102" xr:uid="{00000000-0005-0000-0000-0000BD460000}"/>
    <cellStyle name="RISKlightBoxed 3 5 4 2" xfId="18103" xr:uid="{00000000-0005-0000-0000-0000BE460000}"/>
    <cellStyle name="RISKlightBoxed 3 5 4 2 2" xfId="18104" xr:uid="{00000000-0005-0000-0000-0000BF460000}"/>
    <cellStyle name="RISKlightBoxed 3 5 4 2 2 2" xfId="41273" xr:uid="{5FB92609-E940-456B-9713-BF44D2F4C95A}"/>
    <cellStyle name="RISKlightBoxed 3 5 4 2 3" xfId="41272" xr:uid="{43EB20EC-0F5C-4EC1-A16D-832AE05C603D}"/>
    <cellStyle name="RISKlightBoxed 3 5 4 3" xfId="18105" xr:uid="{00000000-0005-0000-0000-0000C0460000}"/>
    <cellStyle name="RISKlightBoxed 3 5 4 3 2" xfId="18106" xr:uid="{00000000-0005-0000-0000-0000C1460000}"/>
    <cellStyle name="RISKlightBoxed 3 5 4 3 2 2" xfId="41275" xr:uid="{7C761130-587D-4F57-81CB-044A547507F5}"/>
    <cellStyle name="RISKlightBoxed 3 5 4 3 3" xfId="41274" xr:uid="{29D30A6D-D579-4488-AA20-5E8AAEE72926}"/>
    <cellStyle name="RISKlightBoxed 3 5 4 4" xfId="18107" xr:uid="{00000000-0005-0000-0000-0000C2460000}"/>
    <cellStyle name="RISKlightBoxed 3 5 4 4 2" xfId="41276" xr:uid="{D85CEBF0-9C3D-4017-83B8-8908B3E8C322}"/>
    <cellStyle name="RISKlightBoxed 3 5 4 5" xfId="41271" xr:uid="{C5DBE417-7AF5-4B18-9D41-54E278BAF481}"/>
    <cellStyle name="RISKlightBoxed 3 5 5" xfId="18108" xr:uid="{00000000-0005-0000-0000-0000C3460000}"/>
    <cellStyle name="RISKlightBoxed 3 5 5 2" xfId="18109" xr:uid="{00000000-0005-0000-0000-0000C4460000}"/>
    <cellStyle name="RISKlightBoxed 3 5 5 2 2" xfId="18110" xr:uid="{00000000-0005-0000-0000-0000C5460000}"/>
    <cellStyle name="RISKlightBoxed 3 5 5 2 2 2" xfId="41279" xr:uid="{2250BC1F-8BC9-4736-8075-02E0DF9BBABE}"/>
    <cellStyle name="RISKlightBoxed 3 5 5 2 3" xfId="41278" xr:uid="{18B3A385-0E46-43CB-9EFD-EB881F78B2F0}"/>
    <cellStyle name="RISKlightBoxed 3 5 5 3" xfId="18111" xr:uid="{00000000-0005-0000-0000-0000C6460000}"/>
    <cellStyle name="RISKlightBoxed 3 5 5 3 2" xfId="18112" xr:uid="{00000000-0005-0000-0000-0000C7460000}"/>
    <cellStyle name="RISKlightBoxed 3 5 5 3 2 2" xfId="41281" xr:uid="{5196B42F-17DE-4472-B0D1-E36EF0856E9C}"/>
    <cellStyle name="RISKlightBoxed 3 5 5 3 3" xfId="41280" xr:uid="{080821AB-E3CD-4DEE-B21F-25C3BAFBBBA9}"/>
    <cellStyle name="RISKlightBoxed 3 5 5 4" xfId="18113" xr:uid="{00000000-0005-0000-0000-0000C8460000}"/>
    <cellStyle name="RISKlightBoxed 3 5 5 4 2" xfId="41282" xr:uid="{88039BE2-BC9F-430E-B8F9-274FD362A21C}"/>
    <cellStyle name="RISKlightBoxed 3 5 5 5" xfId="41277" xr:uid="{BC186112-0235-4D8F-B0B7-E75F71FFB4EA}"/>
    <cellStyle name="RISKlightBoxed 3 5 6" xfId="18114" xr:uid="{00000000-0005-0000-0000-0000C9460000}"/>
    <cellStyle name="RISKlightBoxed 3 5 6 2" xfId="18115" xr:uid="{00000000-0005-0000-0000-0000CA460000}"/>
    <cellStyle name="RISKlightBoxed 3 5 6 2 2" xfId="41284" xr:uid="{9FB97170-70B1-4FE1-9A16-8723429CABDD}"/>
    <cellStyle name="RISKlightBoxed 3 5 6 3" xfId="41283" xr:uid="{45D47ADA-30C0-42F9-BA9F-8A0C08459F18}"/>
    <cellStyle name="RISKlightBoxed 3 5 7" xfId="18116" xr:uid="{00000000-0005-0000-0000-0000CB460000}"/>
    <cellStyle name="RISKlightBoxed 3 5 7 2" xfId="18117" xr:uid="{00000000-0005-0000-0000-0000CC460000}"/>
    <cellStyle name="RISKlightBoxed 3 5 7 2 2" xfId="41286" xr:uid="{EC530F99-D693-4856-BAB3-01482B7425CB}"/>
    <cellStyle name="RISKlightBoxed 3 5 7 3" xfId="41285" xr:uid="{DE6E5A8C-0BF0-44F7-815F-9D1E0D463DD4}"/>
    <cellStyle name="RISKlightBoxed 3 5 8" xfId="18118" xr:uid="{00000000-0005-0000-0000-0000CD460000}"/>
    <cellStyle name="RISKlightBoxed 3 5 8 2" xfId="41287" xr:uid="{8E645E7F-BC16-4F80-8B5A-916E001FBDF9}"/>
    <cellStyle name="RISKlightBoxed 3 5 9" xfId="41258" xr:uid="{5FCDB116-4C4F-436A-A329-B7B36350ECFB}"/>
    <cellStyle name="RISKlightBoxed 3 6" xfId="18119" xr:uid="{00000000-0005-0000-0000-0000CE460000}"/>
    <cellStyle name="RISKlightBoxed 3 6 2" xfId="18120" xr:uid="{00000000-0005-0000-0000-0000CF460000}"/>
    <cellStyle name="RISKlightBoxed 3 6 2 2" xfId="18121" xr:uid="{00000000-0005-0000-0000-0000D0460000}"/>
    <cellStyle name="RISKlightBoxed 3 6 2 2 2" xfId="18122" xr:uid="{00000000-0005-0000-0000-0000D1460000}"/>
    <cellStyle name="RISKlightBoxed 3 6 2 2 2 2" xfId="41291" xr:uid="{449B476F-1BE2-4722-A6ED-340283BE5DCB}"/>
    <cellStyle name="RISKlightBoxed 3 6 2 2 3" xfId="41290" xr:uid="{07B11408-2D57-497B-A6C4-8A93EA8EE281}"/>
    <cellStyle name="RISKlightBoxed 3 6 2 3" xfId="18123" xr:uid="{00000000-0005-0000-0000-0000D2460000}"/>
    <cellStyle name="RISKlightBoxed 3 6 2 3 2" xfId="18124" xr:uid="{00000000-0005-0000-0000-0000D3460000}"/>
    <cellStyle name="RISKlightBoxed 3 6 2 3 2 2" xfId="41293" xr:uid="{A3D429A7-3B3E-475D-92E0-A4351BC258E3}"/>
    <cellStyle name="RISKlightBoxed 3 6 2 3 3" xfId="41292" xr:uid="{6414FFE1-4083-4D3E-8C6A-C484513F84B5}"/>
    <cellStyle name="RISKlightBoxed 3 6 2 4" xfId="18125" xr:uid="{00000000-0005-0000-0000-0000D4460000}"/>
    <cellStyle name="RISKlightBoxed 3 6 2 4 2" xfId="41294" xr:uid="{A8AD3C9E-084F-4024-A47D-45FEEF121019}"/>
    <cellStyle name="RISKlightBoxed 3 6 2 5" xfId="41289" xr:uid="{EA41E2E1-4934-4EC6-A188-4DD80ABB7DAC}"/>
    <cellStyle name="RISKlightBoxed 3 6 3" xfId="18126" xr:uid="{00000000-0005-0000-0000-0000D5460000}"/>
    <cellStyle name="RISKlightBoxed 3 6 3 2" xfId="18127" xr:uid="{00000000-0005-0000-0000-0000D6460000}"/>
    <cellStyle name="RISKlightBoxed 3 6 3 2 2" xfId="18128" xr:uid="{00000000-0005-0000-0000-0000D7460000}"/>
    <cellStyle name="RISKlightBoxed 3 6 3 2 2 2" xfId="41297" xr:uid="{4786997C-115B-453F-B3CA-37309566F381}"/>
    <cellStyle name="RISKlightBoxed 3 6 3 2 3" xfId="41296" xr:uid="{76FB91C0-E289-4A2E-8C24-37E079C6F306}"/>
    <cellStyle name="RISKlightBoxed 3 6 3 3" xfId="18129" xr:uid="{00000000-0005-0000-0000-0000D8460000}"/>
    <cellStyle name="RISKlightBoxed 3 6 3 3 2" xfId="18130" xr:uid="{00000000-0005-0000-0000-0000D9460000}"/>
    <cellStyle name="RISKlightBoxed 3 6 3 3 2 2" xfId="41299" xr:uid="{A0A5340D-4270-407D-A1D1-379D680EBD75}"/>
    <cellStyle name="RISKlightBoxed 3 6 3 3 3" xfId="41298" xr:uid="{894D0B93-D1FD-4695-AE34-4144F6390D22}"/>
    <cellStyle name="RISKlightBoxed 3 6 3 4" xfId="18131" xr:uid="{00000000-0005-0000-0000-0000DA460000}"/>
    <cellStyle name="RISKlightBoxed 3 6 3 4 2" xfId="41300" xr:uid="{B7844971-A7F1-4BD5-96AD-0489AA03D1D9}"/>
    <cellStyle name="RISKlightBoxed 3 6 3 5" xfId="41295" xr:uid="{8C43EE91-E0ED-4F67-842A-D59A1D9FBE4B}"/>
    <cellStyle name="RISKlightBoxed 3 6 4" xfId="18132" xr:uid="{00000000-0005-0000-0000-0000DB460000}"/>
    <cellStyle name="RISKlightBoxed 3 6 4 2" xfId="18133" xr:uid="{00000000-0005-0000-0000-0000DC460000}"/>
    <cellStyle name="RISKlightBoxed 3 6 4 2 2" xfId="18134" xr:uid="{00000000-0005-0000-0000-0000DD460000}"/>
    <cellStyle name="RISKlightBoxed 3 6 4 2 2 2" xfId="41303" xr:uid="{4467B0D5-49F6-4DA4-90CA-37492AF73F7F}"/>
    <cellStyle name="RISKlightBoxed 3 6 4 2 3" xfId="41302" xr:uid="{7F1F8250-BE0B-4266-B424-D39F03CE65FD}"/>
    <cellStyle name="RISKlightBoxed 3 6 4 3" xfId="18135" xr:uid="{00000000-0005-0000-0000-0000DE460000}"/>
    <cellStyle name="RISKlightBoxed 3 6 4 3 2" xfId="18136" xr:uid="{00000000-0005-0000-0000-0000DF460000}"/>
    <cellStyle name="RISKlightBoxed 3 6 4 3 2 2" xfId="41305" xr:uid="{C86C2CC9-C226-4ECE-842A-4BC9ED11AED2}"/>
    <cellStyle name="RISKlightBoxed 3 6 4 3 3" xfId="41304" xr:uid="{3F0CD1FC-26FC-4AB3-9E0E-350E51638B16}"/>
    <cellStyle name="RISKlightBoxed 3 6 4 4" xfId="18137" xr:uid="{00000000-0005-0000-0000-0000E0460000}"/>
    <cellStyle name="RISKlightBoxed 3 6 4 4 2" xfId="41306" xr:uid="{37CB256C-8387-463D-BDBC-EB31BB663F25}"/>
    <cellStyle name="RISKlightBoxed 3 6 4 5" xfId="41301" xr:uid="{06443789-E1CB-4C64-8C6A-8EF9283AEA14}"/>
    <cellStyle name="RISKlightBoxed 3 6 5" xfId="18138" xr:uid="{00000000-0005-0000-0000-0000E1460000}"/>
    <cellStyle name="RISKlightBoxed 3 6 5 2" xfId="18139" xr:uid="{00000000-0005-0000-0000-0000E2460000}"/>
    <cellStyle name="RISKlightBoxed 3 6 5 2 2" xfId="18140" xr:uid="{00000000-0005-0000-0000-0000E3460000}"/>
    <cellStyle name="RISKlightBoxed 3 6 5 2 2 2" xfId="41309" xr:uid="{0F56B652-8798-43E0-8629-DBF20000D287}"/>
    <cellStyle name="RISKlightBoxed 3 6 5 2 3" xfId="41308" xr:uid="{31447711-F239-4021-97B3-DC50935AB9CB}"/>
    <cellStyle name="RISKlightBoxed 3 6 5 3" xfId="18141" xr:uid="{00000000-0005-0000-0000-0000E4460000}"/>
    <cellStyle name="RISKlightBoxed 3 6 5 3 2" xfId="18142" xr:uid="{00000000-0005-0000-0000-0000E5460000}"/>
    <cellStyle name="RISKlightBoxed 3 6 5 3 2 2" xfId="41311" xr:uid="{1D5C5279-00FD-4A05-81A2-CD27EFCA25A9}"/>
    <cellStyle name="RISKlightBoxed 3 6 5 3 3" xfId="41310" xr:uid="{B1108BF4-C782-4D13-9BFE-AC145A7E4E8B}"/>
    <cellStyle name="RISKlightBoxed 3 6 5 4" xfId="18143" xr:uid="{00000000-0005-0000-0000-0000E6460000}"/>
    <cellStyle name="RISKlightBoxed 3 6 5 4 2" xfId="41312" xr:uid="{3DE0AE7F-89C3-49EF-BF21-E0F8A04A2422}"/>
    <cellStyle name="RISKlightBoxed 3 6 5 5" xfId="41307" xr:uid="{8C877C61-0A80-41FB-9110-7A75FFD77F96}"/>
    <cellStyle name="RISKlightBoxed 3 6 6" xfId="18144" xr:uid="{00000000-0005-0000-0000-0000E7460000}"/>
    <cellStyle name="RISKlightBoxed 3 6 6 2" xfId="18145" xr:uid="{00000000-0005-0000-0000-0000E8460000}"/>
    <cellStyle name="RISKlightBoxed 3 6 6 2 2" xfId="41314" xr:uid="{A416375C-1DBF-4F05-9677-A5957FA801D9}"/>
    <cellStyle name="RISKlightBoxed 3 6 6 3" xfId="41313" xr:uid="{B24AC887-EBAE-4F53-BF1C-4B7528A14834}"/>
    <cellStyle name="RISKlightBoxed 3 6 7" xfId="18146" xr:uid="{00000000-0005-0000-0000-0000E9460000}"/>
    <cellStyle name="RISKlightBoxed 3 6 7 2" xfId="18147" xr:uid="{00000000-0005-0000-0000-0000EA460000}"/>
    <cellStyle name="RISKlightBoxed 3 6 7 2 2" xfId="41316" xr:uid="{B1BAC7E2-684B-489E-B8F9-32E2F7C8B5C2}"/>
    <cellStyle name="RISKlightBoxed 3 6 7 3" xfId="41315" xr:uid="{DD916D06-4913-434A-9512-82E3043E588B}"/>
    <cellStyle name="RISKlightBoxed 3 6 8" xfId="18148" xr:uid="{00000000-0005-0000-0000-0000EB460000}"/>
    <cellStyle name="RISKlightBoxed 3 6 8 2" xfId="41317" xr:uid="{AC2EC37C-DBDB-465B-AD5A-6EA3CFA974B5}"/>
    <cellStyle name="RISKlightBoxed 3 6 9" xfId="41288" xr:uid="{542F0888-64D5-4F05-BE79-9FFEB204B74E}"/>
    <cellStyle name="RISKlightBoxed 3 7" xfId="18149" xr:uid="{00000000-0005-0000-0000-0000EC460000}"/>
    <cellStyle name="RISKlightBoxed 3 7 2" xfId="18150" xr:uid="{00000000-0005-0000-0000-0000ED460000}"/>
    <cellStyle name="RISKlightBoxed 3 7 2 2" xfId="18151" xr:uid="{00000000-0005-0000-0000-0000EE460000}"/>
    <cellStyle name="RISKlightBoxed 3 7 2 2 2" xfId="41320" xr:uid="{8919A44C-4A23-4A80-8DEC-65F8AE7BF35B}"/>
    <cellStyle name="RISKlightBoxed 3 7 2 3" xfId="41319" xr:uid="{BCA66509-54BF-4622-A5F0-6E5FD141689C}"/>
    <cellStyle name="RISKlightBoxed 3 7 3" xfId="18152" xr:uid="{00000000-0005-0000-0000-0000EF460000}"/>
    <cellStyle name="RISKlightBoxed 3 7 3 2" xfId="18153" xr:uid="{00000000-0005-0000-0000-0000F0460000}"/>
    <cellStyle name="RISKlightBoxed 3 7 3 2 2" xfId="41322" xr:uid="{579EC0C3-F025-4ADD-A30B-2C39E23F204E}"/>
    <cellStyle name="RISKlightBoxed 3 7 3 3" xfId="41321" xr:uid="{A1429985-0546-48E6-B680-A803E4208C7E}"/>
    <cellStyle name="RISKlightBoxed 3 7 4" xfId="18154" xr:uid="{00000000-0005-0000-0000-0000F1460000}"/>
    <cellStyle name="RISKlightBoxed 3 7 4 2" xfId="41323" xr:uid="{8007903D-EE72-4177-B1A5-BA426F872FC8}"/>
    <cellStyle name="RISKlightBoxed 3 7 5" xfId="41318" xr:uid="{3A22C647-C7CA-4D7A-ADDF-602B1C09B534}"/>
    <cellStyle name="RISKlightBoxed 3 8" xfId="18155" xr:uid="{00000000-0005-0000-0000-0000F2460000}"/>
    <cellStyle name="RISKlightBoxed 3 8 2" xfId="18156" xr:uid="{00000000-0005-0000-0000-0000F3460000}"/>
    <cellStyle name="RISKlightBoxed 3 8 2 2" xfId="18157" xr:uid="{00000000-0005-0000-0000-0000F4460000}"/>
    <cellStyle name="RISKlightBoxed 3 8 2 2 2" xfId="41326" xr:uid="{AFA1E604-A486-4F10-90DE-B5C45C4A22AC}"/>
    <cellStyle name="RISKlightBoxed 3 8 2 3" xfId="41325" xr:uid="{E1E74FFD-1938-433B-B7D6-8936157CC81B}"/>
    <cellStyle name="RISKlightBoxed 3 8 3" xfId="18158" xr:uid="{00000000-0005-0000-0000-0000F5460000}"/>
    <cellStyle name="RISKlightBoxed 3 8 3 2" xfId="18159" xr:uid="{00000000-0005-0000-0000-0000F6460000}"/>
    <cellStyle name="RISKlightBoxed 3 8 3 2 2" xfId="41328" xr:uid="{5C311CCC-59D2-45FD-BF11-94E2EE86A611}"/>
    <cellStyle name="RISKlightBoxed 3 8 3 3" xfId="41327" xr:uid="{9E59720A-A4F0-4973-8B43-94B2009C43C5}"/>
    <cellStyle name="RISKlightBoxed 3 8 4" xfId="18160" xr:uid="{00000000-0005-0000-0000-0000F7460000}"/>
    <cellStyle name="RISKlightBoxed 3 8 4 2" xfId="41329" xr:uid="{EA6CA889-6B0D-4BAA-B12D-2843750FF955}"/>
    <cellStyle name="RISKlightBoxed 3 8 5" xfId="41324" xr:uid="{9AF6330B-DF90-4DB1-846B-2A2F26D107F9}"/>
    <cellStyle name="RISKlightBoxed 3 9" xfId="18161" xr:uid="{00000000-0005-0000-0000-0000F8460000}"/>
    <cellStyle name="RISKlightBoxed 3 9 2" xfId="18162" xr:uid="{00000000-0005-0000-0000-0000F9460000}"/>
    <cellStyle name="RISKlightBoxed 3 9 2 2" xfId="18163" xr:uid="{00000000-0005-0000-0000-0000FA460000}"/>
    <cellStyle name="RISKlightBoxed 3 9 2 2 2" xfId="41332" xr:uid="{083A1871-36A6-4832-BE34-53C5B487FC34}"/>
    <cellStyle name="RISKlightBoxed 3 9 2 3" xfId="41331" xr:uid="{3E137822-12F7-474E-946A-EE8180EA4209}"/>
    <cellStyle name="RISKlightBoxed 3 9 3" xfId="18164" xr:uid="{00000000-0005-0000-0000-0000FB460000}"/>
    <cellStyle name="RISKlightBoxed 3 9 3 2" xfId="18165" xr:uid="{00000000-0005-0000-0000-0000FC460000}"/>
    <cellStyle name="RISKlightBoxed 3 9 3 2 2" xfId="41334" xr:uid="{05C53080-2F8E-4927-9845-49B27B0D518C}"/>
    <cellStyle name="RISKlightBoxed 3 9 3 3" xfId="41333" xr:uid="{BC7A3E35-01BA-4ED2-A08E-53960BAC1B94}"/>
    <cellStyle name="RISKlightBoxed 3 9 4" xfId="18166" xr:uid="{00000000-0005-0000-0000-0000FD460000}"/>
    <cellStyle name="RISKlightBoxed 3 9 4 2" xfId="41335" xr:uid="{CD2C8DE3-B0A5-4165-BB0F-E868C9497F2A}"/>
    <cellStyle name="RISKlightBoxed 3 9 5" xfId="41330" xr:uid="{0DD50000-C66B-4CAB-B909-48D9D6E01509}"/>
    <cellStyle name="RISKlightBoxed 3_Balance" xfId="18167" xr:uid="{00000000-0005-0000-0000-0000FE460000}"/>
    <cellStyle name="RISKlightBoxed 4" xfId="18168" xr:uid="{00000000-0005-0000-0000-0000FF460000}"/>
    <cellStyle name="RISKlightBoxed 4 10" xfId="18169" xr:uid="{00000000-0005-0000-0000-000000470000}"/>
    <cellStyle name="RISKlightBoxed 4 10 2" xfId="18170" xr:uid="{00000000-0005-0000-0000-000001470000}"/>
    <cellStyle name="RISKlightBoxed 4 10 2 2" xfId="18171" xr:uid="{00000000-0005-0000-0000-000002470000}"/>
    <cellStyle name="RISKlightBoxed 4 10 2 2 2" xfId="41339" xr:uid="{73082E8A-0255-4DFF-9865-9A96D51A4FB7}"/>
    <cellStyle name="RISKlightBoxed 4 10 2 3" xfId="41338" xr:uid="{2B400EA6-952B-4710-884A-F0609EAF2177}"/>
    <cellStyle name="RISKlightBoxed 4 10 3" xfId="18172" xr:uid="{00000000-0005-0000-0000-000003470000}"/>
    <cellStyle name="RISKlightBoxed 4 10 3 2" xfId="18173" xr:uid="{00000000-0005-0000-0000-000004470000}"/>
    <cellStyle name="RISKlightBoxed 4 10 3 2 2" xfId="41341" xr:uid="{D8DD5349-CDBC-4A5E-83E0-56EB8EAA02EA}"/>
    <cellStyle name="RISKlightBoxed 4 10 3 3" xfId="41340" xr:uid="{4D398E76-3BF4-4BDD-9B4C-EDA46EAD2853}"/>
    <cellStyle name="RISKlightBoxed 4 10 4" xfId="18174" xr:uid="{00000000-0005-0000-0000-000005470000}"/>
    <cellStyle name="RISKlightBoxed 4 10 4 2" xfId="41342" xr:uid="{48393B68-C8FA-4B75-945C-408A6FD11764}"/>
    <cellStyle name="RISKlightBoxed 4 10 5" xfId="41337" xr:uid="{8002433C-5FE0-4FAF-A2B2-2D0091CBC29A}"/>
    <cellStyle name="RISKlightBoxed 4 11" xfId="18175" xr:uid="{00000000-0005-0000-0000-000006470000}"/>
    <cellStyle name="RISKlightBoxed 4 11 2" xfId="18176" xr:uid="{00000000-0005-0000-0000-000007470000}"/>
    <cellStyle name="RISKlightBoxed 4 11 2 2" xfId="41344" xr:uid="{D6F07203-045D-4878-81AF-A130A29493FD}"/>
    <cellStyle name="RISKlightBoxed 4 11 3" xfId="41343" xr:uid="{B1C19878-31D3-4FDB-ABCF-5954C5A9A3F8}"/>
    <cellStyle name="RISKlightBoxed 4 12" xfId="18177" xr:uid="{00000000-0005-0000-0000-000008470000}"/>
    <cellStyle name="RISKlightBoxed 4 12 2" xfId="18178" xr:uid="{00000000-0005-0000-0000-000009470000}"/>
    <cellStyle name="RISKlightBoxed 4 12 2 2" xfId="41346" xr:uid="{7914AF12-1F5B-43A6-93AC-A08425CDFA06}"/>
    <cellStyle name="RISKlightBoxed 4 12 3" xfId="41345" xr:uid="{BA2CB520-8031-4611-9E9E-469878D56C69}"/>
    <cellStyle name="RISKlightBoxed 4 13" xfId="18179" xr:uid="{00000000-0005-0000-0000-00000A470000}"/>
    <cellStyle name="RISKlightBoxed 4 13 2" xfId="41347" xr:uid="{AEB2B3EA-883E-43CF-A067-E107BEB37189}"/>
    <cellStyle name="RISKlightBoxed 4 14" xfId="41336" xr:uid="{B86AB1A0-7C0C-48E0-A67E-802DCCB989D4}"/>
    <cellStyle name="RISKlightBoxed 4 2" xfId="18180" xr:uid="{00000000-0005-0000-0000-00000B470000}"/>
    <cellStyle name="RISKlightBoxed 4 2 10" xfId="41348" xr:uid="{2BB6CF68-BB80-4F01-9AB8-C9A1E55F350E}"/>
    <cellStyle name="RISKlightBoxed 4 2 2" xfId="18181" xr:uid="{00000000-0005-0000-0000-00000C470000}"/>
    <cellStyle name="RISKlightBoxed 4 2 2 2" xfId="18182" xr:uid="{00000000-0005-0000-0000-00000D470000}"/>
    <cellStyle name="RISKlightBoxed 4 2 2 2 2" xfId="18183" xr:uid="{00000000-0005-0000-0000-00000E470000}"/>
    <cellStyle name="RISKlightBoxed 4 2 2 2 2 2" xfId="18184" xr:uid="{00000000-0005-0000-0000-00000F470000}"/>
    <cellStyle name="RISKlightBoxed 4 2 2 2 2 2 2" xfId="41352" xr:uid="{39B21E75-AECB-4972-9557-C853C34F9C55}"/>
    <cellStyle name="RISKlightBoxed 4 2 2 2 2 3" xfId="41351" xr:uid="{FA3A2FE0-E0AD-46C3-AD7B-844E3B4960A6}"/>
    <cellStyle name="RISKlightBoxed 4 2 2 2 3" xfId="18185" xr:uid="{00000000-0005-0000-0000-000010470000}"/>
    <cellStyle name="RISKlightBoxed 4 2 2 2 3 2" xfId="18186" xr:uid="{00000000-0005-0000-0000-000011470000}"/>
    <cellStyle name="RISKlightBoxed 4 2 2 2 3 2 2" xfId="41354" xr:uid="{4A4C53BC-890E-4D55-BB9B-EE096EABA16D}"/>
    <cellStyle name="RISKlightBoxed 4 2 2 2 3 3" xfId="41353" xr:uid="{1614AECE-981C-41DB-9D1C-E4429E438A6A}"/>
    <cellStyle name="RISKlightBoxed 4 2 2 2 4" xfId="18187" xr:uid="{00000000-0005-0000-0000-000012470000}"/>
    <cellStyle name="RISKlightBoxed 4 2 2 2 4 2" xfId="41355" xr:uid="{A60B76B7-1B8A-4457-8F4C-A29AB5DCDAD9}"/>
    <cellStyle name="RISKlightBoxed 4 2 2 2 5" xfId="41350" xr:uid="{0186A270-CC75-4FF3-8431-43679B42F1C8}"/>
    <cellStyle name="RISKlightBoxed 4 2 2 3" xfId="18188" xr:uid="{00000000-0005-0000-0000-000013470000}"/>
    <cellStyle name="RISKlightBoxed 4 2 2 3 2" xfId="18189" xr:uid="{00000000-0005-0000-0000-000014470000}"/>
    <cellStyle name="RISKlightBoxed 4 2 2 3 2 2" xfId="18190" xr:uid="{00000000-0005-0000-0000-000015470000}"/>
    <cellStyle name="RISKlightBoxed 4 2 2 3 2 2 2" xfId="41358" xr:uid="{9A516CBB-8DC8-4CE1-AD05-012F2D9D9379}"/>
    <cellStyle name="RISKlightBoxed 4 2 2 3 2 3" xfId="41357" xr:uid="{FD6116BB-2A57-49D5-9A19-4380BCEA7433}"/>
    <cellStyle name="RISKlightBoxed 4 2 2 3 3" xfId="18191" xr:uid="{00000000-0005-0000-0000-000016470000}"/>
    <cellStyle name="RISKlightBoxed 4 2 2 3 3 2" xfId="18192" xr:uid="{00000000-0005-0000-0000-000017470000}"/>
    <cellStyle name="RISKlightBoxed 4 2 2 3 3 2 2" xfId="41360" xr:uid="{905E25BC-37E8-4D7C-87F4-ED3FA3B8D3E1}"/>
    <cellStyle name="RISKlightBoxed 4 2 2 3 3 3" xfId="41359" xr:uid="{5C5CCF74-BF4D-4022-B082-D3420A6794D1}"/>
    <cellStyle name="RISKlightBoxed 4 2 2 3 4" xfId="18193" xr:uid="{00000000-0005-0000-0000-000018470000}"/>
    <cellStyle name="RISKlightBoxed 4 2 2 3 4 2" xfId="41361" xr:uid="{C0B29490-E3AD-455E-A976-AE59734A68E1}"/>
    <cellStyle name="RISKlightBoxed 4 2 2 3 5" xfId="41356" xr:uid="{0D85E651-E25E-4F6B-A556-97C065F946C0}"/>
    <cellStyle name="RISKlightBoxed 4 2 2 4" xfId="18194" xr:uid="{00000000-0005-0000-0000-000019470000}"/>
    <cellStyle name="RISKlightBoxed 4 2 2 4 2" xfId="18195" xr:uid="{00000000-0005-0000-0000-00001A470000}"/>
    <cellStyle name="RISKlightBoxed 4 2 2 4 2 2" xfId="18196" xr:uid="{00000000-0005-0000-0000-00001B470000}"/>
    <cellStyle name="RISKlightBoxed 4 2 2 4 2 2 2" xfId="41364" xr:uid="{47224AED-6F98-4C5D-9583-461331B568C4}"/>
    <cellStyle name="RISKlightBoxed 4 2 2 4 2 3" xfId="41363" xr:uid="{FC398DB1-4215-4CAA-9C7A-6DB27422AD01}"/>
    <cellStyle name="RISKlightBoxed 4 2 2 4 3" xfId="18197" xr:uid="{00000000-0005-0000-0000-00001C470000}"/>
    <cellStyle name="RISKlightBoxed 4 2 2 4 3 2" xfId="18198" xr:uid="{00000000-0005-0000-0000-00001D470000}"/>
    <cellStyle name="RISKlightBoxed 4 2 2 4 3 2 2" xfId="41366" xr:uid="{544E72BC-C5C9-4669-AEBC-51BC33709664}"/>
    <cellStyle name="RISKlightBoxed 4 2 2 4 3 3" xfId="41365" xr:uid="{1912CD6A-5170-4A75-8870-86A95CAF62F4}"/>
    <cellStyle name="RISKlightBoxed 4 2 2 4 4" xfId="18199" xr:uid="{00000000-0005-0000-0000-00001E470000}"/>
    <cellStyle name="RISKlightBoxed 4 2 2 4 4 2" xfId="41367" xr:uid="{7C60FCC5-2CBC-47E0-B820-4C5447F2FA5D}"/>
    <cellStyle name="RISKlightBoxed 4 2 2 4 5" xfId="41362" xr:uid="{48A268F7-3C53-4C4E-9768-0A459B96A743}"/>
    <cellStyle name="RISKlightBoxed 4 2 2 5" xfId="18200" xr:uid="{00000000-0005-0000-0000-00001F470000}"/>
    <cellStyle name="RISKlightBoxed 4 2 2 5 2" xfId="18201" xr:uid="{00000000-0005-0000-0000-000020470000}"/>
    <cellStyle name="RISKlightBoxed 4 2 2 5 2 2" xfId="18202" xr:uid="{00000000-0005-0000-0000-000021470000}"/>
    <cellStyle name="RISKlightBoxed 4 2 2 5 2 2 2" xfId="41370" xr:uid="{FE26C71E-19B9-4A9D-82FD-B09EC6D86A11}"/>
    <cellStyle name="RISKlightBoxed 4 2 2 5 2 3" xfId="41369" xr:uid="{9F5A13E9-F01B-4BA7-A292-CFBE3A2ADB1D}"/>
    <cellStyle name="RISKlightBoxed 4 2 2 5 3" xfId="18203" xr:uid="{00000000-0005-0000-0000-000022470000}"/>
    <cellStyle name="RISKlightBoxed 4 2 2 5 3 2" xfId="18204" xr:uid="{00000000-0005-0000-0000-000023470000}"/>
    <cellStyle name="RISKlightBoxed 4 2 2 5 3 2 2" xfId="41372" xr:uid="{E0A358DF-2211-4EAF-87D8-0FC545D398DC}"/>
    <cellStyle name="RISKlightBoxed 4 2 2 5 3 3" xfId="41371" xr:uid="{BB3179A2-3440-4B01-AC6B-10A69146C02B}"/>
    <cellStyle name="RISKlightBoxed 4 2 2 5 4" xfId="18205" xr:uid="{00000000-0005-0000-0000-000024470000}"/>
    <cellStyle name="RISKlightBoxed 4 2 2 5 4 2" xfId="41373" xr:uid="{7DF431F7-DBBB-40FB-8441-2646D62EA4AA}"/>
    <cellStyle name="RISKlightBoxed 4 2 2 5 5" xfId="41368" xr:uid="{01B75EE2-700C-464F-B36C-7D414A91E83F}"/>
    <cellStyle name="RISKlightBoxed 4 2 2 6" xfId="18206" xr:uid="{00000000-0005-0000-0000-000025470000}"/>
    <cellStyle name="RISKlightBoxed 4 2 2 6 2" xfId="18207" xr:uid="{00000000-0005-0000-0000-000026470000}"/>
    <cellStyle name="RISKlightBoxed 4 2 2 6 2 2" xfId="41375" xr:uid="{C8C83A54-C208-40ED-B303-1DD743FBEBA0}"/>
    <cellStyle name="RISKlightBoxed 4 2 2 6 3" xfId="41374" xr:uid="{DF9262DA-521D-488C-ABFA-7EC32A892AA5}"/>
    <cellStyle name="RISKlightBoxed 4 2 2 7" xfId="18208" xr:uid="{00000000-0005-0000-0000-000027470000}"/>
    <cellStyle name="RISKlightBoxed 4 2 2 7 2" xfId="18209" xr:uid="{00000000-0005-0000-0000-000028470000}"/>
    <cellStyle name="RISKlightBoxed 4 2 2 7 2 2" xfId="41377" xr:uid="{5960AD79-7464-4FCE-AB74-DB8E4B852030}"/>
    <cellStyle name="RISKlightBoxed 4 2 2 7 3" xfId="41376" xr:uid="{4A12B48D-05AF-4997-94C4-11ACA2127258}"/>
    <cellStyle name="RISKlightBoxed 4 2 2 8" xfId="18210" xr:uid="{00000000-0005-0000-0000-000029470000}"/>
    <cellStyle name="RISKlightBoxed 4 2 2 8 2" xfId="41378" xr:uid="{28FA2B50-99C5-4F63-82EA-381C8F90ACE8}"/>
    <cellStyle name="RISKlightBoxed 4 2 2 9" xfId="41349" xr:uid="{2116687B-E861-4171-9F24-D45A8752892C}"/>
    <cellStyle name="RISKlightBoxed 4 2 3" xfId="18211" xr:uid="{00000000-0005-0000-0000-00002A470000}"/>
    <cellStyle name="RISKlightBoxed 4 2 3 2" xfId="18212" xr:uid="{00000000-0005-0000-0000-00002B470000}"/>
    <cellStyle name="RISKlightBoxed 4 2 3 2 2" xfId="18213" xr:uid="{00000000-0005-0000-0000-00002C470000}"/>
    <cellStyle name="RISKlightBoxed 4 2 3 2 2 2" xfId="41381" xr:uid="{21E05DE5-5678-4886-87AA-B424F5C349C1}"/>
    <cellStyle name="RISKlightBoxed 4 2 3 2 3" xfId="41380" xr:uid="{195EE56D-1334-424F-B93A-9457045B574D}"/>
    <cellStyle name="RISKlightBoxed 4 2 3 3" xfId="18214" xr:uid="{00000000-0005-0000-0000-00002D470000}"/>
    <cellStyle name="RISKlightBoxed 4 2 3 3 2" xfId="18215" xr:uid="{00000000-0005-0000-0000-00002E470000}"/>
    <cellStyle name="RISKlightBoxed 4 2 3 3 2 2" xfId="41383" xr:uid="{8F80D772-4163-438A-90A6-96ED04947C8A}"/>
    <cellStyle name="RISKlightBoxed 4 2 3 3 3" xfId="41382" xr:uid="{9795AABC-8F88-448C-801F-236F6DDD7C6B}"/>
    <cellStyle name="RISKlightBoxed 4 2 3 4" xfId="18216" xr:uid="{00000000-0005-0000-0000-00002F470000}"/>
    <cellStyle name="RISKlightBoxed 4 2 3 4 2" xfId="41384" xr:uid="{39C01DCB-DF74-4F56-8315-6BAFA98715E3}"/>
    <cellStyle name="RISKlightBoxed 4 2 3 5" xfId="41379" xr:uid="{8831A971-0503-4726-8350-C0463524BEBC}"/>
    <cellStyle name="RISKlightBoxed 4 2 4" xfId="18217" xr:uid="{00000000-0005-0000-0000-000030470000}"/>
    <cellStyle name="RISKlightBoxed 4 2 4 2" xfId="18218" xr:uid="{00000000-0005-0000-0000-000031470000}"/>
    <cellStyle name="RISKlightBoxed 4 2 4 2 2" xfId="18219" xr:uid="{00000000-0005-0000-0000-000032470000}"/>
    <cellStyle name="RISKlightBoxed 4 2 4 2 2 2" xfId="41387" xr:uid="{DD5E3D2C-5507-4D84-94DF-6D8C570C0EE6}"/>
    <cellStyle name="RISKlightBoxed 4 2 4 2 3" xfId="41386" xr:uid="{0E10CFE0-81FD-4D20-93F5-242B116A8B07}"/>
    <cellStyle name="RISKlightBoxed 4 2 4 3" xfId="18220" xr:uid="{00000000-0005-0000-0000-000033470000}"/>
    <cellStyle name="RISKlightBoxed 4 2 4 3 2" xfId="18221" xr:uid="{00000000-0005-0000-0000-000034470000}"/>
    <cellStyle name="RISKlightBoxed 4 2 4 3 2 2" xfId="41389" xr:uid="{A1B8801C-3EE4-4716-B618-F360F2747DC6}"/>
    <cellStyle name="RISKlightBoxed 4 2 4 3 3" xfId="41388" xr:uid="{0155CDA2-C1B7-4385-96B4-D4EEDCC32107}"/>
    <cellStyle name="RISKlightBoxed 4 2 4 4" xfId="18222" xr:uid="{00000000-0005-0000-0000-000035470000}"/>
    <cellStyle name="RISKlightBoxed 4 2 4 4 2" xfId="41390" xr:uid="{C78D44BD-D8B1-4952-8B76-6D173DFBD700}"/>
    <cellStyle name="RISKlightBoxed 4 2 4 5" xfId="41385" xr:uid="{6C362ED5-B1AE-4590-9AA4-F5B6EEDA2334}"/>
    <cellStyle name="RISKlightBoxed 4 2 5" xfId="18223" xr:uid="{00000000-0005-0000-0000-000036470000}"/>
    <cellStyle name="RISKlightBoxed 4 2 5 2" xfId="18224" xr:uid="{00000000-0005-0000-0000-000037470000}"/>
    <cellStyle name="RISKlightBoxed 4 2 5 2 2" xfId="18225" xr:uid="{00000000-0005-0000-0000-000038470000}"/>
    <cellStyle name="RISKlightBoxed 4 2 5 2 2 2" xfId="41393" xr:uid="{EF44A806-094A-45E6-B031-760DC974D2F3}"/>
    <cellStyle name="RISKlightBoxed 4 2 5 2 3" xfId="41392" xr:uid="{9E1A1576-5F6E-412B-910A-DB6AB59916A8}"/>
    <cellStyle name="RISKlightBoxed 4 2 5 3" xfId="18226" xr:uid="{00000000-0005-0000-0000-000039470000}"/>
    <cellStyle name="RISKlightBoxed 4 2 5 3 2" xfId="18227" xr:uid="{00000000-0005-0000-0000-00003A470000}"/>
    <cellStyle name="RISKlightBoxed 4 2 5 3 2 2" xfId="41395" xr:uid="{F6362152-EBF6-480C-B59E-C5375703E816}"/>
    <cellStyle name="RISKlightBoxed 4 2 5 3 3" xfId="41394" xr:uid="{6236B1DE-C2EA-4EB4-9377-CFDF0ECA6311}"/>
    <cellStyle name="RISKlightBoxed 4 2 5 4" xfId="18228" xr:uid="{00000000-0005-0000-0000-00003B470000}"/>
    <cellStyle name="RISKlightBoxed 4 2 5 4 2" xfId="41396" xr:uid="{40238686-C8B8-487F-9D0F-22BDAFA08BCF}"/>
    <cellStyle name="RISKlightBoxed 4 2 5 5" xfId="41391" xr:uid="{FA5687DF-7FD8-413B-8CAC-D93B7A576CF0}"/>
    <cellStyle name="RISKlightBoxed 4 2 6" xfId="18229" xr:uid="{00000000-0005-0000-0000-00003C470000}"/>
    <cellStyle name="RISKlightBoxed 4 2 6 2" xfId="18230" xr:uid="{00000000-0005-0000-0000-00003D470000}"/>
    <cellStyle name="RISKlightBoxed 4 2 6 2 2" xfId="18231" xr:uid="{00000000-0005-0000-0000-00003E470000}"/>
    <cellStyle name="RISKlightBoxed 4 2 6 2 2 2" xfId="41399" xr:uid="{80A30669-1B91-4003-B3AB-B804869DC362}"/>
    <cellStyle name="RISKlightBoxed 4 2 6 2 3" xfId="41398" xr:uid="{AE0D8535-FBDD-4D5C-B15F-75BC953C0DFE}"/>
    <cellStyle name="RISKlightBoxed 4 2 6 3" xfId="18232" xr:uid="{00000000-0005-0000-0000-00003F470000}"/>
    <cellStyle name="RISKlightBoxed 4 2 6 3 2" xfId="18233" xr:uid="{00000000-0005-0000-0000-000040470000}"/>
    <cellStyle name="RISKlightBoxed 4 2 6 3 2 2" xfId="41401" xr:uid="{1585F2F5-B8B4-4397-8469-3D1CAF3716B3}"/>
    <cellStyle name="RISKlightBoxed 4 2 6 3 3" xfId="41400" xr:uid="{FCA21BBD-32DF-4ABD-B4EF-61E5E96CEF3C}"/>
    <cellStyle name="RISKlightBoxed 4 2 6 4" xfId="18234" xr:uid="{00000000-0005-0000-0000-000041470000}"/>
    <cellStyle name="RISKlightBoxed 4 2 6 4 2" xfId="41402" xr:uid="{F97315A6-59C8-48F5-9AE2-10D2ACE69577}"/>
    <cellStyle name="RISKlightBoxed 4 2 6 5" xfId="41397" xr:uid="{61B6A0D7-9399-4132-998B-2EB34EE88FE6}"/>
    <cellStyle name="RISKlightBoxed 4 2 7" xfId="18235" xr:uid="{00000000-0005-0000-0000-000042470000}"/>
    <cellStyle name="RISKlightBoxed 4 2 7 2" xfId="18236" xr:uid="{00000000-0005-0000-0000-000043470000}"/>
    <cellStyle name="RISKlightBoxed 4 2 7 2 2" xfId="41404" xr:uid="{459B176E-1984-4A64-AE90-D960EEE8F637}"/>
    <cellStyle name="RISKlightBoxed 4 2 7 3" xfId="41403" xr:uid="{94D516B4-7C29-449B-9DD4-8A822D4D7087}"/>
    <cellStyle name="RISKlightBoxed 4 2 8" xfId="18237" xr:uid="{00000000-0005-0000-0000-000044470000}"/>
    <cellStyle name="RISKlightBoxed 4 2 8 2" xfId="18238" xr:uid="{00000000-0005-0000-0000-000045470000}"/>
    <cellStyle name="RISKlightBoxed 4 2 8 2 2" xfId="41406" xr:uid="{CA2369F9-D248-4AA0-8B62-3D57A51C8144}"/>
    <cellStyle name="RISKlightBoxed 4 2 8 3" xfId="41405" xr:uid="{32494C13-ED3E-4E90-BB2F-5910304B5715}"/>
    <cellStyle name="RISKlightBoxed 4 2 9" xfId="18239" xr:uid="{00000000-0005-0000-0000-000046470000}"/>
    <cellStyle name="RISKlightBoxed 4 2 9 2" xfId="41407" xr:uid="{7D41B06D-165A-41FE-AE2C-B2EE4F5F067C}"/>
    <cellStyle name="RISKlightBoxed 4 2_Balance" xfId="18240" xr:uid="{00000000-0005-0000-0000-000047470000}"/>
    <cellStyle name="RISKlightBoxed 4 3" xfId="18241" xr:uid="{00000000-0005-0000-0000-000048470000}"/>
    <cellStyle name="RISKlightBoxed 4 3 10" xfId="41408" xr:uid="{D3619376-13E0-43B8-847C-C185D3C9917C}"/>
    <cellStyle name="RISKlightBoxed 4 3 2" xfId="18242" xr:uid="{00000000-0005-0000-0000-000049470000}"/>
    <cellStyle name="RISKlightBoxed 4 3 2 2" xfId="18243" xr:uid="{00000000-0005-0000-0000-00004A470000}"/>
    <cellStyle name="RISKlightBoxed 4 3 2 2 2" xfId="18244" xr:uid="{00000000-0005-0000-0000-00004B470000}"/>
    <cellStyle name="RISKlightBoxed 4 3 2 2 2 2" xfId="18245" xr:uid="{00000000-0005-0000-0000-00004C470000}"/>
    <cellStyle name="RISKlightBoxed 4 3 2 2 2 2 2" xfId="41412" xr:uid="{7A5EF282-16DE-49E5-B735-17B3AC71A46F}"/>
    <cellStyle name="RISKlightBoxed 4 3 2 2 2 3" xfId="41411" xr:uid="{CFD7A8D5-8325-4A25-B3C2-949F39BE6B22}"/>
    <cellStyle name="RISKlightBoxed 4 3 2 2 3" xfId="18246" xr:uid="{00000000-0005-0000-0000-00004D470000}"/>
    <cellStyle name="RISKlightBoxed 4 3 2 2 3 2" xfId="18247" xr:uid="{00000000-0005-0000-0000-00004E470000}"/>
    <cellStyle name="RISKlightBoxed 4 3 2 2 3 2 2" xfId="41414" xr:uid="{E7931AA6-7C3D-4E7E-9BB0-9A0972D05EB4}"/>
    <cellStyle name="RISKlightBoxed 4 3 2 2 3 3" xfId="41413" xr:uid="{19098EBE-A968-4C4D-80D9-48E10C208298}"/>
    <cellStyle name="RISKlightBoxed 4 3 2 2 4" xfId="18248" xr:uid="{00000000-0005-0000-0000-00004F470000}"/>
    <cellStyle name="RISKlightBoxed 4 3 2 2 4 2" xfId="41415" xr:uid="{894C2E13-E7BC-4A83-A8C4-D5DDA6BA4D32}"/>
    <cellStyle name="RISKlightBoxed 4 3 2 2 5" xfId="41410" xr:uid="{0855E38D-A8B2-4303-A3A2-21622036F913}"/>
    <cellStyle name="RISKlightBoxed 4 3 2 3" xfId="18249" xr:uid="{00000000-0005-0000-0000-000050470000}"/>
    <cellStyle name="RISKlightBoxed 4 3 2 3 2" xfId="18250" xr:uid="{00000000-0005-0000-0000-000051470000}"/>
    <cellStyle name="RISKlightBoxed 4 3 2 3 2 2" xfId="18251" xr:uid="{00000000-0005-0000-0000-000052470000}"/>
    <cellStyle name="RISKlightBoxed 4 3 2 3 2 2 2" xfId="41418" xr:uid="{D972BB0D-A08C-4EF7-B712-C26588B3FEEF}"/>
    <cellStyle name="RISKlightBoxed 4 3 2 3 2 3" xfId="41417" xr:uid="{4A46F975-40B5-4AFF-B9E5-E5B72ABF2474}"/>
    <cellStyle name="RISKlightBoxed 4 3 2 3 3" xfId="18252" xr:uid="{00000000-0005-0000-0000-000053470000}"/>
    <cellStyle name="RISKlightBoxed 4 3 2 3 3 2" xfId="18253" xr:uid="{00000000-0005-0000-0000-000054470000}"/>
    <cellStyle name="RISKlightBoxed 4 3 2 3 3 2 2" xfId="41420" xr:uid="{CBC3DAFD-CEA1-4103-96BC-83CBE0D3F1CD}"/>
    <cellStyle name="RISKlightBoxed 4 3 2 3 3 3" xfId="41419" xr:uid="{BC3A9F07-1DAD-4CAA-AF16-9A3430230D59}"/>
    <cellStyle name="RISKlightBoxed 4 3 2 3 4" xfId="18254" xr:uid="{00000000-0005-0000-0000-000055470000}"/>
    <cellStyle name="RISKlightBoxed 4 3 2 3 4 2" xfId="41421" xr:uid="{25B13B1F-39D3-4214-BBBB-979C8A54F359}"/>
    <cellStyle name="RISKlightBoxed 4 3 2 3 5" xfId="41416" xr:uid="{913CB341-7489-430E-8424-E7BFA1DB2B2D}"/>
    <cellStyle name="RISKlightBoxed 4 3 2 4" xfId="18255" xr:uid="{00000000-0005-0000-0000-000056470000}"/>
    <cellStyle name="RISKlightBoxed 4 3 2 4 2" xfId="18256" xr:uid="{00000000-0005-0000-0000-000057470000}"/>
    <cellStyle name="RISKlightBoxed 4 3 2 4 2 2" xfId="18257" xr:uid="{00000000-0005-0000-0000-000058470000}"/>
    <cellStyle name="RISKlightBoxed 4 3 2 4 2 2 2" xfId="41424" xr:uid="{2C84C3D1-D3FE-43C5-BB4A-F22DB5D4CC8B}"/>
    <cellStyle name="RISKlightBoxed 4 3 2 4 2 3" xfId="41423" xr:uid="{6B36C4E0-9C63-4E6E-9ACC-A5652FD3259B}"/>
    <cellStyle name="RISKlightBoxed 4 3 2 4 3" xfId="18258" xr:uid="{00000000-0005-0000-0000-000059470000}"/>
    <cellStyle name="RISKlightBoxed 4 3 2 4 3 2" xfId="18259" xr:uid="{00000000-0005-0000-0000-00005A470000}"/>
    <cellStyle name="RISKlightBoxed 4 3 2 4 3 2 2" xfId="41426" xr:uid="{ED016CE1-37C9-4B27-AC1B-7240464834AF}"/>
    <cellStyle name="RISKlightBoxed 4 3 2 4 3 3" xfId="41425" xr:uid="{DE4C245A-A238-4894-B5AC-CD382EFACFEC}"/>
    <cellStyle name="RISKlightBoxed 4 3 2 4 4" xfId="18260" xr:uid="{00000000-0005-0000-0000-00005B470000}"/>
    <cellStyle name="RISKlightBoxed 4 3 2 4 4 2" xfId="41427" xr:uid="{3513081D-85BF-4C99-ABA1-972CBE411BC8}"/>
    <cellStyle name="RISKlightBoxed 4 3 2 4 5" xfId="41422" xr:uid="{FEBC93A6-9201-4CF6-A0E2-115BD93D0004}"/>
    <cellStyle name="RISKlightBoxed 4 3 2 5" xfId="18261" xr:uid="{00000000-0005-0000-0000-00005C470000}"/>
    <cellStyle name="RISKlightBoxed 4 3 2 5 2" xfId="18262" xr:uid="{00000000-0005-0000-0000-00005D470000}"/>
    <cellStyle name="RISKlightBoxed 4 3 2 5 2 2" xfId="18263" xr:uid="{00000000-0005-0000-0000-00005E470000}"/>
    <cellStyle name="RISKlightBoxed 4 3 2 5 2 2 2" xfId="41430" xr:uid="{DB89F5B1-EC91-4B53-B2F7-709AA8F0D522}"/>
    <cellStyle name="RISKlightBoxed 4 3 2 5 2 3" xfId="41429" xr:uid="{40CC6828-E536-4BF7-B8BF-B1EC01AD7F89}"/>
    <cellStyle name="RISKlightBoxed 4 3 2 5 3" xfId="18264" xr:uid="{00000000-0005-0000-0000-00005F470000}"/>
    <cellStyle name="RISKlightBoxed 4 3 2 5 3 2" xfId="18265" xr:uid="{00000000-0005-0000-0000-000060470000}"/>
    <cellStyle name="RISKlightBoxed 4 3 2 5 3 2 2" xfId="41432" xr:uid="{DC191CA2-E71E-4C22-854E-2D04F5AD7242}"/>
    <cellStyle name="RISKlightBoxed 4 3 2 5 3 3" xfId="41431" xr:uid="{6C0113F1-E0E2-40F3-86ED-C890EF864C20}"/>
    <cellStyle name="RISKlightBoxed 4 3 2 5 4" xfId="18266" xr:uid="{00000000-0005-0000-0000-000061470000}"/>
    <cellStyle name="RISKlightBoxed 4 3 2 5 4 2" xfId="41433" xr:uid="{9062337B-8619-43C0-8998-CD7A49881616}"/>
    <cellStyle name="RISKlightBoxed 4 3 2 5 5" xfId="41428" xr:uid="{A10B0497-092E-41C9-A7BA-BAE1FE009F84}"/>
    <cellStyle name="RISKlightBoxed 4 3 2 6" xfId="18267" xr:uid="{00000000-0005-0000-0000-000062470000}"/>
    <cellStyle name="RISKlightBoxed 4 3 2 6 2" xfId="18268" xr:uid="{00000000-0005-0000-0000-000063470000}"/>
    <cellStyle name="RISKlightBoxed 4 3 2 6 2 2" xfId="41435" xr:uid="{72870068-5EBB-4E45-8C40-86D5C28D8231}"/>
    <cellStyle name="RISKlightBoxed 4 3 2 6 3" xfId="41434" xr:uid="{5BC7BD3E-5EF9-4551-B2AA-5E2F0C78758F}"/>
    <cellStyle name="RISKlightBoxed 4 3 2 7" xfId="18269" xr:uid="{00000000-0005-0000-0000-000064470000}"/>
    <cellStyle name="RISKlightBoxed 4 3 2 7 2" xfId="18270" xr:uid="{00000000-0005-0000-0000-000065470000}"/>
    <cellStyle name="RISKlightBoxed 4 3 2 7 2 2" xfId="41437" xr:uid="{05A5834A-B2B4-4630-B8AA-73FC82EFA999}"/>
    <cellStyle name="RISKlightBoxed 4 3 2 7 3" xfId="41436" xr:uid="{48D4F8F8-B07C-4B56-A12E-DB0F3CBCD741}"/>
    <cellStyle name="RISKlightBoxed 4 3 2 8" xfId="18271" xr:uid="{00000000-0005-0000-0000-000066470000}"/>
    <cellStyle name="RISKlightBoxed 4 3 2 8 2" xfId="41438" xr:uid="{F901F816-9019-47AE-BFCF-57FDD8911529}"/>
    <cellStyle name="RISKlightBoxed 4 3 2 9" xfId="41409" xr:uid="{9EA6027C-A3F2-4108-B7AA-38E55922DDA9}"/>
    <cellStyle name="RISKlightBoxed 4 3 3" xfId="18272" xr:uid="{00000000-0005-0000-0000-000067470000}"/>
    <cellStyle name="RISKlightBoxed 4 3 3 2" xfId="18273" xr:uid="{00000000-0005-0000-0000-000068470000}"/>
    <cellStyle name="RISKlightBoxed 4 3 3 2 2" xfId="18274" xr:uid="{00000000-0005-0000-0000-000069470000}"/>
    <cellStyle name="RISKlightBoxed 4 3 3 2 2 2" xfId="41441" xr:uid="{DDC4D83C-C451-45C1-9E8A-81B305253E41}"/>
    <cellStyle name="RISKlightBoxed 4 3 3 2 3" xfId="41440" xr:uid="{B8FF6FC8-55F1-44A6-B9CE-E6FDEAB36700}"/>
    <cellStyle name="RISKlightBoxed 4 3 3 3" xfId="18275" xr:uid="{00000000-0005-0000-0000-00006A470000}"/>
    <cellStyle name="RISKlightBoxed 4 3 3 3 2" xfId="18276" xr:uid="{00000000-0005-0000-0000-00006B470000}"/>
    <cellStyle name="RISKlightBoxed 4 3 3 3 2 2" xfId="41443" xr:uid="{408368EC-1B80-49B2-A2AA-6ECB8B4764EE}"/>
    <cellStyle name="RISKlightBoxed 4 3 3 3 3" xfId="41442" xr:uid="{F1FB869D-0DAB-4DD9-B53F-4107A3A58FA0}"/>
    <cellStyle name="RISKlightBoxed 4 3 3 4" xfId="18277" xr:uid="{00000000-0005-0000-0000-00006C470000}"/>
    <cellStyle name="RISKlightBoxed 4 3 3 4 2" xfId="41444" xr:uid="{9BA14C19-0164-42B5-8342-4E70773F98D8}"/>
    <cellStyle name="RISKlightBoxed 4 3 3 5" xfId="41439" xr:uid="{01CABCBB-A48E-4E7E-83BA-66286E0BDF0E}"/>
    <cellStyle name="RISKlightBoxed 4 3 4" xfId="18278" xr:uid="{00000000-0005-0000-0000-00006D470000}"/>
    <cellStyle name="RISKlightBoxed 4 3 4 2" xfId="18279" xr:uid="{00000000-0005-0000-0000-00006E470000}"/>
    <cellStyle name="RISKlightBoxed 4 3 4 2 2" xfId="18280" xr:uid="{00000000-0005-0000-0000-00006F470000}"/>
    <cellStyle name="RISKlightBoxed 4 3 4 2 2 2" xfId="41447" xr:uid="{2DFEA05E-19FF-46F0-AFD6-017C967EE164}"/>
    <cellStyle name="RISKlightBoxed 4 3 4 2 3" xfId="41446" xr:uid="{643B9900-1587-459C-AB1F-163CCE53F91F}"/>
    <cellStyle name="RISKlightBoxed 4 3 4 3" xfId="18281" xr:uid="{00000000-0005-0000-0000-000070470000}"/>
    <cellStyle name="RISKlightBoxed 4 3 4 3 2" xfId="18282" xr:uid="{00000000-0005-0000-0000-000071470000}"/>
    <cellStyle name="RISKlightBoxed 4 3 4 3 2 2" xfId="41449" xr:uid="{C125CC39-411D-4662-82D8-A4FEAD62C6F4}"/>
    <cellStyle name="RISKlightBoxed 4 3 4 3 3" xfId="41448" xr:uid="{09B58AB1-C136-4358-8055-1588D4205701}"/>
    <cellStyle name="RISKlightBoxed 4 3 4 4" xfId="18283" xr:uid="{00000000-0005-0000-0000-000072470000}"/>
    <cellStyle name="RISKlightBoxed 4 3 4 4 2" xfId="41450" xr:uid="{15F7A7F5-CDCF-4523-B2B6-B5DEF696FFA5}"/>
    <cellStyle name="RISKlightBoxed 4 3 4 5" xfId="41445" xr:uid="{5D711AA8-8CE9-47B3-97CC-85AF77EA9204}"/>
    <cellStyle name="RISKlightBoxed 4 3 5" xfId="18284" xr:uid="{00000000-0005-0000-0000-000073470000}"/>
    <cellStyle name="RISKlightBoxed 4 3 5 2" xfId="18285" xr:uid="{00000000-0005-0000-0000-000074470000}"/>
    <cellStyle name="RISKlightBoxed 4 3 5 2 2" xfId="18286" xr:uid="{00000000-0005-0000-0000-000075470000}"/>
    <cellStyle name="RISKlightBoxed 4 3 5 2 2 2" xfId="41453" xr:uid="{C8A34417-FE39-497D-80FA-C471B6809C41}"/>
    <cellStyle name="RISKlightBoxed 4 3 5 2 3" xfId="41452" xr:uid="{7B4BB53A-7364-47F6-B706-77F8132A4006}"/>
    <cellStyle name="RISKlightBoxed 4 3 5 3" xfId="18287" xr:uid="{00000000-0005-0000-0000-000076470000}"/>
    <cellStyle name="RISKlightBoxed 4 3 5 3 2" xfId="18288" xr:uid="{00000000-0005-0000-0000-000077470000}"/>
    <cellStyle name="RISKlightBoxed 4 3 5 3 2 2" xfId="41455" xr:uid="{321356E5-7B6F-4B28-9C03-D55D794E563B}"/>
    <cellStyle name="RISKlightBoxed 4 3 5 3 3" xfId="41454" xr:uid="{9B600131-78A2-4731-95E4-D8730B8A0EF8}"/>
    <cellStyle name="RISKlightBoxed 4 3 5 4" xfId="18289" xr:uid="{00000000-0005-0000-0000-000078470000}"/>
    <cellStyle name="RISKlightBoxed 4 3 5 4 2" xfId="41456" xr:uid="{82E2CC92-358B-4AE9-AA11-4FF4EE237F77}"/>
    <cellStyle name="RISKlightBoxed 4 3 5 5" xfId="41451" xr:uid="{6E18D6E9-B479-4018-8D23-B3A0CD9CB6A1}"/>
    <cellStyle name="RISKlightBoxed 4 3 6" xfId="18290" xr:uid="{00000000-0005-0000-0000-000079470000}"/>
    <cellStyle name="RISKlightBoxed 4 3 6 2" xfId="18291" xr:uid="{00000000-0005-0000-0000-00007A470000}"/>
    <cellStyle name="RISKlightBoxed 4 3 6 2 2" xfId="18292" xr:uid="{00000000-0005-0000-0000-00007B470000}"/>
    <cellStyle name="RISKlightBoxed 4 3 6 2 2 2" xfId="41459" xr:uid="{FD507DD1-2CFA-435E-8F95-C52F6378797A}"/>
    <cellStyle name="RISKlightBoxed 4 3 6 2 3" xfId="41458" xr:uid="{CFF63B3B-3EB5-47CA-972B-5C42CBDE693A}"/>
    <cellStyle name="RISKlightBoxed 4 3 6 3" xfId="18293" xr:uid="{00000000-0005-0000-0000-00007C470000}"/>
    <cellStyle name="RISKlightBoxed 4 3 6 3 2" xfId="18294" xr:uid="{00000000-0005-0000-0000-00007D470000}"/>
    <cellStyle name="RISKlightBoxed 4 3 6 3 2 2" xfId="41461" xr:uid="{6208C58F-E627-4EC4-A5E7-CAD19365A61E}"/>
    <cellStyle name="RISKlightBoxed 4 3 6 3 3" xfId="41460" xr:uid="{C5871421-1B04-414F-8989-492C4DF94175}"/>
    <cellStyle name="RISKlightBoxed 4 3 6 4" xfId="18295" xr:uid="{00000000-0005-0000-0000-00007E470000}"/>
    <cellStyle name="RISKlightBoxed 4 3 6 4 2" xfId="41462" xr:uid="{75FCFF05-D682-4CFC-BDDB-C254035D462B}"/>
    <cellStyle name="RISKlightBoxed 4 3 6 5" xfId="41457" xr:uid="{2BC3FB03-1BF8-4ED8-937C-3BEA03BB2E58}"/>
    <cellStyle name="RISKlightBoxed 4 3 7" xfId="18296" xr:uid="{00000000-0005-0000-0000-00007F470000}"/>
    <cellStyle name="RISKlightBoxed 4 3 7 2" xfId="18297" xr:uid="{00000000-0005-0000-0000-000080470000}"/>
    <cellStyle name="RISKlightBoxed 4 3 7 2 2" xfId="41464" xr:uid="{8B15CD64-0A55-41AD-A341-8D035454AE21}"/>
    <cellStyle name="RISKlightBoxed 4 3 7 3" xfId="41463" xr:uid="{E9799625-AA46-43BE-864C-2789F37C490A}"/>
    <cellStyle name="RISKlightBoxed 4 3 8" xfId="18298" xr:uid="{00000000-0005-0000-0000-000081470000}"/>
    <cellStyle name="RISKlightBoxed 4 3 8 2" xfId="18299" xr:uid="{00000000-0005-0000-0000-000082470000}"/>
    <cellStyle name="RISKlightBoxed 4 3 8 2 2" xfId="41466" xr:uid="{AE280AEE-79FA-4A44-B9BA-E256723C80A0}"/>
    <cellStyle name="RISKlightBoxed 4 3 8 3" xfId="41465" xr:uid="{572B8F3D-015F-4E87-8359-57C069411D8B}"/>
    <cellStyle name="RISKlightBoxed 4 3 9" xfId="18300" xr:uid="{00000000-0005-0000-0000-000083470000}"/>
    <cellStyle name="RISKlightBoxed 4 3 9 2" xfId="41467" xr:uid="{C903085A-6A28-4C27-8A36-9A9DD4CAB3BD}"/>
    <cellStyle name="RISKlightBoxed 4 3_Balance" xfId="18301" xr:uid="{00000000-0005-0000-0000-000084470000}"/>
    <cellStyle name="RISKlightBoxed 4 4" xfId="18302" xr:uid="{00000000-0005-0000-0000-000085470000}"/>
    <cellStyle name="RISKlightBoxed 4 4 10" xfId="41468" xr:uid="{501E7512-1FA2-4081-BBBB-ED63DCB8C3B8}"/>
    <cellStyle name="RISKlightBoxed 4 4 2" xfId="18303" xr:uid="{00000000-0005-0000-0000-000086470000}"/>
    <cellStyle name="RISKlightBoxed 4 4 2 2" xfId="18304" xr:uid="{00000000-0005-0000-0000-000087470000}"/>
    <cellStyle name="RISKlightBoxed 4 4 2 2 2" xfId="18305" xr:uid="{00000000-0005-0000-0000-000088470000}"/>
    <cellStyle name="RISKlightBoxed 4 4 2 2 2 2" xfId="18306" xr:uid="{00000000-0005-0000-0000-000089470000}"/>
    <cellStyle name="RISKlightBoxed 4 4 2 2 2 2 2" xfId="41472" xr:uid="{ED184354-8755-4E55-95FA-0D0171808A78}"/>
    <cellStyle name="RISKlightBoxed 4 4 2 2 2 3" xfId="41471" xr:uid="{5A3F6A32-6ECE-444C-9D1A-79E6E4D73934}"/>
    <cellStyle name="RISKlightBoxed 4 4 2 2 3" xfId="18307" xr:uid="{00000000-0005-0000-0000-00008A470000}"/>
    <cellStyle name="RISKlightBoxed 4 4 2 2 3 2" xfId="18308" xr:uid="{00000000-0005-0000-0000-00008B470000}"/>
    <cellStyle name="RISKlightBoxed 4 4 2 2 3 2 2" xfId="41474" xr:uid="{A4FCBAE8-2D8C-4422-B798-0EF2F86DA8E1}"/>
    <cellStyle name="RISKlightBoxed 4 4 2 2 3 3" xfId="41473" xr:uid="{1F78275E-9B3C-49EB-BE7D-6EAF6DB91074}"/>
    <cellStyle name="RISKlightBoxed 4 4 2 2 4" xfId="18309" xr:uid="{00000000-0005-0000-0000-00008C470000}"/>
    <cellStyle name="RISKlightBoxed 4 4 2 2 4 2" xfId="41475" xr:uid="{26517890-E89E-4758-8DA3-802BA0FB18DD}"/>
    <cellStyle name="RISKlightBoxed 4 4 2 2 5" xfId="41470" xr:uid="{9C73CDBE-ED46-492D-9A20-F0F887DB2894}"/>
    <cellStyle name="RISKlightBoxed 4 4 2 3" xfId="18310" xr:uid="{00000000-0005-0000-0000-00008D470000}"/>
    <cellStyle name="RISKlightBoxed 4 4 2 3 2" xfId="18311" xr:uid="{00000000-0005-0000-0000-00008E470000}"/>
    <cellStyle name="RISKlightBoxed 4 4 2 3 2 2" xfId="18312" xr:uid="{00000000-0005-0000-0000-00008F470000}"/>
    <cellStyle name="RISKlightBoxed 4 4 2 3 2 2 2" xfId="41478" xr:uid="{C32319DD-D04A-4761-A329-FC8B7AE37059}"/>
    <cellStyle name="RISKlightBoxed 4 4 2 3 2 3" xfId="41477" xr:uid="{1332DBD0-02A4-440D-A77D-BD28BFE8E014}"/>
    <cellStyle name="RISKlightBoxed 4 4 2 3 3" xfId="18313" xr:uid="{00000000-0005-0000-0000-000090470000}"/>
    <cellStyle name="RISKlightBoxed 4 4 2 3 3 2" xfId="18314" xr:uid="{00000000-0005-0000-0000-000091470000}"/>
    <cellStyle name="RISKlightBoxed 4 4 2 3 3 2 2" xfId="41480" xr:uid="{71E2AF5E-B810-4987-9F4D-B2EDAEFD38C5}"/>
    <cellStyle name="RISKlightBoxed 4 4 2 3 3 3" xfId="41479" xr:uid="{04B522B6-F3DB-4910-8390-DD42C9C8EF6C}"/>
    <cellStyle name="RISKlightBoxed 4 4 2 3 4" xfId="18315" xr:uid="{00000000-0005-0000-0000-000092470000}"/>
    <cellStyle name="RISKlightBoxed 4 4 2 3 4 2" xfId="41481" xr:uid="{4860137E-4B3F-4742-9FBF-10580EBB1680}"/>
    <cellStyle name="RISKlightBoxed 4 4 2 3 5" xfId="41476" xr:uid="{A098EDFF-F599-4344-AF7F-E69793C5B6FE}"/>
    <cellStyle name="RISKlightBoxed 4 4 2 4" xfId="18316" xr:uid="{00000000-0005-0000-0000-000093470000}"/>
    <cellStyle name="RISKlightBoxed 4 4 2 4 2" xfId="18317" xr:uid="{00000000-0005-0000-0000-000094470000}"/>
    <cellStyle name="RISKlightBoxed 4 4 2 4 2 2" xfId="18318" xr:uid="{00000000-0005-0000-0000-000095470000}"/>
    <cellStyle name="RISKlightBoxed 4 4 2 4 2 2 2" xfId="41484" xr:uid="{745F9599-1295-4027-A03F-DFA032D9CFDD}"/>
    <cellStyle name="RISKlightBoxed 4 4 2 4 2 3" xfId="41483" xr:uid="{C850634F-4E0E-4205-A79F-9F056C993D1B}"/>
    <cellStyle name="RISKlightBoxed 4 4 2 4 3" xfId="18319" xr:uid="{00000000-0005-0000-0000-000096470000}"/>
    <cellStyle name="RISKlightBoxed 4 4 2 4 3 2" xfId="18320" xr:uid="{00000000-0005-0000-0000-000097470000}"/>
    <cellStyle name="RISKlightBoxed 4 4 2 4 3 2 2" xfId="41486" xr:uid="{3FF538FF-FF01-4718-85AF-DA34CDC4A4F9}"/>
    <cellStyle name="RISKlightBoxed 4 4 2 4 3 3" xfId="41485" xr:uid="{A71C9D45-826F-4B65-BAE9-46E869DC3DF6}"/>
    <cellStyle name="RISKlightBoxed 4 4 2 4 4" xfId="18321" xr:uid="{00000000-0005-0000-0000-000098470000}"/>
    <cellStyle name="RISKlightBoxed 4 4 2 4 4 2" xfId="41487" xr:uid="{E62DA430-E52F-4DA0-8D14-13BE27FBDAB5}"/>
    <cellStyle name="RISKlightBoxed 4 4 2 4 5" xfId="41482" xr:uid="{6D81EBB5-980C-4DDA-B3DC-25424238EBB7}"/>
    <cellStyle name="RISKlightBoxed 4 4 2 5" xfId="18322" xr:uid="{00000000-0005-0000-0000-000099470000}"/>
    <cellStyle name="RISKlightBoxed 4 4 2 5 2" xfId="18323" xr:uid="{00000000-0005-0000-0000-00009A470000}"/>
    <cellStyle name="RISKlightBoxed 4 4 2 5 2 2" xfId="18324" xr:uid="{00000000-0005-0000-0000-00009B470000}"/>
    <cellStyle name="RISKlightBoxed 4 4 2 5 2 2 2" xfId="41490" xr:uid="{5B09584C-71F8-4A57-9439-90FBF17E65A6}"/>
    <cellStyle name="RISKlightBoxed 4 4 2 5 2 3" xfId="41489" xr:uid="{C05B6534-E636-4D07-B378-6EA7192C5218}"/>
    <cellStyle name="RISKlightBoxed 4 4 2 5 3" xfId="18325" xr:uid="{00000000-0005-0000-0000-00009C470000}"/>
    <cellStyle name="RISKlightBoxed 4 4 2 5 3 2" xfId="18326" xr:uid="{00000000-0005-0000-0000-00009D470000}"/>
    <cellStyle name="RISKlightBoxed 4 4 2 5 3 2 2" xfId="41492" xr:uid="{8290F628-E5FA-4750-B9E4-EABA021C83A5}"/>
    <cellStyle name="RISKlightBoxed 4 4 2 5 3 3" xfId="41491" xr:uid="{2B6BB749-67D4-45C1-B923-B54AE58C629A}"/>
    <cellStyle name="RISKlightBoxed 4 4 2 5 4" xfId="18327" xr:uid="{00000000-0005-0000-0000-00009E470000}"/>
    <cellStyle name="RISKlightBoxed 4 4 2 5 4 2" xfId="41493" xr:uid="{28674289-D531-4941-B6C9-00EF55EB7C83}"/>
    <cellStyle name="RISKlightBoxed 4 4 2 5 5" xfId="41488" xr:uid="{A50E21DB-9A76-4325-9E2B-2AF7A434A7B5}"/>
    <cellStyle name="RISKlightBoxed 4 4 2 6" xfId="18328" xr:uid="{00000000-0005-0000-0000-00009F470000}"/>
    <cellStyle name="RISKlightBoxed 4 4 2 6 2" xfId="18329" xr:uid="{00000000-0005-0000-0000-0000A0470000}"/>
    <cellStyle name="RISKlightBoxed 4 4 2 6 2 2" xfId="41495" xr:uid="{B7752673-986A-422B-AF60-4B0028EC7534}"/>
    <cellStyle name="RISKlightBoxed 4 4 2 6 3" xfId="41494" xr:uid="{BA494981-AEF0-4443-A167-13CC6AA9ABA1}"/>
    <cellStyle name="RISKlightBoxed 4 4 2 7" xfId="18330" xr:uid="{00000000-0005-0000-0000-0000A1470000}"/>
    <cellStyle name="RISKlightBoxed 4 4 2 7 2" xfId="18331" xr:uid="{00000000-0005-0000-0000-0000A2470000}"/>
    <cellStyle name="RISKlightBoxed 4 4 2 7 2 2" xfId="41497" xr:uid="{B9BE52B0-0A2B-41EC-AC85-844FD28C2AA5}"/>
    <cellStyle name="RISKlightBoxed 4 4 2 7 3" xfId="41496" xr:uid="{2ECC1F6C-DBCB-459B-8B92-4DD276FEA064}"/>
    <cellStyle name="RISKlightBoxed 4 4 2 8" xfId="18332" xr:uid="{00000000-0005-0000-0000-0000A3470000}"/>
    <cellStyle name="RISKlightBoxed 4 4 2 8 2" xfId="41498" xr:uid="{49809C18-623D-4E71-A4FB-59ED6DEE3D7C}"/>
    <cellStyle name="RISKlightBoxed 4 4 2 9" xfId="41469" xr:uid="{AB55192F-FB85-45A1-AC3A-8C84430013A4}"/>
    <cellStyle name="RISKlightBoxed 4 4 3" xfId="18333" xr:uid="{00000000-0005-0000-0000-0000A4470000}"/>
    <cellStyle name="RISKlightBoxed 4 4 3 2" xfId="18334" xr:uid="{00000000-0005-0000-0000-0000A5470000}"/>
    <cellStyle name="RISKlightBoxed 4 4 3 2 2" xfId="18335" xr:uid="{00000000-0005-0000-0000-0000A6470000}"/>
    <cellStyle name="RISKlightBoxed 4 4 3 2 2 2" xfId="41501" xr:uid="{6F896CB0-499F-4676-9B48-EC235291945C}"/>
    <cellStyle name="RISKlightBoxed 4 4 3 2 3" xfId="41500" xr:uid="{3EF18490-C5B5-44B9-BC33-FEB41329C9D1}"/>
    <cellStyle name="RISKlightBoxed 4 4 3 3" xfId="18336" xr:uid="{00000000-0005-0000-0000-0000A7470000}"/>
    <cellStyle name="RISKlightBoxed 4 4 3 3 2" xfId="18337" xr:uid="{00000000-0005-0000-0000-0000A8470000}"/>
    <cellStyle name="RISKlightBoxed 4 4 3 3 2 2" xfId="41503" xr:uid="{7BD4239E-AFB3-4277-B24B-CEB78F71B956}"/>
    <cellStyle name="RISKlightBoxed 4 4 3 3 3" xfId="41502" xr:uid="{C2C60BD1-4558-4FDB-A273-A70CCDC64344}"/>
    <cellStyle name="RISKlightBoxed 4 4 3 4" xfId="18338" xr:uid="{00000000-0005-0000-0000-0000A9470000}"/>
    <cellStyle name="RISKlightBoxed 4 4 3 4 2" xfId="41504" xr:uid="{93D6CA15-9E3A-4E96-9C80-86D949EEDABF}"/>
    <cellStyle name="RISKlightBoxed 4 4 3 5" xfId="41499" xr:uid="{0C5C9A8A-46A0-4C62-81F7-A3785CD4B337}"/>
    <cellStyle name="RISKlightBoxed 4 4 4" xfId="18339" xr:uid="{00000000-0005-0000-0000-0000AA470000}"/>
    <cellStyle name="RISKlightBoxed 4 4 4 2" xfId="18340" xr:uid="{00000000-0005-0000-0000-0000AB470000}"/>
    <cellStyle name="RISKlightBoxed 4 4 4 2 2" xfId="18341" xr:uid="{00000000-0005-0000-0000-0000AC470000}"/>
    <cellStyle name="RISKlightBoxed 4 4 4 2 2 2" xfId="41507" xr:uid="{44319D09-7B0E-40FF-9DC9-9A4546E04F58}"/>
    <cellStyle name="RISKlightBoxed 4 4 4 2 3" xfId="41506" xr:uid="{2E2A5ADD-1C38-43B1-95E1-7FEBCCEDF2FA}"/>
    <cellStyle name="RISKlightBoxed 4 4 4 3" xfId="18342" xr:uid="{00000000-0005-0000-0000-0000AD470000}"/>
    <cellStyle name="RISKlightBoxed 4 4 4 3 2" xfId="18343" xr:uid="{00000000-0005-0000-0000-0000AE470000}"/>
    <cellStyle name="RISKlightBoxed 4 4 4 3 2 2" xfId="41509" xr:uid="{0393BF40-6636-4818-8F95-45515D834DCE}"/>
    <cellStyle name="RISKlightBoxed 4 4 4 3 3" xfId="41508" xr:uid="{12C9BBC0-78E2-4DAC-B5DC-9539096E4126}"/>
    <cellStyle name="RISKlightBoxed 4 4 4 4" xfId="18344" xr:uid="{00000000-0005-0000-0000-0000AF470000}"/>
    <cellStyle name="RISKlightBoxed 4 4 4 4 2" xfId="41510" xr:uid="{945C21A4-8B0F-4D78-9A65-B69C7AD1C057}"/>
    <cellStyle name="RISKlightBoxed 4 4 4 5" xfId="41505" xr:uid="{7F59769B-F3E2-442A-9F7E-68968E726576}"/>
    <cellStyle name="RISKlightBoxed 4 4 5" xfId="18345" xr:uid="{00000000-0005-0000-0000-0000B0470000}"/>
    <cellStyle name="RISKlightBoxed 4 4 5 2" xfId="18346" xr:uid="{00000000-0005-0000-0000-0000B1470000}"/>
    <cellStyle name="RISKlightBoxed 4 4 5 2 2" xfId="18347" xr:uid="{00000000-0005-0000-0000-0000B2470000}"/>
    <cellStyle name="RISKlightBoxed 4 4 5 2 2 2" xfId="41513" xr:uid="{E6A17C67-F166-4E0D-8F62-6CC602B65CD1}"/>
    <cellStyle name="RISKlightBoxed 4 4 5 2 3" xfId="41512" xr:uid="{714D447F-8473-408A-9436-4C2F111DE4D9}"/>
    <cellStyle name="RISKlightBoxed 4 4 5 3" xfId="18348" xr:uid="{00000000-0005-0000-0000-0000B3470000}"/>
    <cellStyle name="RISKlightBoxed 4 4 5 3 2" xfId="18349" xr:uid="{00000000-0005-0000-0000-0000B4470000}"/>
    <cellStyle name="RISKlightBoxed 4 4 5 3 2 2" xfId="41515" xr:uid="{C31AAC6C-E0C0-411D-A3A4-86B26D1B25CC}"/>
    <cellStyle name="RISKlightBoxed 4 4 5 3 3" xfId="41514" xr:uid="{2515368E-774B-41AD-86AB-8E22C18C0B66}"/>
    <cellStyle name="RISKlightBoxed 4 4 5 4" xfId="18350" xr:uid="{00000000-0005-0000-0000-0000B5470000}"/>
    <cellStyle name="RISKlightBoxed 4 4 5 4 2" xfId="41516" xr:uid="{30C09137-A8B1-4C15-A797-F82C1B58EAF2}"/>
    <cellStyle name="RISKlightBoxed 4 4 5 5" xfId="41511" xr:uid="{2DAF9A2A-0237-4F72-B366-260D7C10FB8A}"/>
    <cellStyle name="RISKlightBoxed 4 4 6" xfId="18351" xr:uid="{00000000-0005-0000-0000-0000B6470000}"/>
    <cellStyle name="RISKlightBoxed 4 4 6 2" xfId="18352" xr:uid="{00000000-0005-0000-0000-0000B7470000}"/>
    <cellStyle name="RISKlightBoxed 4 4 6 2 2" xfId="18353" xr:uid="{00000000-0005-0000-0000-0000B8470000}"/>
    <cellStyle name="RISKlightBoxed 4 4 6 2 2 2" xfId="41519" xr:uid="{77897DA3-E26B-4594-AD9E-496676DBF582}"/>
    <cellStyle name="RISKlightBoxed 4 4 6 2 3" xfId="41518" xr:uid="{25CAB939-96D4-4086-AFC5-886CC9F00916}"/>
    <cellStyle name="RISKlightBoxed 4 4 6 3" xfId="18354" xr:uid="{00000000-0005-0000-0000-0000B9470000}"/>
    <cellStyle name="RISKlightBoxed 4 4 6 3 2" xfId="18355" xr:uid="{00000000-0005-0000-0000-0000BA470000}"/>
    <cellStyle name="RISKlightBoxed 4 4 6 3 2 2" xfId="41521" xr:uid="{E19B6F06-BCEE-4C57-A33B-E3EE276B2EC3}"/>
    <cellStyle name="RISKlightBoxed 4 4 6 3 3" xfId="41520" xr:uid="{FA9A07A5-9339-4151-8696-58C178369319}"/>
    <cellStyle name="RISKlightBoxed 4 4 6 4" xfId="18356" xr:uid="{00000000-0005-0000-0000-0000BB470000}"/>
    <cellStyle name="RISKlightBoxed 4 4 6 4 2" xfId="41522" xr:uid="{74700AF7-403B-4CF8-801D-0C3E3481AE2F}"/>
    <cellStyle name="RISKlightBoxed 4 4 6 5" xfId="41517" xr:uid="{1B5C5740-F2DB-4394-83DD-8B461AB9CBB2}"/>
    <cellStyle name="RISKlightBoxed 4 4 7" xfId="18357" xr:uid="{00000000-0005-0000-0000-0000BC470000}"/>
    <cellStyle name="RISKlightBoxed 4 4 7 2" xfId="18358" xr:uid="{00000000-0005-0000-0000-0000BD470000}"/>
    <cellStyle name="RISKlightBoxed 4 4 7 2 2" xfId="41524" xr:uid="{4385DE3B-D7D5-40F1-9CF7-9394C5872D4B}"/>
    <cellStyle name="RISKlightBoxed 4 4 7 3" xfId="41523" xr:uid="{CC2FE1B3-8439-4F45-B937-08CE9EB47624}"/>
    <cellStyle name="RISKlightBoxed 4 4 8" xfId="18359" xr:uid="{00000000-0005-0000-0000-0000BE470000}"/>
    <cellStyle name="RISKlightBoxed 4 4 8 2" xfId="18360" xr:uid="{00000000-0005-0000-0000-0000BF470000}"/>
    <cellStyle name="RISKlightBoxed 4 4 8 2 2" xfId="41526" xr:uid="{D8711B34-51D3-4512-BEA0-E17EE1D58D91}"/>
    <cellStyle name="RISKlightBoxed 4 4 8 3" xfId="41525" xr:uid="{C9DDB108-6654-4737-83C4-CF207C760B2B}"/>
    <cellStyle name="RISKlightBoxed 4 4 9" xfId="18361" xr:uid="{00000000-0005-0000-0000-0000C0470000}"/>
    <cellStyle name="RISKlightBoxed 4 4 9 2" xfId="41527" xr:uid="{02211F82-2F4F-4E1F-8635-E24B2A536D4D}"/>
    <cellStyle name="RISKlightBoxed 4 4_Balance" xfId="18362" xr:uid="{00000000-0005-0000-0000-0000C1470000}"/>
    <cellStyle name="RISKlightBoxed 4 5" xfId="18363" xr:uid="{00000000-0005-0000-0000-0000C2470000}"/>
    <cellStyle name="RISKlightBoxed 4 5 2" xfId="18364" xr:uid="{00000000-0005-0000-0000-0000C3470000}"/>
    <cellStyle name="RISKlightBoxed 4 5 2 2" xfId="18365" xr:uid="{00000000-0005-0000-0000-0000C4470000}"/>
    <cellStyle name="RISKlightBoxed 4 5 2 2 2" xfId="18366" xr:uid="{00000000-0005-0000-0000-0000C5470000}"/>
    <cellStyle name="RISKlightBoxed 4 5 2 2 2 2" xfId="41531" xr:uid="{B021DEF0-DA94-4ED4-93CB-E9E95066B08E}"/>
    <cellStyle name="RISKlightBoxed 4 5 2 2 3" xfId="41530" xr:uid="{69D95D66-9CE4-401D-8971-8FD858EEFD94}"/>
    <cellStyle name="RISKlightBoxed 4 5 2 3" xfId="18367" xr:uid="{00000000-0005-0000-0000-0000C6470000}"/>
    <cellStyle name="RISKlightBoxed 4 5 2 3 2" xfId="18368" xr:uid="{00000000-0005-0000-0000-0000C7470000}"/>
    <cellStyle name="RISKlightBoxed 4 5 2 3 2 2" xfId="41533" xr:uid="{7B315187-072C-456D-8B2E-75FAC77DAE86}"/>
    <cellStyle name="RISKlightBoxed 4 5 2 3 3" xfId="41532" xr:uid="{C9B73474-BDDA-4835-A7BA-055A950ADD57}"/>
    <cellStyle name="RISKlightBoxed 4 5 2 4" xfId="18369" xr:uid="{00000000-0005-0000-0000-0000C8470000}"/>
    <cellStyle name="RISKlightBoxed 4 5 2 4 2" xfId="41534" xr:uid="{D12AFE42-BC1C-4DC5-A1C0-51664CE82C1C}"/>
    <cellStyle name="RISKlightBoxed 4 5 2 5" xfId="41529" xr:uid="{68B645EC-BF7C-4FB8-8734-7A91956F9728}"/>
    <cellStyle name="RISKlightBoxed 4 5 3" xfId="18370" xr:uid="{00000000-0005-0000-0000-0000C9470000}"/>
    <cellStyle name="RISKlightBoxed 4 5 3 2" xfId="18371" xr:uid="{00000000-0005-0000-0000-0000CA470000}"/>
    <cellStyle name="RISKlightBoxed 4 5 3 2 2" xfId="18372" xr:uid="{00000000-0005-0000-0000-0000CB470000}"/>
    <cellStyle name="RISKlightBoxed 4 5 3 2 2 2" xfId="41537" xr:uid="{32F2569D-5EB8-4792-AE10-A73A60617911}"/>
    <cellStyle name="RISKlightBoxed 4 5 3 2 3" xfId="41536" xr:uid="{F98A2D29-34D7-4DDA-A2A3-3688C41DC798}"/>
    <cellStyle name="RISKlightBoxed 4 5 3 3" xfId="18373" xr:uid="{00000000-0005-0000-0000-0000CC470000}"/>
    <cellStyle name="RISKlightBoxed 4 5 3 3 2" xfId="18374" xr:uid="{00000000-0005-0000-0000-0000CD470000}"/>
    <cellStyle name="RISKlightBoxed 4 5 3 3 2 2" xfId="41539" xr:uid="{0B6C4461-0D1D-436D-B433-0533746E1880}"/>
    <cellStyle name="RISKlightBoxed 4 5 3 3 3" xfId="41538" xr:uid="{B3B3539F-1841-4CCF-8D8E-6E50833B3E95}"/>
    <cellStyle name="RISKlightBoxed 4 5 3 4" xfId="18375" xr:uid="{00000000-0005-0000-0000-0000CE470000}"/>
    <cellStyle name="RISKlightBoxed 4 5 3 4 2" xfId="41540" xr:uid="{B0FFB790-6A15-4871-B1CD-ACA80C674CF7}"/>
    <cellStyle name="RISKlightBoxed 4 5 3 5" xfId="41535" xr:uid="{1DF62C85-20B8-456E-8223-ABA8F739DE57}"/>
    <cellStyle name="RISKlightBoxed 4 5 4" xfId="18376" xr:uid="{00000000-0005-0000-0000-0000CF470000}"/>
    <cellStyle name="RISKlightBoxed 4 5 4 2" xfId="18377" xr:uid="{00000000-0005-0000-0000-0000D0470000}"/>
    <cellStyle name="RISKlightBoxed 4 5 4 2 2" xfId="18378" xr:uid="{00000000-0005-0000-0000-0000D1470000}"/>
    <cellStyle name="RISKlightBoxed 4 5 4 2 2 2" xfId="41543" xr:uid="{08EC9558-635B-4464-BD0D-985C9FB4974F}"/>
    <cellStyle name="RISKlightBoxed 4 5 4 2 3" xfId="41542" xr:uid="{85621727-96B4-4382-9A62-ADD02578EC31}"/>
    <cellStyle name="RISKlightBoxed 4 5 4 3" xfId="18379" xr:uid="{00000000-0005-0000-0000-0000D2470000}"/>
    <cellStyle name="RISKlightBoxed 4 5 4 3 2" xfId="18380" xr:uid="{00000000-0005-0000-0000-0000D3470000}"/>
    <cellStyle name="RISKlightBoxed 4 5 4 3 2 2" xfId="41545" xr:uid="{35C20DED-348C-45E3-AE18-F87E209C481E}"/>
    <cellStyle name="RISKlightBoxed 4 5 4 3 3" xfId="41544" xr:uid="{EBD5E7B2-448B-4D80-A604-175AB062CBCC}"/>
    <cellStyle name="RISKlightBoxed 4 5 4 4" xfId="18381" xr:uid="{00000000-0005-0000-0000-0000D4470000}"/>
    <cellStyle name="RISKlightBoxed 4 5 4 4 2" xfId="41546" xr:uid="{2A767A51-E635-43F4-A563-9A27763BA17A}"/>
    <cellStyle name="RISKlightBoxed 4 5 4 5" xfId="41541" xr:uid="{755F5AA5-478A-4856-AF72-C5273E0FE985}"/>
    <cellStyle name="RISKlightBoxed 4 5 5" xfId="18382" xr:uid="{00000000-0005-0000-0000-0000D5470000}"/>
    <cellStyle name="RISKlightBoxed 4 5 5 2" xfId="18383" xr:uid="{00000000-0005-0000-0000-0000D6470000}"/>
    <cellStyle name="RISKlightBoxed 4 5 5 2 2" xfId="18384" xr:uid="{00000000-0005-0000-0000-0000D7470000}"/>
    <cellStyle name="RISKlightBoxed 4 5 5 2 2 2" xfId="41549" xr:uid="{E769C50B-A3D4-4187-8807-74B673460091}"/>
    <cellStyle name="RISKlightBoxed 4 5 5 2 3" xfId="41548" xr:uid="{394DC951-419B-469D-9672-BCF5965729F9}"/>
    <cellStyle name="RISKlightBoxed 4 5 5 3" xfId="18385" xr:uid="{00000000-0005-0000-0000-0000D8470000}"/>
    <cellStyle name="RISKlightBoxed 4 5 5 3 2" xfId="18386" xr:uid="{00000000-0005-0000-0000-0000D9470000}"/>
    <cellStyle name="RISKlightBoxed 4 5 5 3 2 2" xfId="41551" xr:uid="{2D8225AD-2E53-4F7A-B1D0-5DC2D71375CE}"/>
    <cellStyle name="RISKlightBoxed 4 5 5 3 3" xfId="41550" xr:uid="{E73A0D1A-9E65-408E-BA6E-08702910AB6E}"/>
    <cellStyle name="RISKlightBoxed 4 5 5 4" xfId="18387" xr:uid="{00000000-0005-0000-0000-0000DA470000}"/>
    <cellStyle name="RISKlightBoxed 4 5 5 4 2" xfId="41552" xr:uid="{CBF42360-D4BA-450E-BCB8-B69CA01AF4E2}"/>
    <cellStyle name="RISKlightBoxed 4 5 5 5" xfId="41547" xr:uid="{8DF9C87C-67D7-4BD9-A3FB-7B43854E34DF}"/>
    <cellStyle name="RISKlightBoxed 4 5 6" xfId="18388" xr:uid="{00000000-0005-0000-0000-0000DB470000}"/>
    <cellStyle name="RISKlightBoxed 4 5 6 2" xfId="18389" xr:uid="{00000000-0005-0000-0000-0000DC470000}"/>
    <cellStyle name="RISKlightBoxed 4 5 6 2 2" xfId="41554" xr:uid="{C3DE3112-9177-4FCF-B3D4-C60C5A55ECBE}"/>
    <cellStyle name="RISKlightBoxed 4 5 6 3" xfId="41553" xr:uid="{A831078E-123E-4685-A793-EC5E07333A30}"/>
    <cellStyle name="RISKlightBoxed 4 5 7" xfId="18390" xr:uid="{00000000-0005-0000-0000-0000DD470000}"/>
    <cellStyle name="RISKlightBoxed 4 5 7 2" xfId="18391" xr:uid="{00000000-0005-0000-0000-0000DE470000}"/>
    <cellStyle name="RISKlightBoxed 4 5 7 2 2" xfId="41556" xr:uid="{35EA0807-92C2-4519-9196-CC39155CB5BD}"/>
    <cellStyle name="RISKlightBoxed 4 5 7 3" xfId="41555" xr:uid="{8FE9709B-9B35-4E2E-80DF-612037E4C012}"/>
    <cellStyle name="RISKlightBoxed 4 5 8" xfId="18392" xr:uid="{00000000-0005-0000-0000-0000DF470000}"/>
    <cellStyle name="RISKlightBoxed 4 5 8 2" xfId="41557" xr:uid="{35538D7B-618C-4853-B6FB-1AB0BDED633C}"/>
    <cellStyle name="RISKlightBoxed 4 5 9" xfId="41528" xr:uid="{EA8F6072-9A0D-491E-B5EC-016E727FED1F}"/>
    <cellStyle name="RISKlightBoxed 4 6" xfId="18393" xr:uid="{00000000-0005-0000-0000-0000E0470000}"/>
    <cellStyle name="RISKlightBoxed 4 6 2" xfId="18394" xr:uid="{00000000-0005-0000-0000-0000E1470000}"/>
    <cellStyle name="RISKlightBoxed 4 6 2 2" xfId="18395" xr:uid="{00000000-0005-0000-0000-0000E2470000}"/>
    <cellStyle name="RISKlightBoxed 4 6 2 2 2" xfId="18396" xr:uid="{00000000-0005-0000-0000-0000E3470000}"/>
    <cellStyle name="RISKlightBoxed 4 6 2 2 2 2" xfId="41561" xr:uid="{2E51A725-C28C-443F-BE24-D6053CA78CDB}"/>
    <cellStyle name="RISKlightBoxed 4 6 2 2 3" xfId="41560" xr:uid="{8B05B1A8-22EC-42A1-9F12-8A7ABB5E7DAA}"/>
    <cellStyle name="RISKlightBoxed 4 6 2 3" xfId="18397" xr:uid="{00000000-0005-0000-0000-0000E4470000}"/>
    <cellStyle name="RISKlightBoxed 4 6 2 3 2" xfId="18398" xr:uid="{00000000-0005-0000-0000-0000E5470000}"/>
    <cellStyle name="RISKlightBoxed 4 6 2 3 2 2" xfId="41563" xr:uid="{1E305C5C-0EC4-4A39-82BB-0D8B47198E7D}"/>
    <cellStyle name="RISKlightBoxed 4 6 2 3 3" xfId="41562" xr:uid="{5681E33F-1AF1-4BCE-96A8-B32B25A13EE1}"/>
    <cellStyle name="RISKlightBoxed 4 6 2 4" xfId="18399" xr:uid="{00000000-0005-0000-0000-0000E6470000}"/>
    <cellStyle name="RISKlightBoxed 4 6 2 4 2" xfId="41564" xr:uid="{643C078B-1A33-4836-92A4-F6C26353C812}"/>
    <cellStyle name="RISKlightBoxed 4 6 2 5" xfId="41559" xr:uid="{0FF1FF61-20D9-48D1-B86D-B59150A817FC}"/>
    <cellStyle name="RISKlightBoxed 4 6 3" xfId="18400" xr:uid="{00000000-0005-0000-0000-0000E7470000}"/>
    <cellStyle name="RISKlightBoxed 4 6 3 2" xfId="18401" xr:uid="{00000000-0005-0000-0000-0000E8470000}"/>
    <cellStyle name="RISKlightBoxed 4 6 3 2 2" xfId="18402" xr:uid="{00000000-0005-0000-0000-0000E9470000}"/>
    <cellStyle name="RISKlightBoxed 4 6 3 2 2 2" xfId="41567" xr:uid="{6EDEE6CD-EC48-400F-8BB4-1BEEB601DB23}"/>
    <cellStyle name="RISKlightBoxed 4 6 3 2 3" xfId="41566" xr:uid="{4F796C0C-1627-4DC4-A62D-57E5A44F5CCD}"/>
    <cellStyle name="RISKlightBoxed 4 6 3 3" xfId="18403" xr:uid="{00000000-0005-0000-0000-0000EA470000}"/>
    <cellStyle name="RISKlightBoxed 4 6 3 3 2" xfId="18404" xr:uid="{00000000-0005-0000-0000-0000EB470000}"/>
    <cellStyle name="RISKlightBoxed 4 6 3 3 2 2" xfId="41569" xr:uid="{93CDB953-7936-4BA9-A799-0D6786F9190F}"/>
    <cellStyle name="RISKlightBoxed 4 6 3 3 3" xfId="41568" xr:uid="{354DC8D6-9B03-480B-9597-94CFA44B22FF}"/>
    <cellStyle name="RISKlightBoxed 4 6 3 4" xfId="18405" xr:uid="{00000000-0005-0000-0000-0000EC470000}"/>
    <cellStyle name="RISKlightBoxed 4 6 3 4 2" xfId="41570" xr:uid="{8F6CEB47-6E2F-4CB2-98C5-30E798056483}"/>
    <cellStyle name="RISKlightBoxed 4 6 3 5" xfId="41565" xr:uid="{161EE377-9295-4256-9691-5880E374F5F8}"/>
    <cellStyle name="RISKlightBoxed 4 6 4" xfId="18406" xr:uid="{00000000-0005-0000-0000-0000ED470000}"/>
    <cellStyle name="RISKlightBoxed 4 6 4 2" xfId="18407" xr:uid="{00000000-0005-0000-0000-0000EE470000}"/>
    <cellStyle name="RISKlightBoxed 4 6 4 2 2" xfId="18408" xr:uid="{00000000-0005-0000-0000-0000EF470000}"/>
    <cellStyle name="RISKlightBoxed 4 6 4 2 2 2" xfId="41573" xr:uid="{450468B3-EC10-4240-8811-E1396162C6CF}"/>
    <cellStyle name="RISKlightBoxed 4 6 4 2 3" xfId="41572" xr:uid="{592CB6E8-FC6A-4C5D-9107-09677C9072D3}"/>
    <cellStyle name="RISKlightBoxed 4 6 4 3" xfId="18409" xr:uid="{00000000-0005-0000-0000-0000F0470000}"/>
    <cellStyle name="RISKlightBoxed 4 6 4 3 2" xfId="18410" xr:uid="{00000000-0005-0000-0000-0000F1470000}"/>
    <cellStyle name="RISKlightBoxed 4 6 4 3 2 2" xfId="41575" xr:uid="{58B127D7-A64D-4495-9982-1B263FA3C4B5}"/>
    <cellStyle name="RISKlightBoxed 4 6 4 3 3" xfId="41574" xr:uid="{4BF6D327-622C-4270-8E62-9F56B4EA461B}"/>
    <cellStyle name="RISKlightBoxed 4 6 4 4" xfId="18411" xr:uid="{00000000-0005-0000-0000-0000F2470000}"/>
    <cellStyle name="RISKlightBoxed 4 6 4 4 2" xfId="41576" xr:uid="{BFB347EB-7469-4440-AB77-E8D0EFA782F7}"/>
    <cellStyle name="RISKlightBoxed 4 6 4 5" xfId="41571" xr:uid="{7BE47831-2916-4105-B154-C6360E66ACF9}"/>
    <cellStyle name="RISKlightBoxed 4 6 5" xfId="18412" xr:uid="{00000000-0005-0000-0000-0000F3470000}"/>
    <cellStyle name="RISKlightBoxed 4 6 5 2" xfId="18413" xr:uid="{00000000-0005-0000-0000-0000F4470000}"/>
    <cellStyle name="RISKlightBoxed 4 6 5 2 2" xfId="18414" xr:uid="{00000000-0005-0000-0000-0000F5470000}"/>
    <cellStyle name="RISKlightBoxed 4 6 5 2 2 2" xfId="41579" xr:uid="{E64E92BC-11BC-4C2A-967C-C49309F67124}"/>
    <cellStyle name="RISKlightBoxed 4 6 5 2 3" xfId="41578" xr:uid="{431FA1CB-2C68-48C1-995E-F77E2E47ACCC}"/>
    <cellStyle name="RISKlightBoxed 4 6 5 3" xfId="18415" xr:uid="{00000000-0005-0000-0000-0000F6470000}"/>
    <cellStyle name="RISKlightBoxed 4 6 5 3 2" xfId="18416" xr:uid="{00000000-0005-0000-0000-0000F7470000}"/>
    <cellStyle name="RISKlightBoxed 4 6 5 3 2 2" xfId="41581" xr:uid="{D70B8398-666E-43AB-8A64-57D5177DCDD8}"/>
    <cellStyle name="RISKlightBoxed 4 6 5 3 3" xfId="41580" xr:uid="{EF6F1722-00F2-4AB8-B537-A34E8CFA9827}"/>
    <cellStyle name="RISKlightBoxed 4 6 5 4" xfId="18417" xr:uid="{00000000-0005-0000-0000-0000F8470000}"/>
    <cellStyle name="RISKlightBoxed 4 6 5 4 2" xfId="41582" xr:uid="{3C80521C-4100-47AD-B59E-89ABEBCE9D60}"/>
    <cellStyle name="RISKlightBoxed 4 6 5 5" xfId="41577" xr:uid="{4F264815-BFD5-43B5-A5C8-A79305E7F8B4}"/>
    <cellStyle name="RISKlightBoxed 4 6 6" xfId="18418" xr:uid="{00000000-0005-0000-0000-0000F9470000}"/>
    <cellStyle name="RISKlightBoxed 4 6 6 2" xfId="18419" xr:uid="{00000000-0005-0000-0000-0000FA470000}"/>
    <cellStyle name="RISKlightBoxed 4 6 6 2 2" xfId="41584" xr:uid="{C17F34CD-8A27-4808-86A9-D539D7C1EF31}"/>
    <cellStyle name="RISKlightBoxed 4 6 6 3" xfId="41583" xr:uid="{D9D51997-FAAD-43FF-888C-9F003EBF6605}"/>
    <cellStyle name="RISKlightBoxed 4 6 7" xfId="18420" xr:uid="{00000000-0005-0000-0000-0000FB470000}"/>
    <cellStyle name="RISKlightBoxed 4 6 7 2" xfId="18421" xr:uid="{00000000-0005-0000-0000-0000FC470000}"/>
    <cellStyle name="RISKlightBoxed 4 6 7 2 2" xfId="41586" xr:uid="{4B4485BB-FDBD-46B2-9145-185AAD6FA19E}"/>
    <cellStyle name="RISKlightBoxed 4 6 7 3" xfId="41585" xr:uid="{82971009-E3A0-4092-B0A4-DB1D8E475D91}"/>
    <cellStyle name="RISKlightBoxed 4 6 8" xfId="18422" xr:uid="{00000000-0005-0000-0000-0000FD470000}"/>
    <cellStyle name="RISKlightBoxed 4 6 8 2" xfId="41587" xr:uid="{969047E2-F99C-4871-81CC-79BB8AD579DC}"/>
    <cellStyle name="RISKlightBoxed 4 6 9" xfId="41558" xr:uid="{042C01DE-A9F4-4286-A964-6D363B363E3D}"/>
    <cellStyle name="RISKlightBoxed 4 7" xfId="18423" xr:uid="{00000000-0005-0000-0000-0000FE470000}"/>
    <cellStyle name="RISKlightBoxed 4 7 2" xfId="18424" xr:uid="{00000000-0005-0000-0000-0000FF470000}"/>
    <cellStyle name="RISKlightBoxed 4 7 2 2" xfId="18425" xr:uid="{00000000-0005-0000-0000-000000480000}"/>
    <cellStyle name="RISKlightBoxed 4 7 2 2 2" xfId="41590" xr:uid="{3D0BF26D-FAE2-4945-B2FA-646C7F6C5AF3}"/>
    <cellStyle name="RISKlightBoxed 4 7 2 3" xfId="41589" xr:uid="{04D8FFF7-5AD4-4ABC-8396-3924B9CCE4DE}"/>
    <cellStyle name="RISKlightBoxed 4 7 3" xfId="18426" xr:uid="{00000000-0005-0000-0000-000001480000}"/>
    <cellStyle name="RISKlightBoxed 4 7 3 2" xfId="18427" xr:uid="{00000000-0005-0000-0000-000002480000}"/>
    <cellStyle name="RISKlightBoxed 4 7 3 2 2" xfId="41592" xr:uid="{FE3C4EFD-9BDD-46C1-8D64-E17D0CAAD5EC}"/>
    <cellStyle name="RISKlightBoxed 4 7 3 3" xfId="41591" xr:uid="{71F9B4AE-A946-4337-B469-4EA6A85CF18C}"/>
    <cellStyle name="RISKlightBoxed 4 7 4" xfId="18428" xr:uid="{00000000-0005-0000-0000-000003480000}"/>
    <cellStyle name="RISKlightBoxed 4 7 4 2" xfId="41593" xr:uid="{FCE39C10-EAC2-46DE-AED0-71C3B18E32B6}"/>
    <cellStyle name="RISKlightBoxed 4 7 5" xfId="41588" xr:uid="{0EA238B9-0F8C-4FC2-A142-CF0AC42ED598}"/>
    <cellStyle name="RISKlightBoxed 4 8" xfId="18429" xr:uid="{00000000-0005-0000-0000-000004480000}"/>
    <cellStyle name="RISKlightBoxed 4 8 2" xfId="18430" xr:uid="{00000000-0005-0000-0000-000005480000}"/>
    <cellStyle name="RISKlightBoxed 4 8 2 2" xfId="18431" xr:uid="{00000000-0005-0000-0000-000006480000}"/>
    <cellStyle name="RISKlightBoxed 4 8 2 2 2" xfId="41596" xr:uid="{1A36071C-723B-4CFC-AE80-9E91AA1891FF}"/>
    <cellStyle name="RISKlightBoxed 4 8 2 3" xfId="41595" xr:uid="{DB99AFE3-DFE8-44B0-93DB-BF6D5A9516EB}"/>
    <cellStyle name="RISKlightBoxed 4 8 3" xfId="18432" xr:uid="{00000000-0005-0000-0000-000007480000}"/>
    <cellStyle name="RISKlightBoxed 4 8 3 2" xfId="18433" xr:uid="{00000000-0005-0000-0000-000008480000}"/>
    <cellStyle name="RISKlightBoxed 4 8 3 2 2" xfId="41598" xr:uid="{44195960-8F12-46BB-928A-14A335CBB200}"/>
    <cellStyle name="RISKlightBoxed 4 8 3 3" xfId="41597" xr:uid="{4AB96C00-1214-4B12-BB80-1E0362650D7D}"/>
    <cellStyle name="RISKlightBoxed 4 8 4" xfId="18434" xr:uid="{00000000-0005-0000-0000-000009480000}"/>
    <cellStyle name="RISKlightBoxed 4 8 4 2" xfId="41599" xr:uid="{410B68C4-F980-482B-AA92-57866776829F}"/>
    <cellStyle name="RISKlightBoxed 4 8 5" xfId="41594" xr:uid="{15DE8F0D-6FA3-4B5E-8AC2-E4F3822BF0E0}"/>
    <cellStyle name="RISKlightBoxed 4 9" xfId="18435" xr:uid="{00000000-0005-0000-0000-00000A480000}"/>
    <cellStyle name="RISKlightBoxed 4 9 2" xfId="18436" xr:uid="{00000000-0005-0000-0000-00000B480000}"/>
    <cellStyle name="RISKlightBoxed 4 9 2 2" xfId="18437" xr:uid="{00000000-0005-0000-0000-00000C480000}"/>
    <cellStyle name="RISKlightBoxed 4 9 2 2 2" xfId="41602" xr:uid="{0FBCC573-A9D6-443B-99F7-A330B85A0460}"/>
    <cellStyle name="RISKlightBoxed 4 9 2 3" xfId="41601" xr:uid="{1E04D8F3-47C5-443F-89F5-F0756DB830D1}"/>
    <cellStyle name="RISKlightBoxed 4 9 3" xfId="18438" xr:uid="{00000000-0005-0000-0000-00000D480000}"/>
    <cellStyle name="RISKlightBoxed 4 9 3 2" xfId="18439" xr:uid="{00000000-0005-0000-0000-00000E480000}"/>
    <cellStyle name="RISKlightBoxed 4 9 3 2 2" xfId="41604" xr:uid="{D3097CB3-5AC2-4725-A275-D3424AADE7D7}"/>
    <cellStyle name="RISKlightBoxed 4 9 3 3" xfId="41603" xr:uid="{92597666-18D3-40EC-949F-B7C77C37896E}"/>
    <cellStyle name="RISKlightBoxed 4 9 4" xfId="18440" xr:uid="{00000000-0005-0000-0000-00000F480000}"/>
    <cellStyle name="RISKlightBoxed 4 9 4 2" xfId="41605" xr:uid="{22990F45-A121-47C7-BEBC-7267A7FEA6EF}"/>
    <cellStyle name="RISKlightBoxed 4 9 5" xfId="41600" xr:uid="{A17E0E47-5325-47FB-B7F6-2E812433759D}"/>
    <cellStyle name="RISKlightBoxed 4_Balance" xfId="18441" xr:uid="{00000000-0005-0000-0000-000010480000}"/>
    <cellStyle name="RISKlightBoxed 5" xfId="18442" xr:uid="{00000000-0005-0000-0000-000011480000}"/>
    <cellStyle name="RISKlightBoxed 5 2" xfId="18443" xr:uid="{00000000-0005-0000-0000-000012480000}"/>
    <cellStyle name="RISKlightBoxed 5 2 2" xfId="18444" xr:uid="{00000000-0005-0000-0000-000013480000}"/>
    <cellStyle name="RISKlightBoxed 5 2 2 2" xfId="18445" xr:uid="{00000000-0005-0000-0000-000014480000}"/>
    <cellStyle name="RISKlightBoxed 5 2 2 2 2" xfId="41609" xr:uid="{4AFB3C93-EDE6-4FE6-8730-9EA158B884D9}"/>
    <cellStyle name="RISKlightBoxed 5 2 2 3" xfId="41608" xr:uid="{61847341-5467-4671-A2B8-C462B3BB0CCB}"/>
    <cellStyle name="RISKlightBoxed 5 2 3" xfId="18446" xr:uid="{00000000-0005-0000-0000-000015480000}"/>
    <cellStyle name="RISKlightBoxed 5 2 3 2" xfId="18447" xr:uid="{00000000-0005-0000-0000-000016480000}"/>
    <cellStyle name="RISKlightBoxed 5 2 3 2 2" xfId="41611" xr:uid="{532C86C2-5980-4A7D-A3F4-7DDC6779029A}"/>
    <cellStyle name="RISKlightBoxed 5 2 3 3" xfId="41610" xr:uid="{0D7CC73F-655A-4953-BFB0-F28E33EA063E}"/>
    <cellStyle name="RISKlightBoxed 5 2 4" xfId="18448" xr:uid="{00000000-0005-0000-0000-000017480000}"/>
    <cellStyle name="RISKlightBoxed 5 2 4 2" xfId="41612" xr:uid="{BAAD64F4-E139-40CD-B7F7-46EA269EA8FD}"/>
    <cellStyle name="RISKlightBoxed 5 2 5" xfId="41607" xr:uid="{09AF7AE1-51E2-49A6-89F2-48E7E445861C}"/>
    <cellStyle name="RISKlightBoxed 5 3" xfId="18449" xr:uid="{00000000-0005-0000-0000-000018480000}"/>
    <cellStyle name="RISKlightBoxed 5 3 2" xfId="18450" xr:uid="{00000000-0005-0000-0000-000019480000}"/>
    <cellStyle name="RISKlightBoxed 5 3 2 2" xfId="18451" xr:uid="{00000000-0005-0000-0000-00001A480000}"/>
    <cellStyle name="RISKlightBoxed 5 3 2 2 2" xfId="41615" xr:uid="{01AE8BED-C467-423F-996D-DC84DDF4D43A}"/>
    <cellStyle name="RISKlightBoxed 5 3 2 3" xfId="41614" xr:uid="{8AFCE02B-9DF0-4E89-BE2F-C5362ACE5AF7}"/>
    <cellStyle name="RISKlightBoxed 5 3 3" xfId="18452" xr:uid="{00000000-0005-0000-0000-00001B480000}"/>
    <cellStyle name="RISKlightBoxed 5 3 3 2" xfId="18453" xr:uid="{00000000-0005-0000-0000-00001C480000}"/>
    <cellStyle name="RISKlightBoxed 5 3 3 2 2" xfId="41617" xr:uid="{795A9525-59BD-48E7-ADD3-60E3BD268369}"/>
    <cellStyle name="RISKlightBoxed 5 3 3 3" xfId="41616" xr:uid="{BF7DB34C-6946-4B93-8CEF-8199071774A6}"/>
    <cellStyle name="RISKlightBoxed 5 3 4" xfId="18454" xr:uid="{00000000-0005-0000-0000-00001D480000}"/>
    <cellStyle name="RISKlightBoxed 5 3 4 2" xfId="41618" xr:uid="{793F6A8F-C830-49CC-B2BE-97D437D6C4E8}"/>
    <cellStyle name="RISKlightBoxed 5 3 5" xfId="41613" xr:uid="{9A1756E5-F095-498A-B005-D2A6F145E3E2}"/>
    <cellStyle name="RISKlightBoxed 5 4" xfId="18455" xr:uid="{00000000-0005-0000-0000-00001E480000}"/>
    <cellStyle name="RISKlightBoxed 5 4 2" xfId="18456" xr:uid="{00000000-0005-0000-0000-00001F480000}"/>
    <cellStyle name="RISKlightBoxed 5 4 2 2" xfId="18457" xr:uid="{00000000-0005-0000-0000-000020480000}"/>
    <cellStyle name="RISKlightBoxed 5 4 2 2 2" xfId="41621" xr:uid="{4200D720-D873-41DB-9440-DA10744D53F9}"/>
    <cellStyle name="RISKlightBoxed 5 4 2 3" xfId="41620" xr:uid="{59BF45DA-8AA0-4976-8194-632607AB33F5}"/>
    <cellStyle name="RISKlightBoxed 5 4 3" xfId="18458" xr:uid="{00000000-0005-0000-0000-000021480000}"/>
    <cellStyle name="RISKlightBoxed 5 4 3 2" xfId="18459" xr:uid="{00000000-0005-0000-0000-000022480000}"/>
    <cellStyle name="RISKlightBoxed 5 4 3 2 2" xfId="41623" xr:uid="{06A64BDB-D9AF-481B-9538-0F66203D81CE}"/>
    <cellStyle name="RISKlightBoxed 5 4 3 3" xfId="41622" xr:uid="{EBBAE2FB-AF77-4C73-A037-D03C3B3FA022}"/>
    <cellStyle name="RISKlightBoxed 5 4 4" xfId="18460" xr:uid="{00000000-0005-0000-0000-000023480000}"/>
    <cellStyle name="RISKlightBoxed 5 4 4 2" xfId="41624" xr:uid="{193324DD-6993-4080-892A-70A2880CF050}"/>
    <cellStyle name="RISKlightBoxed 5 4 5" xfId="41619" xr:uid="{97511CFD-3E53-4711-94BE-54ECDAD92F7E}"/>
    <cellStyle name="RISKlightBoxed 5 5" xfId="18461" xr:uid="{00000000-0005-0000-0000-000024480000}"/>
    <cellStyle name="RISKlightBoxed 5 5 2" xfId="18462" xr:uid="{00000000-0005-0000-0000-000025480000}"/>
    <cellStyle name="RISKlightBoxed 5 5 2 2" xfId="18463" xr:uid="{00000000-0005-0000-0000-000026480000}"/>
    <cellStyle name="RISKlightBoxed 5 5 2 2 2" xfId="41627" xr:uid="{A38A4838-2C19-45FA-B195-6B1E7DCEF23F}"/>
    <cellStyle name="RISKlightBoxed 5 5 2 3" xfId="41626" xr:uid="{F8E4D8FF-6063-411A-8299-19CF6D11FFEF}"/>
    <cellStyle name="RISKlightBoxed 5 5 3" xfId="18464" xr:uid="{00000000-0005-0000-0000-000027480000}"/>
    <cellStyle name="RISKlightBoxed 5 5 3 2" xfId="18465" xr:uid="{00000000-0005-0000-0000-000028480000}"/>
    <cellStyle name="RISKlightBoxed 5 5 3 2 2" xfId="41629" xr:uid="{B3B67E46-98EF-4D62-89B4-2DF470637610}"/>
    <cellStyle name="RISKlightBoxed 5 5 3 3" xfId="41628" xr:uid="{DA234B5A-BBF5-4D47-80ED-6676F6873019}"/>
    <cellStyle name="RISKlightBoxed 5 5 4" xfId="18466" xr:uid="{00000000-0005-0000-0000-000029480000}"/>
    <cellStyle name="RISKlightBoxed 5 5 4 2" xfId="41630" xr:uid="{7844D78C-2FA3-455C-9720-29B2B692F098}"/>
    <cellStyle name="RISKlightBoxed 5 5 5" xfId="41625" xr:uid="{1438121E-4587-4277-BA9A-BD4423A3FEB7}"/>
    <cellStyle name="RISKlightBoxed 5 6" xfId="18467" xr:uid="{00000000-0005-0000-0000-00002A480000}"/>
    <cellStyle name="RISKlightBoxed 5 6 2" xfId="18468" xr:uid="{00000000-0005-0000-0000-00002B480000}"/>
    <cellStyle name="RISKlightBoxed 5 6 2 2" xfId="41632" xr:uid="{9936798B-F5AF-4B85-960A-5CBA805AF42E}"/>
    <cellStyle name="RISKlightBoxed 5 6 3" xfId="41631" xr:uid="{0F205D7C-3660-4836-BCB5-AEF07C8D7240}"/>
    <cellStyle name="RISKlightBoxed 5 7" xfId="18469" xr:uid="{00000000-0005-0000-0000-00002C480000}"/>
    <cellStyle name="RISKlightBoxed 5 7 2" xfId="18470" xr:uid="{00000000-0005-0000-0000-00002D480000}"/>
    <cellStyle name="RISKlightBoxed 5 7 2 2" xfId="41634" xr:uid="{CE0ABE03-B832-4B39-BC89-0C7FE9B2569C}"/>
    <cellStyle name="RISKlightBoxed 5 7 3" xfId="41633" xr:uid="{1BE085A1-90D5-41B6-A47A-C1B48D3CF362}"/>
    <cellStyle name="RISKlightBoxed 5 8" xfId="18471" xr:uid="{00000000-0005-0000-0000-00002E480000}"/>
    <cellStyle name="RISKlightBoxed 5 8 2" xfId="41635" xr:uid="{62D0FDE0-300A-4EFC-9888-1CD1ADBF1425}"/>
    <cellStyle name="RISKlightBoxed 5 9" xfId="41606" xr:uid="{C2A75797-8CEB-46FF-92FC-3895EB6E56C9}"/>
    <cellStyle name="RISKlightBoxed 6" xfId="18472" xr:uid="{00000000-0005-0000-0000-00002F480000}"/>
    <cellStyle name="RISKlightBoxed 6 2" xfId="18473" xr:uid="{00000000-0005-0000-0000-000030480000}"/>
    <cellStyle name="RISKlightBoxed 6 2 2" xfId="18474" xr:uid="{00000000-0005-0000-0000-000031480000}"/>
    <cellStyle name="RISKlightBoxed 6 2 2 2" xfId="41638" xr:uid="{6E6E095E-ED4F-46B1-815A-73E02BC54AAE}"/>
    <cellStyle name="RISKlightBoxed 6 2 3" xfId="41637" xr:uid="{453666AB-91A8-4827-B8AA-F162175EE75E}"/>
    <cellStyle name="RISKlightBoxed 6 3" xfId="18475" xr:uid="{00000000-0005-0000-0000-000032480000}"/>
    <cellStyle name="RISKlightBoxed 6 3 2" xfId="18476" xr:uid="{00000000-0005-0000-0000-000033480000}"/>
    <cellStyle name="RISKlightBoxed 6 3 2 2" xfId="41640" xr:uid="{602AFE96-901C-4285-91E3-7BD7E95B9797}"/>
    <cellStyle name="RISKlightBoxed 6 3 3" xfId="41639" xr:uid="{8A719466-3F08-44E3-B967-F758B3B052A0}"/>
    <cellStyle name="RISKlightBoxed 6 4" xfId="18477" xr:uid="{00000000-0005-0000-0000-000034480000}"/>
    <cellStyle name="RISKlightBoxed 6 4 2" xfId="41641" xr:uid="{D07A359F-6079-4029-B967-EA50C7D5D438}"/>
    <cellStyle name="RISKlightBoxed 6 5" xfId="41636" xr:uid="{C4708B20-31C9-49E4-A792-55567550FDD2}"/>
    <cellStyle name="RISKlightBoxed 7" xfId="18478" xr:uid="{00000000-0005-0000-0000-000035480000}"/>
    <cellStyle name="RISKlightBoxed 7 2" xfId="18479" xr:uid="{00000000-0005-0000-0000-000036480000}"/>
    <cellStyle name="RISKlightBoxed 7 2 2" xfId="18480" xr:uid="{00000000-0005-0000-0000-000037480000}"/>
    <cellStyle name="RISKlightBoxed 7 2 2 2" xfId="41644" xr:uid="{459238DB-C141-4E4D-A145-C89B8345400C}"/>
    <cellStyle name="RISKlightBoxed 7 2 3" xfId="41643" xr:uid="{DF8C4C32-B315-4005-A822-257EF599D321}"/>
    <cellStyle name="RISKlightBoxed 7 3" xfId="18481" xr:uid="{00000000-0005-0000-0000-000038480000}"/>
    <cellStyle name="RISKlightBoxed 7 3 2" xfId="18482" xr:uid="{00000000-0005-0000-0000-000039480000}"/>
    <cellStyle name="RISKlightBoxed 7 3 2 2" xfId="41646" xr:uid="{6DA174AF-C4EB-45D3-B100-39E8C8AFB684}"/>
    <cellStyle name="RISKlightBoxed 7 3 3" xfId="41645" xr:uid="{43271BE7-4409-4913-985C-4EEB1B335F26}"/>
    <cellStyle name="RISKlightBoxed 7 4" xfId="18483" xr:uid="{00000000-0005-0000-0000-00003A480000}"/>
    <cellStyle name="RISKlightBoxed 7 4 2" xfId="41647" xr:uid="{0B972383-D4BE-4793-87C2-B6C463C0125D}"/>
    <cellStyle name="RISKlightBoxed 7 5" xfId="41642" xr:uid="{E142822F-2DDC-4B56-ABF8-ACE52486E9F5}"/>
    <cellStyle name="RISKlightBoxed 8" xfId="18484" xr:uid="{00000000-0005-0000-0000-00003B480000}"/>
    <cellStyle name="RISKlightBoxed 8 2" xfId="18485" xr:uid="{00000000-0005-0000-0000-00003C480000}"/>
    <cellStyle name="RISKlightBoxed 8 2 2" xfId="18486" xr:uid="{00000000-0005-0000-0000-00003D480000}"/>
    <cellStyle name="RISKlightBoxed 8 2 2 2" xfId="41650" xr:uid="{0911BF4F-3071-40D6-AA81-9AE588EB9CB4}"/>
    <cellStyle name="RISKlightBoxed 8 2 3" xfId="41649" xr:uid="{E0468361-FD97-4295-AC2F-6AF1163B1D05}"/>
    <cellStyle name="RISKlightBoxed 8 3" xfId="18487" xr:uid="{00000000-0005-0000-0000-00003E480000}"/>
    <cellStyle name="RISKlightBoxed 8 3 2" xfId="18488" xr:uid="{00000000-0005-0000-0000-00003F480000}"/>
    <cellStyle name="RISKlightBoxed 8 3 2 2" xfId="41652" xr:uid="{FA48C438-98D4-4F1A-88D3-C233B9C20D2D}"/>
    <cellStyle name="RISKlightBoxed 8 3 3" xfId="41651" xr:uid="{60EA286C-954D-4EAF-A83B-7932C0A88A3D}"/>
    <cellStyle name="RISKlightBoxed 8 4" xfId="18489" xr:uid="{00000000-0005-0000-0000-000040480000}"/>
    <cellStyle name="RISKlightBoxed 8 4 2" xfId="41653" xr:uid="{0864DF3B-7A48-4520-BCA1-F570A10346C8}"/>
    <cellStyle name="RISKlightBoxed 8 5" xfId="41648" xr:uid="{E0764EB7-496C-469A-B257-8634DA30778C}"/>
    <cellStyle name="RISKlightBoxed 9" xfId="18490" xr:uid="{00000000-0005-0000-0000-000041480000}"/>
    <cellStyle name="RISKlightBoxed 9 2" xfId="18491" xr:uid="{00000000-0005-0000-0000-000042480000}"/>
    <cellStyle name="RISKlightBoxed 9 2 2" xfId="18492" xr:uid="{00000000-0005-0000-0000-000043480000}"/>
    <cellStyle name="RISKlightBoxed 9 2 2 2" xfId="41656" xr:uid="{29CF0EBE-AEA3-450A-865F-778426DB8105}"/>
    <cellStyle name="RISKlightBoxed 9 2 3" xfId="41655" xr:uid="{7C80C1E3-48B6-49F8-8234-E217E0C47B6C}"/>
    <cellStyle name="RISKlightBoxed 9 3" xfId="18493" xr:uid="{00000000-0005-0000-0000-000044480000}"/>
    <cellStyle name="RISKlightBoxed 9 3 2" xfId="18494" xr:uid="{00000000-0005-0000-0000-000045480000}"/>
    <cellStyle name="RISKlightBoxed 9 3 2 2" xfId="41658" xr:uid="{B3A06CA4-F886-49DF-BEDA-37F7A6BD54A6}"/>
    <cellStyle name="RISKlightBoxed 9 3 3" xfId="41657" xr:uid="{FD080E6E-12C7-467D-8F2A-7C41BE9D5AA2}"/>
    <cellStyle name="RISKlightBoxed 9 4" xfId="18495" xr:uid="{00000000-0005-0000-0000-000046480000}"/>
    <cellStyle name="RISKlightBoxed 9 4 2" xfId="41659" xr:uid="{75F73CE6-E01D-494B-B906-A2C078735600}"/>
    <cellStyle name="RISKlightBoxed 9 5" xfId="41654" xr:uid="{FC0FA4BC-9726-479A-9D1D-B97DDC0E9FC4}"/>
    <cellStyle name="RISKlightBoxed_Balance" xfId="18496" xr:uid="{00000000-0005-0000-0000-000047480000}"/>
    <cellStyle name="RISKltandbEdge" xfId="18497" xr:uid="{00000000-0005-0000-0000-000048480000}"/>
    <cellStyle name="RISKltandbEdge 10" xfId="18498" xr:uid="{00000000-0005-0000-0000-000049480000}"/>
    <cellStyle name="RISKltandbEdge 10 2" xfId="18499" xr:uid="{00000000-0005-0000-0000-00004A480000}"/>
    <cellStyle name="RISKltandbEdge 10 2 2" xfId="41662" xr:uid="{C91368A6-D0AE-49A3-BF45-6DE8D930496A}"/>
    <cellStyle name="RISKltandbEdge 10 3" xfId="41661" xr:uid="{56EEEAA6-9137-465A-A53C-0DF5304B911A}"/>
    <cellStyle name="RISKltandbEdge 11" xfId="18500" xr:uid="{00000000-0005-0000-0000-00004B480000}"/>
    <cellStyle name="RISKltandbEdge 11 2" xfId="18501" xr:uid="{00000000-0005-0000-0000-00004C480000}"/>
    <cellStyle name="RISKltandbEdge 11 2 2" xfId="41664" xr:uid="{5CD3D0D1-F3A5-4D9D-A0C2-B4201C73339C}"/>
    <cellStyle name="RISKltandbEdge 11 3" xfId="41663" xr:uid="{716DABD4-4B03-4564-9BCB-2ABA47B89489}"/>
    <cellStyle name="RISKltandbEdge 12" xfId="18502" xr:uid="{00000000-0005-0000-0000-00004D480000}"/>
    <cellStyle name="RISKltandbEdge 12 2" xfId="41665" xr:uid="{0D933497-FABF-4B8B-9C43-2E81B931D380}"/>
    <cellStyle name="RISKltandbEdge 13" xfId="41660" xr:uid="{0E7EC9D6-D671-4065-9A29-EC82BAF853ED}"/>
    <cellStyle name="RISKltandbEdge 2" xfId="18503" xr:uid="{00000000-0005-0000-0000-00004E480000}"/>
    <cellStyle name="RISKltandbEdge 2 10" xfId="18504" xr:uid="{00000000-0005-0000-0000-00004F480000}"/>
    <cellStyle name="RISKltandbEdge 2 10 2" xfId="18505" xr:uid="{00000000-0005-0000-0000-000050480000}"/>
    <cellStyle name="RISKltandbEdge 2 10 2 2" xfId="18506" xr:uid="{00000000-0005-0000-0000-000051480000}"/>
    <cellStyle name="RISKltandbEdge 2 10 2 2 2" xfId="41669" xr:uid="{F970CDAF-AF60-43C4-B82C-56A599880DE8}"/>
    <cellStyle name="RISKltandbEdge 2 10 2 3" xfId="41668" xr:uid="{0C8C61F6-A338-40CE-BF30-BB16F0D52ECA}"/>
    <cellStyle name="RISKltandbEdge 2 10 3" xfId="18507" xr:uid="{00000000-0005-0000-0000-000052480000}"/>
    <cellStyle name="RISKltandbEdge 2 10 3 2" xfId="18508" xr:uid="{00000000-0005-0000-0000-000053480000}"/>
    <cellStyle name="RISKltandbEdge 2 10 3 2 2" xfId="41671" xr:uid="{4A9E97B8-DEDC-40E0-B9AB-3D97BFC9FA04}"/>
    <cellStyle name="RISKltandbEdge 2 10 3 3" xfId="41670" xr:uid="{3F366BF0-552A-4AFC-B2CA-6737E7E71708}"/>
    <cellStyle name="RISKltandbEdge 2 10 4" xfId="18509" xr:uid="{00000000-0005-0000-0000-000054480000}"/>
    <cellStyle name="RISKltandbEdge 2 10 4 2" xfId="41672" xr:uid="{B5F50A43-EBA7-426F-9FAD-ACE04F78820A}"/>
    <cellStyle name="RISKltandbEdge 2 10 5" xfId="41667" xr:uid="{F6BA71EE-D859-4DB5-979C-091825C7FEA8}"/>
    <cellStyle name="RISKltandbEdge 2 11" xfId="18510" xr:uid="{00000000-0005-0000-0000-000055480000}"/>
    <cellStyle name="RISKltandbEdge 2 11 2" xfId="18511" xr:uid="{00000000-0005-0000-0000-000056480000}"/>
    <cellStyle name="RISKltandbEdge 2 11 2 2" xfId="41674" xr:uid="{14635618-3B8D-4960-9341-BE5449694717}"/>
    <cellStyle name="RISKltandbEdge 2 11 3" xfId="41673" xr:uid="{B5E5D538-AC10-4DA9-BDAB-F6488A4A1790}"/>
    <cellStyle name="RISKltandbEdge 2 12" xfId="18512" xr:uid="{00000000-0005-0000-0000-000057480000}"/>
    <cellStyle name="RISKltandbEdge 2 12 2" xfId="18513" xr:uid="{00000000-0005-0000-0000-000058480000}"/>
    <cellStyle name="RISKltandbEdge 2 12 2 2" xfId="41676" xr:uid="{2E85B11B-EBAC-4028-8800-D701A82F0203}"/>
    <cellStyle name="RISKltandbEdge 2 12 3" xfId="41675" xr:uid="{D56927D8-D816-4D4D-B3D9-2C092AF38F10}"/>
    <cellStyle name="RISKltandbEdge 2 13" xfId="18514" xr:uid="{00000000-0005-0000-0000-000059480000}"/>
    <cellStyle name="RISKltandbEdge 2 13 2" xfId="41677" xr:uid="{213ED3A4-95E4-4F31-A1FD-02C7DC28FF9F}"/>
    <cellStyle name="RISKltandbEdge 2 14" xfId="41666" xr:uid="{256451E6-3B79-4B38-BA24-4B66770FB3DD}"/>
    <cellStyle name="RISKltandbEdge 2 2" xfId="18515" xr:uid="{00000000-0005-0000-0000-00005A480000}"/>
    <cellStyle name="RISKltandbEdge 2 2 10" xfId="41678" xr:uid="{41E8E261-EE26-40D7-BAEA-BCF2D61EF53D}"/>
    <cellStyle name="RISKltandbEdge 2 2 2" xfId="18516" xr:uid="{00000000-0005-0000-0000-00005B480000}"/>
    <cellStyle name="RISKltandbEdge 2 2 2 2" xfId="18517" xr:uid="{00000000-0005-0000-0000-00005C480000}"/>
    <cellStyle name="RISKltandbEdge 2 2 2 2 2" xfId="18518" xr:uid="{00000000-0005-0000-0000-00005D480000}"/>
    <cellStyle name="RISKltandbEdge 2 2 2 2 2 2" xfId="18519" xr:uid="{00000000-0005-0000-0000-00005E480000}"/>
    <cellStyle name="RISKltandbEdge 2 2 2 2 2 2 2" xfId="41682" xr:uid="{2689ADBF-DF0D-4C27-B465-3B6BB191D10F}"/>
    <cellStyle name="RISKltandbEdge 2 2 2 2 2 3" xfId="41681" xr:uid="{2F8CB2BB-A4A4-48AE-89FA-10D68DBB20AA}"/>
    <cellStyle name="RISKltandbEdge 2 2 2 2 3" xfId="18520" xr:uid="{00000000-0005-0000-0000-00005F480000}"/>
    <cellStyle name="RISKltandbEdge 2 2 2 2 3 2" xfId="18521" xr:uid="{00000000-0005-0000-0000-000060480000}"/>
    <cellStyle name="RISKltandbEdge 2 2 2 2 3 2 2" xfId="41684" xr:uid="{1CDEF86A-7E32-4380-A502-D6C927C9A457}"/>
    <cellStyle name="RISKltandbEdge 2 2 2 2 3 3" xfId="41683" xr:uid="{8EAD5DC6-AE9B-496C-94F8-FDC785BB7FCB}"/>
    <cellStyle name="RISKltandbEdge 2 2 2 2 4" xfId="18522" xr:uid="{00000000-0005-0000-0000-000061480000}"/>
    <cellStyle name="RISKltandbEdge 2 2 2 2 4 2" xfId="41685" xr:uid="{D529EA70-BAB7-48BF-9B61-1C3EAF1EC723}"/>
    <cellStyle name="RISKltandbEdge 2 2 2 2 5" xfId="41680" xr:uid="{1462C315-0FAB-4A69-999C-EDB8DC13A356}"/>
    <cellStyle name="RISKltandbEdge 2 2 2 3" xfId="18523" xr:uid="{00000000-0005-0000-0000-000062480000}"/>
    <cellStyle name="RISKltandbEdge 2 2 2 3 2" xfId="18524" xr:uid="{00000000-0005-0000-0000-000063480000}"/>
    <cellStyle name="RISKltandbEdge 2 2 2 3 2 2" xfId="18525" xr:uid="{00000000-0005-0000-0000-000064480000}"/>
    <cellStyle name="RISKltandbEdge 2 2 2 3 2 2 2" xfId="41688" xr:uid="{C633F73F-E92D-456D-A180-6B20CC2ADF3D}"/>
    <cellStyle name="RISKltandbEdge 2 2 2 3 2 3" xfId="41687" xr:uid="{BAD7DA74-3E30-4C9B-A16E-8F178ECB7A12}"/>
    <cellStyle name="RISKltandbEdge 2 2 2 3 3" xfId="18526" xr:uid="{00000000-0005-0000-0000-000065480000}"/>
    <cellStyle name="RISKltandbEdge 2 2 2 3 3 2" xfId="18527" xr:uid="{00000000-0005-0000-0000-000066480000}"/>
    <cellStyle name="RISKltandbEdge 2 2 2 3 3 2 2" xfId="41690" xr:uid="{9F28EE24-224F-4AB2-A9C4-7A2A6DAEB18F}"/>
    <cellStyle name="RISKltandbEdge 2 2 2 3 3 3" xfId="41689" xr:uid="{BFA1E726-CBC0-466A-9DBD-2CF323747A8C}"/>
    <cellStyle name="RISKltandbEdge 2 2 2 3 4" xfId="18528" xr:uid="{00000000-0005-0000-0000-000067480000}"/>
    <cellStyle name="RISKltandbEdge 2 2 2 3 4 2" xfId="41691" xr:uid="{7508CFC8-CE2F-4928-B44C-9D0C510D8B0A}"/>
    <cellStyle name="RISKltandbEdge 2 2 2 3 5" xfId="41686" xr:uid="{E75FD78B-1099-4B15-B6F6-05EB75D2476C}"/>
    <cellStyle name="RISKltandbEdge 2 2 2 4" xfId="18529" xr:uid="{00000000-0005-0000-0000-000068480000}"/>
    <cellStyle name="RISKltandbEdge 2 2 2 4 2" xfId="18530" xr:uid="{00000000-0005-0000-0000-000069480000}"/>
    <cellStyle name="RISKltandbEdge 2 2 2 4 2 2" xfId="18531" xr:uid="{00000000-0005-0000-0000-00006A480000}"/>
    <cellStyle name="RISKltandbEdge 2 2 2 4 2 2 2" xfId="41694" xr:uid="{8D5284EC-A7E4-4EBC-BA4F-7162EA12F8AD}"/>
    <cellStyle name="RISKltandbEdge 2 2 2 4 2 3" xfId="41693" xr:uid="{4DF6C56F-1A80-41C7-AB7D-A2FE8CDF5208}"/>
    <cellStyle name="RISKltandbEdge 2 2 2 4 3" xfId="18532" xr:uid="{00000000-0005-0000-0000-00006B480000}"/>
    <cellStyle name="RISKltandbEdge 2 2 2 4 3 2" xfId="18533" xr:uid="{00000000-0005-0000-0000-00006C480000}"/>
    <cellStyle name="RISKltandbEdge 2 2 2 4 3 2 2" xfId="41696" xr:uid="{51FE88A4-45CE-4573-B6E3-F74108C37571}"/>
    <cellStyle name="RISKltandbEdge 2 2 2 4 3 3" xfId="41695" xr:uid="{35CB8EF9-AECE-4988-B973-993385AF1648}"/>
    <cellStyle name="RISKltandbEdge 2 2 2 4 4" xfId="18534" xr:uid="{00000000-0005-0000-0000-00006D480000}"/>
    <cellStyle name="RISKltandbEdge 2 2 2 4 4 2" xfId="41697" xr:uid="{433F3ED7-50B3-4168-8A90-670C6A07DE8E}"/>
    <cellStyle name="RISKltandbEdge 2 2 2 4 5" xfId="41692" xr:uid="{BC065B15-B17F-4DE7-AF1A-17E3B92759C2}"/>
    <cellStyle name="RISKltandbEdge 2 2 2 5" xfId="18535" xr:uid="{00000000-0005-0000-0000-00006E480000}"/>
    <cellStyle name="RISKltandbEdge 2 2 2 5 2" xfId="18536" xr:uid="{00000000-0005-0000-0000-00006F480000}"/>
    <cellStyle name="RISKltandbEdge 2 2 2 5 2 2" xfId="18537" xr:uid="{00000000-0005-0000-0000-000070480000}"/>
    <cellStyle name="RISKltandbEdge 2 2 2 5 2 2 2" xfId="41700" xr:uid="{A9C2E475-FC33-4499-8CD9-D0B6FBDBA27C}"/>
    <cellStyle name="RISKltandbEdge 2 2 2 5 2 3" xfId="41699" xr:uid="{6B94BA66-4D84-4E6D-BA4C-27ED0A02529B}"/>
    <cellStyle name="RISKltandbEdge 2 2 2 5 3" xfId="18538" xr:uid="{00000000-0005-0000-0000-000071480000}"/>
    <cellStyle name="RISKltandbEdge 2 2 2 5 3 2" xfId="18539" xr:uid="{00000000-0005-0000-0000-000072480000}"/>
    <cellStyle name="RISKltandbEdge 2 2 2 5 3 2 2" xfId="41702" xr:uid="{3734469B-3B7D-4E6F-8F75-8EE112495A22}"/>
    <cellStyle name="RISKltandbEdge 2 2 2 5 3 3" xfId="41701" xr:uid="{134A12E0-FB8E-4E5E-93BE-3BEDA5FD651F}"/>
    <cellStyle name="RISKltandbEdge 2 2 2 5 4" xfId="18540" xr:uid="{00000000-0005-0000-0000-000073480000}"/>
    <cellStyle name="RISKltandbEdge 2 2 2 5 4 2" xfId="41703" xr:uid="{27140F20-6436-4549-8206-DCAEA5CAA91A}"/>
    <cellStyle name="RISKltandbEdge 2 2 2 5 5" xfId="41698" xr:uid="{3E9A33C3-358E-4C41-8D23-092F55FD5ADE}"/>
    <cellStyle name="RISKltandbEdge 2 2 2 6" xfId="18541" xr:uid="{00000000-0005-0000-0000-000074480000}"/>
    <cellStyle name="RISKltandbEdge 2 2 2 6 2" xfId="18542" xr:uid="{00000000-0005-0000-0000-000075480000}"/>
    <cellStyle name="RISKltandbEdge 2 2 2 6 2 2" xfId="41705" xr:uid="{DA6D6300-450D-49B0-A8C8-996435E33A2C}"/>
    <cellStyle name="RISKltandbEdge 2 2 2 6 3" xfId="41704" xr:uid="{D70D2265-0AE6-447E-B0D7-3B0D25372FBB}"/>
    <cellStyle name="RISKltandbEdge 2 2 2 7" xfId="18543" xr:uid="{00000000-0005-0000-0000-000076480000}"/>
    <cellStyle name="RISKltandbEdge 2 2 2 7 2" xfId="18544" xr:uid="{00000000-0005-0000-0000-000077480000}"/>
    <cellStyle name="RISKltandbEdge 2 2 2 7 2 2" xfId="41707" xr:uid="{B1B14FB0-66F7-4319-80B7-DB6C883CFE40}"/>
    <cellStyle name="RISKltandbEdge 2 2 2 7 3" xfId="41706" xr:uid="{83499AB3-3BE3-4D58-9A59-F6C9E038C0ED}"/>
    <cellStyle name="RISKltandbEdge 2 2 2 8" xfId="18545" xr:uid="{00000000-0005-0000-0000-000078480000}"/>
    <cellStyle name="RISKltandbEdge 2 2 2 8 2" xfId="41708" xr:uid="{E604B0AC-AE38-452C-9F54-03AC7D28967A}"/>
    <cellStyle name="RISKltandbEdge 2 2 2 9" xfId="41679" xr:uid="{54547AF3-CEA2-4F5B-B4CD-7768D3997585}"/>
    <cellStyle name="RISKltandbEdge 2 2 3" xfId="18546" xr:uid="{00000000-0005-0000-0000-000079480000}"/>
    <cellStyle name="RISKltandbEdge 2 2 3 2" xfId="18547" xr:uid="{00000000-0005-0000-0000-00007A480000}"/>
    <cellStyle name="RISKltandbEdge 2 2 3 2 2" xfId="18548" xr:uid="{00000000-0005-0000-0000-00007B480000}"/>
    <cellStyle name="RISKltandbEdge 2 2 3 2 2 2" xfId="41711" xr:uid="{7C305638-935A-406A-B42E-0B3D656E2F4D}"/>
    <cellStyle name="RISKltandbEdge 2 2 3 2 3" xfId="41710" xr:uid="{DB3E3FD0-79E2-4AC3-8739-6A6E9A0ABA34}"/>
    <cellStyle name="RISKltandbEdge 2 2 3 3" xfId="18549" xr:uid="{00000000-0005-0000-0000-00007C480000}"/>
    <cellStyle name="RISKltandbEdge 2 2 3 3 2" xfId="18550" xr:uid="{00000000-0005-0000-0000-00007D480000}"/>
    <cellStyle name="RISKltandbEdge 2 2 3 3 2 2" xfId="41713" xr:uid="{CE808A5D-D8F3-4598-9BF8-4E3649650113}"/>
    <cellStyle name="RISKltandbEdge 2 2 3 3 3" xfId="41712" xr:uid="{A897AD1D-0D55-480E-84E7-902288571FFA}"/>
    <cellStyle name="RISKltandbEdge 2 2 3 4" xfId="18551" xr:uid="{00000000-0005-0000-0000-00007E480000}"/>
    <cellStyle name="RISKltandbEdge 2 2 3 4 2" xfId="41714" xr:uid="{43673701-FA42-4FB3-80D8-C7A9A9FA405B}"/>
    <cellStyle name="RISKltandbEdge 2 2 3 5" xfId="41709" xr:uid="{1495A042-4757-4B1D-806F-E5DC28B348E8}"/>
    <cellStyle name="RISKltandbEdge 2 2 4" xfId="18552" xr:uid="{00000000-0005-0000-0000-00007F480000}"/>
    <cellStyle name="RISKltandbEdge 2 2 4 2" xfId="18553" xr:uid="{00000000-0005-0000-0000-000080480000}"/>
    <cellStyle name="RISKltandbEdge 2 2 4 2 2" xfId="18554" xr:uid="{00000000-0005-0000-0000-000081480000}"/>
    <cellStyle name="RISKltandbEdge 2 2 4 2 2 2" xfId="41717" xr:uid="{F457DECF-3CAC-421E-BFF4-303524C70452}"/>
    <cellStyle name="RISKltandbEdge 2 2 4 2 3" xfId="41716" xr:uid="{0F279E92-4A5A-43FA-B84C-26E9825FF362}"/>
    <cellStyle name="RISKltandbEdge 2 2 4 3" xfId="18555" xr:uid="{00000000-0005-0000-0000-000082480000}"/>
    <cellStyle name="RISKltandbEdge 2 2 4 3 2" xfId="18556" xr:uid="{00000000-0005-0000-0000-000083480000}"/>
    <cellStyle name="RISKltandbEdge 2 2 4 3 2 2" xfId="41719" xr:uid="{6439D37E-BE03-4EDD-B747-6E8344F68F5F}"/>
    <cellStyle name="RISKltandbEdge 2 2 4 3 3" xfId="41718" xr:uid="{819F58A9-0BE9-4259-BFAA-51C6D028F6AA}"/>
    <cellStyle name="RISKltandbEdge 2 2 4 4" xfId="18557" xr:uid="{00000000-0005-0000-0000-000084480000}"/>
    <cellStyle name="RISKltandbEdge 2 2 4 4 2" xfId="41720" xr:uid="{DEB22AE4-1031-4F84-ABC9-19DD273763CE}"/>
    <cellStyle name="RISKltandbEdge 2 2 4 5" xfId="41715" xr:uid="{D57D6B78-E67F-4D41-9F00-B295BA6B4466}"/>
    <cellStyle name="RISKltandbEdge 2 2 5" xfId="18558" xr:uid="{00000000-0005-0000-0000-000085480000}"/>
    <cellStyle name="RISKltandbEdge 2 2 5 2" xfId="18559" xr:uid="{00000000-0005-0000-0000-000086480000}"/>
    <cellStyle name="RISKltandbEdge 2 2 5 2 2" xfId="18560" xr:uid="{00000000-0005-0000-0000-000087480000}"/>
    <cellStyle name="RISKltandbEdge 2 2 5 2 2 2" xfId="41723" xr:uid="{E20CDF90-62BB-4342-8AB0-12E0E7099234}"/>
    <cellStyle name="RISKltandbEdge 2 2 5 2 3" xfId="41722" xr:uid="{C05CF97B-3914-42C7-A321-ABCDA15A92FB}"/>
    <cellStyle name="RISKltandbEdge 2 2 5 3" xfId="18561" xr:uid="{00000000-0005-0000-0000-000088480000}"/>
    <cellStyle name="RISKltandbEdge 2 2 5 3 2" xfId="18562" xr:uid="{00000000-0005-0000-0000-000089480000}"/>
    <cellStyle name="RISKltandbEdge 2 2 5 3 2 2" xfId="41725" xr:uid="{B1F4AAF5-ED4B-40AE-A6D3-9C7E178586CF}"/>
    <cellStyle name="RISKltandbEdge 2 2 5 3 3" xfId="41724" xr:uid="{88FBB21E-8A8E-46A0-982C-32D18752B7AB}"/>
    <cellStyle name="RISKltandbEdge 2 2 5 4" xfId="18563" xr:uid="{00000000-0005-0000-0000-00008A480000}"/>
    <cellStyle name="RISKltandbEdge 2 2 5 4 2" xfId="41726" xr:uid="{9653F968-9D06-4DEF-8774-2A93C75BB413}"/>
    <cellStyle name="RISKltandbEdge 2 2 5 5" xfId="41721" xr:uid="{097D9944-F1A5-4871-B26C-8B31C53ADC19}"/>
    <cellStyle name="RISKltandbEdge 2 2 6" xfId="18564" xr:uid="{00000000-0005-0000-0000-00008B480000}"/>
    <cellStyle name="RISKltandbEdge 2 2 6 2" xfId="18565" xr:uid="{00000000-0005-0000-0000-00008C480000}"/>
    <cellStyle name="RISKltandbEdge 2 2 6 2 2" xfId="18566" xr:uid="{00000000-0005-0000-0000-00008D480000}"/>
    <cellStyle name="RISKltandbEdge 2 2 6 2 2 2" xfId="41729" xr:uid="{5948D135-3A76-40FA-B48C-95D42F2CFB17}"/>
    <cellStyle name="RISKltandbEdge 2 2 6 2 3" xfId="41728" xr:uid="{7C959433-D5B6-4A46-AC37-1AF8AA1B5D1C}"/>
    <cellStyle name="RISKltandbEdge 2 2 6 3" xfId="18567" xr:uid="{00000000-0005-0000-0000-00008E480000}"/>
    <cellStyle name="RISKltandbEdge 2 2 6 3 2" xfId="18568" xr:uid="{00000000-0005-0000-0000-00008F480000}"/>
    <cellStyle name="RISKltandbEdge 2 2 6 3 2 2" xfId="41731" xr:uid="{2626501B-8632-408F-869E-6D3768DDB2D1}"/>
    <cellStyle name="RISKltandbEdge 2 2 6 3 3" xfId="41730" xr:uid="{63924EC5-4E8F-4B78-B670-6B47063A1F61}"/>
    <cellStyle name="RISKltandbEdge 2 2 6 4" xfId="18569" xr:uid="{00000000-0005-0000-0000-000090480000}"/>
    <cellStyle name="RISKltandbEdge 2 2 6 4 2" xfId="41732" xr:uid="{DF73EDDB-DC52-45B3-BB77-213244B47302}"/>
    <cellStyle name="RISKltandbEdge 2 2 6 5" xfId="41727" xr:uid="{692B0E74-0896-4F53-B2D1-44A419887A83}"/>
    <cellStyle name="RISKltandbEdge 2 2 7" xfId="18570" xr:uid="{00000000-0005-0000-0000-000091480000}"/>
    <cellStyle name="RISKltandbEdge 2 2 7 2" xfId="18571" xr:uid="{00000000-0005-0000-0000-000092480000}"/>
    <cellStyle name="RISKltandbEdge 2 2 7 2 2" xfId="41734" xr:uid="{D0C43E7E-F193-4847-B6E2-5BB77E7A313F}"/>
    <cellStyle name="RISKltandbEdge 2 2 7 3" xfId="41733" xr:uid="{684954EA-63B6-478F-A400-9E4573612429}"/>
    <cellStyle name="RISKltandbEdge 2 2 8" xfId="18572" xr:uid="{00000000-0005-0000-0000-000093480000}"/>
    <cellStyle name="RISKltandbEdge 2 2 8 2" xfId="18573" xr:uid="{00000000-0005-0000-0000-000094480000}"/>
    <cellStyle name="RISKltandbEdge 2 2 8 2 2" xfId="41736" xr:uid="{2934FFD3-30AD-4C40-B17B-8224AA38D2B5}"/>
    <cellStyle name="RISKltandbEdge 2 2 8 3" xfId="41735" xr:uid="{FB369E14-52DA-4244-A733-06CD18C52BDD}"/>
    <cellStyle name="RISKltandbEdge 2 2 9" xfId="18574" xr:uid="{00000000-0005-0000-0000-000095480000}"/>
    <cellStyle name="RISKltandbEdge 2 2 9 2" xfId="41737" xr:uid="{37179623-2894-4551-8D8B-89D5E0FE547D}"/>
    <cellStyle name="RISKltandbEdge 2 2_Balance" xfId="18575" xr:uid="{00000000-0005-0000-0000-000096480000}"/>
    <cellStyle name="RISKltandbEdge 2 3" xfId="18576" xr:uid="{00000000-0005-0000-0000-000097480000}"/>
    <cellStyle name="RISKltandbEdge 2 3 10" xfId="41738" xr:uid="{7CE73F05-12B5-4462-B02D-523C511468CD}"/>
    <cellStyle name="RISKltandbEdge 2 3 2" xfId="18577" xr:uid="{00000000-0005-0000-0000-000098480000}"/>
    <cellStyle name="RISKltandbEdge 2 3 2 2" xfId="18578" xr:uid="{00000000-0005-0000-0000-000099480000}"/>
    <cellStyle name="RISKltandbEdge 2 3 2 2 2" xfId="18579" xr:uid="{00000000-0005-0000-0000-00009A480000}"/>
    <cellStyle name="RISKltandbEdge 2 3 2 2 2 2" xfId="18580" xr:uid="{00000000-0005-0000-0000-00009B480000}"/>
    <cellStyle name="RISKltandbEdge 2 3 2 2 2 2 2" xfId="41742" xr:uid="{02B2FFF0-9346-482B-B30F-DC72BBE58CA5}"/>
    <cellStyle name="RISKltandbEdge 2 3 2 2 2 3" xfId="41741" xr:uid="{2DC6E85C-1FED-4BC3-B081-49109E0CB625}"/>
    <cellStyle name="RISKltandbEdge 2 3 2 2 3" xfId="18581" xr:uid="{00000000-0005-0000-0000-00009C480000}"/>
    <cellStyle name="RISKltandbEdge 2 3 2 2 3 2" xfId="18582" xr:uid="{00000000-0005-0000-0000-00009D480000}"/>
    <cellStyle name="RISKltandbEdge 2 3 2 2 3 2 2" xfId="41744" xr:uid="{F6889BB7-923B-402F-8C90-BAE7A13EEAFD}"/>
    <cellStyle name="RISKltandbEdge 2 3 2 2 3 3" xfId="41743" xr:uid="{256CB6EA-8EA6-4CDD-A9A9-208203907445}"/>
    <cellStyle name="RISKltandbEdge 2 3 2 2 4" xfId="18583" xr:uid="{00000000-0005-0000-0000-00009E480000}"/>
    <cellStyle name="RISKltandbEdge 2 3 2 2 4 2" xfId="41745" xr:uid="{6D2BDA14-CB23-44BD-990A-49E9327CA690}"/>
    <cellStyle name="RISKltandbEdge 2 3 2 2 5" xfId="41740" xr:uid="{9CB78655-3681-4DDE-B783-70AD417FB8FC}"/>
    <cellStyle name="RISKltandbEdge 2 3 2 3" xfId="18584" xr:uid="{00000000-0005-0000-0000-00009F480000}"/>
    <cellStyle name="RISKltandbEdge 2 3 2 3 2" xfId="18585" xr:uid="{00000000-0005-0000-0000-0000A0480000}"/>
    <cellStyle name="RISKltandbEdge 2 3 2 3 2 2" xfId="18586" xr:uid="{00000000-0005-0000-0000-0000A1480000}"/>
    <cellStyle name="RISKltandbEdge 2 3 2 3 2 2 2" xfId="41748" xr:uid="{C64BBEE1-F716-4EAE-838A-AACB04B4864F}"/>
    <cellStyle name="RISKltandbEdge 2 3 2 3 2 3" xfId="41747" xr:uid="{1B9696F2-1138-468F-90DD-63C5EC637CF7}"/>
    <cellStyle name="RISKltandbEdge 2 3 2 3 3" xfId="18587" xr:uid="{00000000-0005-0000-0000-0000A2480000}"/>
    <cellStyle name="RISKltandbEdge 2 3 2 3 3 2" xfId="18588" xr:uid="{00000000-0005-0000-0000-0000A3480000}"/>
    <cellStyle name="RISKltandbEdge 2 3 2 3 3 2 2" xfId="41750" xr:uid="{9A6E4787-3482-48F8-9569-22278C9B7879}"/>
    <cellStyle name="RISKltandbEdge 2 3 2 3 3 3" xfId="41749" xr:uid="{FAE46DEE-506C-4B14-9AAC-29B37CA709F1}"/>
    <cellStyle name="RISKltandbEdge 2 3 2 3 4" xfId="18589" xr:uid="{00000000-0005-0000-0000-0000A4480000}"/>
    <cellStyle name="RISKltandbEdge 2 3 2 3 4 2" xfId="41751" xr:uid="{81D1A24F-93EA-4A45-9B4E-5D7C11DC4EA5}"/>
    <cellStyle name="RISKltandbEdge 2 3 2 3 5" xfId="41746" xr:uid="{7D92B29F-6790-4567-BD31-2A23B2B6CB82}"/>
    <cellStyle name="RISKltandbEdge 2 3 2 4" xfId="18590" xr:uid="{00000000-0005-0000-0000-0000A5480000}"/>
    <cellStyle name="RISKltandbEdge 2 3 2 4 2" xfId="18591" xr:uid="{00000000-0005-0000-0000-0000A6480000}"/>
    <cellStyle name="RISKltandbEdge 2 3 2 4 2 2" xfId="18592" xr:uid="{00000000-0005-0000-0000-0000A7480000}"/>
    <cellStyle name="RISKltandbEdge 2 3 2 4 2 2 2" xfId="41754" xr:uid="{409027F6-535B-4ED2-B119-36BC7762492A}"/>
    <cellStyle name="RISKltandbEdge 2 3 2 4 2 3" xfId="41753" xr:uid="{0A625BD0-D42B-4A52-928B-1EAD4DAC5979}"/>
    <cellStyle name="RISKltandbEdge 2 3 2 4 3" xfId="18593" xr:uid="{00000000-0005-0000-0000-0000A8480000}"/>
    <cellStyle name="RISKltandbEdge 2 3 2 4 3 2" xfId="18594" xr:uid="{00000000-0005-0000-0000-0000A9480000}"/>
    <cellStyle name="RISKltandbEdge 2 3 2 4 3 2 2" xfId="41756" xr:uid="{6E31739B-E482-43C5-A368-0D4A2FF72A7A}"/>
    <cellStyle name="RISKltandbEdge 2 3 2 4 3 3" xfId="41755" xr:uid="{2DDCEA56-32D4-49E5-A8C3-BC5AF14F0704}"/>
    <cellStyle name="RISKltandbEdge 2 3 2 4 4" xfId="18595" xr:uid="{00000000-0005-0000-0000-0000AA480000}"/>
    <cellStyle name="RISKltandbEdge 2 3 2 4 4 2" xfId="41757" xr:uid="{BDC86A49-DD54-4F2D-8432-315DB510EC65}"/>
    <cellStyle name="RISKltandbEdge 2 3 2 4 5" xfId="41752" xr:uid="{0E57E68C-2730-42A5-A9FD-8FF4BB234AA7}"/>
    <cellStyle name="RISKltandbEdge 2 3 2 5" xfId="18596" xr:uid="{00000000-0005-0000-0000-0000AB480000}"/>
    <cellStyle name="RISKltandbEdge 2 3 2 5 2" xfId="18597" xr:uid="{00000000-0005-0000-0000-0000AC480000}"/>
    <cellStyle name="RISKltandbEdge 2 3 2 5 2 2" xfId="18598" xr:uid="{00000000-0005-0000-0000-0000AD480000}"/>
    <cellStyle name="RISKltandbEdge 2 3 2 5 2 2 2" xfId="41760" xr:uid="{3121D496-41CA-4DB6-A56C-48BB9950951F}"/>
    <cellStyle name="RISKltandbEdge 2 3 2 5 2 3" xfId="41759" xr:uid="{727DBC59-2416-4DFB-B928-001DF94E852C}"/>
    <cellStyle name="RISKltandbEdge 2 3 2 5 3" xfId="18599" xr:uid="{00000000-0005-0000-0000-0000AE480000}"/>
    <cellStyle name="RISKltandbEdge 2 3 2 5 3 2" xfId="18600" xr:uid="{00000000-0005-0000-0000-0000AF480000}"/>
    <cellStyle name="RISKltandbEdge 2 3 2 5 3 2 2" xfId="41762" xr:uid="{983B47F6-D036-458D-B893-79035910A5E4}"/>
    <cellStyle name="RISKltandbEdge 2 3 2 5 3 3" xfId="41761" xr:uid="{42F62114-A2BB-499E-B278-C78C04737386}"/>
    <cellStyle name="RISKltandbEdge 2 3 2 5 4" xfId="18601" xr:uid="{00000000-0005-0000-0000-0000B0480000}"/>
    <cellStyle name="RISKltandbEdge 2 3 2 5 4 2" xfId="41763" xr:uid="{3358812D-C7CF-4F34-8593-7770E06A4D3D}"/>
    <cellStyle name="RISKltandbEdge 2 3 2 5 5" xfId="41758" xr:uid="{E6CDC74A-BA79-42A4-949D-732F6376014A}"/>
    <cellStyle name="RISKltandbEdge 2 3 2 6" xfId="18602" xr:uid="{00000000-0005-0000-0000-0000B1480000}"/>
    <cellStyle name="RISKltandbEdge 2 3 2 6 2" xfId="18603" xr:uid="{00000000-0005-0000-0000-0000B2480000}"/>
    <cellStyle name="RISKltandbEdge 2 3 2 6 2 2" xfId="41765" xr:uid="{E5463C6B-99BB-4121-9D82-7DC20B8B990A}"/>
    <cellStyle name="RISKltandbEdge 2 3 2 6 3" xfId="41764" xr:uid="{B8C618C0-D9A4-4014-B82A-222D0CB01E4F}"/>
    <cellStyle name="RISKltandbEdge 2 3 2 7" xfId="18604" xr:uid="{00000000-0005-0000-0000-0000B3480000}"/>
    <cellStyle name="RISKltandbEdge 2 3 2 7 2" xfId="18605" xr:uid="{00000000-0005-0000-0000-0000B4480000}"/>
    <cellStyle name="RISKltandbEdge 2 3 2 7 2 2" xfId="41767" xr:uid="{E8D0B3C4-C2AF-4599-AE80-CA96976B2CE5}"/>
    <cellStyle name="RISKltandbEdge 2 3 2 7 3" xfId="41766" xr:uid="{336CF499-EF70-4ADF-A2E6-19808B74B4D7}"/>
    <cellStyle name="RISKltandbEdge 2 3 2 8" xfId="18606" xr:uid="{00000000-0005-0000-0000-0000B5480000}"/>
    <cellStyle name="RISKltandbEdge 2 3 2 8 2" xfId="41768" xr:uid="{996CE804-0BA2-44B1-ADAB-8776C0510008}"/>
    <cellStyle name="RISKltandbEdge 2 3 2 9" xfId="41739" xr:uid="{9E466EC0-A8FD-4205-9575-16B4C09BDC60}"/>
    <cellStyle name="RISKltandbEdge 2 3 3" xfId="18607" xr:uid="{00000000-0005-0000-0000-0000B6480000}"/>
    <cellStyle name="RISKltandbEdge 2 3 3 2" xfId="18608" xr:uid="{00000000-0005-0000-0000-0000B7480000}"/>
    <cellStyle name="RISKltandbEdge 2 3 3 2 2" xfId="18609" xr:uid="{00000000-0005-0000-0000-0000B8480000}"/>
    <cellStyle name="RISKltandbEdge 2 3 3 2 2 2" xfId="41771" xr:uid="{04B17059-F95A-4C11-98F3-D682D28E939F}"/>
    <cellStyle name="RISKltandbEdge 2 3 3 2 3" xfId="41770" xr:uid="{59CECACF-080F-44D5-84E5-4DD06B5C66BD}"/>
    <cellStyle name="RISKltandbEdge 2 3 3 3" xfId="18610" xr:uid="{00000000-0005-0000-0000-0000B9480000}"/>
    <cellStyle name="RISKltandbEdge 2 3 3 3 2" xfId="18611" xr:uid="{00000000-0005-0000-0000-0000BA480000}"/>
    <cellStyle name="RISKltandbEdge 2 3 3 3 2 2" xfId="41773" xr:uid="{57BBC531-AE12-41CE-BCE1-B2D36410976E}"/>
    <cellStyle name="RISKltandbEdge 2 3 3 3 3" xfId="41772" xr:uid="{73A9F24E-2CDC-4CE1-A008-AA8893747927}"/>
    <cellStyle name="RISKltandbEdge 2 3 3 4" xfId="18612" xr:uid="{00000000-0005-0000-0000-0000BB480000}"/>
    <cellStyle name="RISKltandbEdge 2 3 3 4 2" xfId="41774" xr:uid="{77313B46-7CC8-4466-A083-9CF43E4B7FB2}"/>
    <cellStyle name="RISKltandbEdge 2 3 3 5" xfId="41769" xr:uid="{2DB9D77D-9B3D-406D-8997-3913EDA50030}"/>
    <cellStyle name="RISKltandbEdge 2 3 4" xfId="18613" xr:uid="{00000000-0005-0000-0000-0000BC480000}"/>
    <cellStyle name="RISKltandbEdge 2 3 4 2" xfId="18614" xr:uid="{00000000-0005-0000-0000-0000BD480000}"/>
    <cellStyle name="RISKltandbEdge 2 3 4 2 2" xfId="18615" xr:uid="{00000000-0005-0000-0000-0000BE480000}"/>
    <cellStyle name="RISKltandbEdge 2 3 4 2 2 2" xfId="41777" xr:uid="{83C9B0DC-48AC-4750-9640-901DBD697505}"/>
    <cellStyle name="RISKltandbEdge 2 3 4 2 3" xfId="41776" xr:uid="{32CCBB1F-E790-4373-9C56-52AF7601AA79}"/>
    <cellStyle name="RISKltandbEdge 2 3 4 3" xfId="18616" xr:uid="{00000000-0005-0000-0000-0000BF480000}"/>
    <cellStyle name="RISKltandbEdge 2 3 4 3 2" xfId="18617" xr:uid="{00000000-0005-0000-0000-0000C0480000}"/>
    <cellStyle name="RISKltandbEdge 2 3 4 3 2 2" xfId="41779" xr:uid="{46D971C9-5C18-4E27-B38B-5771F727CF98}"/>
    <cellStyle name="RISKltandbEdge 2 3 4 3 3" xfId="41778" xr:uid="{15A0E886-E318-42A5-A2BE-93D22D4AFA30}"/>
    <cellStyle name="RISKltandbEdge 2 3 4 4" xfId="18618" xr:uid="{00000000-0005-0000-0000-0000C1480000}"/>
    <cellStyle name="RISKltandbEdge 2 3 4 4 2" xfId="41780" xr:uid="{00383145-C842-43D7-A5A5-F9EDD944B8D7}"/>
    <cellStyle name="RISKltandbEdge 2 3 4 5" xfId="41775" xr:uid="{DC4D4D6B-73AA-463A-950D-1C654BC20118}"/>
    <cellStyle name="RISKltandbEdge 2 3 5" xfId="18619" xr:uid="{00000000-0005-0000-0000-0000C2480000}"/>
    <cellStyle name="RISKltandbEdge 2 3 5 2" xfId="18620" xr:uid="{00000000-0005-0000-0000-0000C3480000}"/>
    <cellStyle name="RISKltandbEdge 2 3 5 2 2" xfId="18621" xr:uid="{00000000-0005-0000-0000-0000C4480000}"/>
    <cellStyle name="RISKltandbEdge 2 3 5 2 2 2" xfId="41783" xr:uid="{2AC6AA12-2957-422E-AE30-0EFA13315601}"/>
    <cellStyle name="RISKltandbEdge 2 3 5 2 3" xfId="41782" xr:uid="{9FA25D80-93BF-4711-9773-A4D83F4D57C6}"/>
    <cellStyle name="RISKltandbEdge 2 3 5 3" xfId="18622" xr:uid="{00000000-0005-0000-0000-0000C5480000}"/>
    <cellStyle name="RISKltandbEdge 2 3 5 3 2" xfId="18623" xr:uid="{00000000-0005-0000-0000-0000C6480000}"/>
    <cellStyle name="RISKltandbEdge 2 3 5 3 2 2" xfId="41785" xr:uid="{A9C0B35D-9D43-4250-80B4-83FEF09AFC5E}"/>
    <cellStyle name="RISKltandbEdge 2 3 5 3 3" xfId="41784" xr:uid="{6F34F592-CCAA-4150-AB66-3822B32FD426}"/>
    <cellStyle name="RISKltandbEdge 2 3 5 4" xfId="18624" xr:uid="{00000000-0005-0000-0000-0000C7480000}"/>
    <cellStyle name="RISKltandbEdge 2 3 5 4 2" xfId="41786" xr:uid="{BD8AC88E-0399-4645-A4DB-581BA382625C}"/>
    <cellStyle name="RISKltandbEdge 2 3 5 5" xfId="41781" xr:uid="{CA760E72-807B-404F-A400-3F16A4FE8E56}"/>
    <cellStyle name="RISKltandbEdge 2 3 6" xfId="18625" xr:uid="{00000000-0005-0000-0000-0000C8480000}"/>
    <cellStyle name="RISKltandbEdge 2 3 6 2" xfId="18626" xr:uid="{00000000-0005-0000-0000-0000C9480000}"/>
    <cellStyle name="RISKltandbEdge 2 3 6 2 2" xfId="18627" xr:uid="{00000000-0005-0000-0000-0000CA480000}"/>
    <cellStyle name="RISKltandbEdge 2 3 6 2 2 2" xfId="41789" xr:uid="{735B7353-CE42-4123-BDE0-A5186E55BD80}"/>
    <cellStyle name="RISKltandbEdge 2 3 6 2 3" xfId="41788" xr:uid="{737B6737-8ED1-4D41-B159-493313F6E66D}"/>
    <cellStyle name="RISKltandbEdge 2 3 6 3" xfId="18628" xr:uid="{00000000-0005-0000-0000-0000CB480000}"/>
    <cellStyle name="RISKltandbEdge 2 3 6 3 2" xfId="18629" xr:uid="{00000000-0005-0000-0000-0000CC480000}"/>
    <cellStyle name="RISKltandbEdge 2 3 6 3 2 2" xfId="41791" xr:uid="{EB365431-5213-4716-A565-BA9F92989B19}"/>
    <cellStyle name="RISKltandbEdge 2 3 6 3 3" xfId="41790" xr:uid="{940DE71C-FE04-4D8D-BA22-6145873C74F5}"/>
    <cellStyle name="RISKltandbEdge 2 3 6 4" xfId="18630" xr:uid="{00000000-0005-0000-0000-0000CD480000}"/>
    <cellStyle name="RISKltandbEdge 2 3 6 4 2" xfId="41792" xr:uid="{320C49F5-261D-44D5-B93C-74F1108D8763}"/>
    <cellStyle name="RISKltandbEdge 2 3 6 5" xfId="41787" xr:uid="{D3B347ED-16A3-4445-92B0-F2FDB72CDCAD}"/>
    <cellStyle name="RISKltandbEdge 2 3 7" xfId="18631" xr:uid="{00000000-0005-0000-0000-0000CE480000}"/>
    <cellStyle name="RISKltandbEdge 2 3 7 2" xfId="18632" xr:uid="{00000000-0005-0000-0000-0000CF480000}"/>
    <cellStyle name="RISKltandbEdge 2 3 7 2 2" xfId="41794" xr:uid="{35B3D574-8E6A-4B1A-8C1B-6487A0AE4167}"/>
    <cellStyle name="RISKltandbEdge 2 3 7 3" xfId="41793" xr:uid="{E9C965CE-0386-4438-9182-E64A8D9C6511}"/>
    <cellStyle name="RISKltandbEdge 2 3 8" xfId="18633" xr:uid="{00000000-0005-0000-0000-0000D0480000}"/>
    <cellStyle name="RISKltandbEdge 2 3 8 2" xfId="18634" xr:uid="{00000000-0005-0000-0000-0000D1480000}"/>
    <cellStyle name="RISKltandbEdge 2 3 8 2 2" xfId="41796" xr:uid="{338A79FF-7BC8-45C0-B22D-550B70F63C03}"/>
    <cellStyle name="RISKltandbEdge 2 3 8 3" xfId="41795" xr:uid="{63CFF516-A96A-4C5B-AE9D-A42597E2E730}"/>
    <cellStyle name="RISKltandbEdge 2 3 9" xfId="18635" xr:uid="{00000000-0005-0000-0000-0000D2480000}"/>
    <cellStyle name="RISKltandbEdge 2 3 9 2" xfId="41797" xr:uid="{494AD776-A6B3-4762-A5ED-F19487D906BB}"/>
    <cellStyle name="RISKltandbEdge 2 3_Balance" xfId="18636" xr:uid="{00000000-0005-0000-0000-0000D3480000}"/>
    <cellStyle name="RISKltandbEdge 2 4" xfId="18637" xr:uid="{00000000-0005-0000-0000-0000D4480000}"/>
    <cellStyle name="RISKltandbEdge 2 4 10" xfId="41798" xr:uid="{CE4B41D4-580B-4F0F-B46F-54D41F94BDD2}"/>
    <cellStyle name="RISKltandbEdge 2 4 2" xfId="18638" xr:uid="{00000000-0005-0000-0000-0000D5480000}"/>
    <cellStyle name="RISKltandbEdge 2 4 2 2" xfId="18639" xr:uid="{00000000-0005-0000-0000-0000D6480000}"/>
    <cellStyle name="RISKltandbEdge 2 4 2 2 2" xfId="18640" xr:uid="{00000000-0005-0000-0000-0000D7480000}"/>
    <cellStyle name="RISKltandbEdge 2 4 2 2 2 2" xfId="18641" xr:uid="{00000000-0005-0000-0000-0000D8480000}"/>
    <cellStyle name="RISKltandbEdge 2 4 2 2 2 2 2" xfId="41802" xr:uid="{DE57FDD8-4635-40E9-940A-150DF235F590}"/>
    <cellStyle name="RISKltandbEdge 2 4 2 2 2 3" xfId="41801" xr:uid="{616CF6E6-D78E-4D8C-9708-199A41E8495C}"/>
    <cellStyle name="RISKltandbEdge 2 4 2 2 3" xfId="18642" xr:uid="{00000000-0005-0000-0000-0000D9480000}"/>
    <cellStyle name="RISKltandbEdge 2 4 2 2 3 2" xfId="18643" xr:uid="{00000000-0005-0000-0000-0000DA480000}"/>
    <cellStyle name="RISKltandbEdge 2 4 2 2 3 2 2" xfId="41804" xr:uid="{D9E027E4-D6C4-4BC6-BA49-76C223EA918E}"/>
    <cellStyle name="RISKltandbEdge 2 4 2 2 3 3" xfId="41803" xr:uid="{6F3F2F8E-8160-407B-8319-969E937235F5}"/>
    <cellStyle name="RISKltandbEdge 2 4 2 2 4" xfId="18644" xr:uid="{00000000-0005-0000-0000-0000DB480000}"/>
    <cellStyle name="RISKltandbEdge 2 4 2 2 4 2" xfId="41805" xr:uid="{629043FB-0149-44AA-B287-99BB5A62D690}"/>
    <cellStyle name="RISKltandbEdge 2 4 2 2 5" xfId="41800" xr:uid="{80DFEE8C-8FE6-4CCC-81DA-8266CC2244C5}"/>
    <cellStyle name="RISKltandbEdge 2 4 2 3" xfId="18645" xr:uid="{00000000-0005-0000-0000-0000DC480000}"/>
    <cellStyle name="RISKltandbEdge 2 4 2 3 2" xfId="18646" xr:uid="{00000000-0005-0000-0000-0000DD480000}"/>
    <cellStyle name="RISKltandbEdge 2 4 2 3 2 2" xfId="18647" xr:uid="{00000000-0005-0000-0000-0000DE480000}"/>
    <cellStyle name="RISKltandbEdge 2 4 2 3 2 2 2" xfId="41808" xr:uid="{B299CA93-8CFD-4E56-B90B-62AAB724F25C}"/>
    <cellStyle name="RISKltandbEdge 2 4 2 3 2 3" xfId="41807" xr:uid="{7F36FEB9-8F90-4A5C-A18F-79F2AE762C72}"/>
    <cellStyle name="RISKltandbEdge 2 4 2 3 3" xfId="18648" xr:uid="{00000000-0005-0000-0000-0000DF480000}"/>
    <cellStyle name="RISKltandbEdge 2 4 2 3 3 2" xfId="18649" xr:uid="{00000000-0005-0000-0000-0000E0480000}"/>
    <cellStyle name="RISKltandbEdge 2 4 2 3 3 2 2" xfId="41810" xr:uid="{8971BFE5-7028-4C0E-A78D-458D7BB1144C}"/>
    <cellStyle name="RISKltandbEdge 2 4 2 3 3 3" xfId="41809" xr:uid="{CB3DFE52-3AFA-467F-9978-837CE9BD0005}"/>
    <cellStyle name="RISKltandbEdge 2 4 2 3 4" xfId="18650" xr:uid="{00000000-0005-0000-0000-0000E1480000}"/>
    <cellStyle name="RISKltandbEdge 2 4 2 3 4 2" xfId="41811" xr:uid="{56BF4BC1-71F3-4BD6-AE4D-2FDA2862C3F2}"/>
    <cellStyle name="RISKltandbEdge 2 4 2 3 5" xfId="41806" xr:uid="{74462C51-8EC2-4A0B-84B8-AF4C8086664B}"/>
    <cellStyle name="RISKltandbEdge 2 4 2 4" xfId="18651" xr:uid="{00000000-0005-0000-0000-0000E2480000}"/>
    <cellStyle name="RISKltandbEdge 2 4 2 4 2" xfId="18652" xr:uid="{00000000-0005-0000-0000-0000E3480000}"/>
    <cellStyle name="RISKltandbEdge 2 4 2 4 2 2" xfId="18653" xr:uid="{00000000-0005-0000-0000-0000E4480000}"/>
    <cellStyle name="RISKltandbEdge 2 4 2 4 2 2 2" xfId="41814" xr:uid="{E18FDE59-4E66-48EB-9DC5-AAC4A561E870}"/>
    <cellStyle name="RISKltandbEdge 2 4 2 4 2 3" xfId="41813" xr:uid="{035B3634-70C3-43E2-8F9E-18267FECD49B}"/>
    <cellStyle name="RISKltandbEdge 2 4 2 4 3" xfId="18654" xr:uid="{00000000-0005-0000-0000-0000E5480000}"/>
    <cellStyle name="RISKltandbEdge 2 4 2 4 3 2" xfId="18655" xr:uid="{00000000-0005-0000-0000-0000E6480000}"/>
    <cellStyle name="RISKltandbEdge 2 4 2 4 3 2 2" xfId="41816" xr:uid="{89C945B1-D9EE-4E17-BA52-7EFB690BD3AE}"/>
    <cellStyle name="RISKltandbEdge 2 4 2 4 3 3" xfId="41815" xr:uid="{D62F0D6B-3DA1-4D30-97D3-69263CAFF721}"/>
    <cellStyle name="RISKltandbEdge 2 4 2 4 4" xfId="18656" xr:uid="{00000000-0005-0000-0000-0000E7480000}"/>
    <cellStyle name="RISKltandbEdge 2 4 2 4 4 2" xfId="41817" xr:uid="{77D02608-C246-4420-8603-1145E306F4BF}"/>
    <cellStyle name="RISKltandbEdge 2 4 2 4 5" xfId="41812" xr:uid="{86E5E12F-EF7C-4A5D-A5A2-AB1948BBADC2}"/>
    <cellStyle name="RISKltandbEdge 2 4 2 5" xfId="18657" xr:uid="{00000000-0005-0000-0000-0000E8480000}"/>
    <cellStyle name="RISKltandbEdge 2 4 2 5 2" xfId="18658" xr:uid="{00000000-0005-0000-0000-0000E9480000}"/>
    <cellStyle name="RISKltandbEdge 2 4 2 5 2 2" xfId="18659" xr:uid="{00000000-0005-0000-0000-0000EA480000}"/>
    <cellStyle name="RISKltandbEdge 2 4 2 5 2 2 2" xfId="41820" xr:uid="{1014ACDF-421B-499B-BC79-7D03ACCA9C2A}"/>
    <cellStyle name="RISKltandbEdge 2 4 2 5 2 3" xfId="41819" xr:uid="{45E5A19F-B20A-4632-9591-7584ACC142C4}"/>
    <cellStyle name="RISKltandbEdge 2 4 2 5 3" xfId="18660" xr:uid="{00000000-0005-0000-0000-0000EB480000}"/>
    <cellStyle name="RISKltandbEdge 2 4 2 5 3 2" xfId="18661" xr:uid="{00000000-0005-0000-0000-0000EC480000}"/>
    <cellStyle name="RISKltandbEdge 2 4 2 5 3 2 2" xfId="41822" xr:uid="{9607D456-95B7-40D1-AFAC-269F3DDFFAAC}"/>
    <cellStyle name="RISKltandbEdge 2 4 2 5 3 3" xfId="41821" xr:uid="{63725B0B-86B7-4C44-B738-2B2F3EB86A91}"/>
    <cellStyle name="RISKltandbEdge 2 4 2 5 4" xfId="18662" xr:uid="{00000000-0005-0000-0000-0000ED480000}"/>
    <cellStyle name="RISKltandbEdge 2 4 2 5 4 2" xfId="41823" xr:uid="{C07AF425-547A-4ABA-A7DD-909DF9F6115A}"/>
    <cellStyle name="RISKltandbEdge 2 4 2 5 5" xfId="41818" xr:uid="{3B902F99-11A8-4EBD-A228-CF903D1C5F78}"/>
    <cellStyle name="RISKltandbEdge 2 4 2 6" xfId="18663" xr:uid="{00000000-0005-0000-0000-0000EE480000}"/>
    <cellStyle name="RISKltandbEdge 2 4 2 6 2" xfId="18664" xr:uid="{00000000-0005-0000-0000-0000EF480000}"/>
    <cellStyle name="RISKltandbEdge 2 4 2 6 2 2" xfId="41825" xr:uid="{504DFFFD-72A6-45F2-9A89-1136E2C91692}"/>
    <cellStyle name="RISKltandbEdge 2 4 2 6 3" xfId="41824" xr:uid="{06D9AF62-1935-44EA-99F6-5E58BA208F92}"/>
    <cellStyle name="RISKltandbEdge 2 4 2 7" xfId="18665" xr:uid="{00000000-0005-0000-0000-0000F0480000}"/>
    <cellStyle name="RISKltandbEdge 2 4 2 7 2" xfId="18666" xr:uid="{00000000-0005-0000-0000-0000F1480000}"/>
    <cellStyle name="RISKltandbEdge 2 4 2 7 2 2" xfId="41827" xr:uid="{C205E777-B58A-433A-837E-4F9F44F8A572}"/>
    <cellStyle name="RISKltandbEdge 2 4 2 7 3" xfId="41826" xr:uid="{758EE4ED-5156-432B-8CB2-CAE4E0B4BF20}"/>
    <cellStyle name="RISKltandbEdge 2 4 2 8" xfId="18667" xr:uid="{00000000-0005-0000-0000-0000F2480000}"/>
    <cellStyle name="RISKltandbEdge 2 4 2 8 2" xfId="41828" xr:uid="{DA7DB8BE-7582-43F7-ABA1-6C4BBC301F95}"/>
    <cellStyle name="RISKltandbEdge 2 4 2 9" xfId="41799" xr:uid="{F45B87A1-54F2-4286-9A50-B9E028C5D5AE}"/>
    <cellStyle name="RISKltandbEdge 2 4 3" xfId="18668" xr:uid="{00000000-0005-0000-0000-0000F3480000}"/>
    <cellStyle name="RISKltandbEdge 2 4 3 2" xfId="18669" xr:uid="{00000000-0005-0000-0000-0000F4480000}"/>
    <cellStyle name="RISKltandbEdge 2 4 3 2 2" xfId="18670" xr:uid="{00000000-0005-0000-0000-0000F5480000}"/>
    <cellStyle name="RISKltandbEdge 2 4 3 2 2 2" xfId="41831" xr:uid="{D4447182-65E5-4F2D-B576-61202629B006}"/>
    <cellStyle name="RISKltandbEdge 2 4 3 2 3" xfId="41830" xr:uid="{B0F486C0-0E42-491C-ABDE-9EA4FAFC4274}"/>
    <cellStyle name="RISKltandbEdge 2 4 3 3" xfId="18671" xr:uid="{00000000-0005-0000-0000-0000F6480000}"/>
    <cellStyle name="RISKltandbEdge 2 4 3 3 2" xfId="18672" xr:uid="{00000000-0005-0000-0000-0000F7480000}"/>
    <cellStyle name="RISKltandbEdge 2 4 3 3 2 2" xfId="41833" xr:uid="{20161230-CF82-444B-A1BC-CE96079BD460}"/>
    <cellStyle name="RISKltandbEdge 2 4 3 3 3" xfId="41832" xr:uid="{06317778-79EC-4BAD-9874-58D91B28F02F}"/>
    <cellStyle name="RISKltandbEdge 2 4 3 4" xfId="18673" xr:uid="{00000000-0005-0000-0000-0000F8480000}"/>
    <cellStyle name="RISKltandbEdge 2 4 3 4 2" xfId="41834" xr:uid="{28291DAE-D8EA-40A2-9452-246CEC7084E6}"/>
    <cellStyle name="RISKltandbEdge 2 4 3 5" xfId="41829" xr:uid="{292B6FE4-8DE6-4A16-B2BC-855572329532}"/>
    <cellStyle name="RISKltandbEdge 2 4 4" xfId="18674" xr:uid="{00000000-0005-0000-0000-0000F9480000}"/>
    <cellStyle name="RISKltandbEdge 2 4 4 2" xfId="18675" xr:uid="{00000000-0005-0000-0000-0000FA480000}"/>
    <cellStyle name="RISKltandbEdge 2 4 4 2 2" xfId="18676" xr:uid="{00000000-0005-0000-0000-0000FB480000}"/>
    <cellStyle name="RISKltandbEdge 2 4 4 2 2 2" xfId="41837" xr:uid="{BE27E312-8291-4D6B-ACE0-B44FB2BCAA75}"/>
    <cellStyle name="RISKltandbEdge 2 4 4 2 3" xfId="41836" xr:uid="{46798C27-87F7-486F-8915-F529A17A8DFC}"/>
    <cellStyle name="RISKltandbEdge 2 4 4 3" xfId="18677" xr:uid="{00000000-0005-0000-0000-0000FC480000}"/>
    <cellStyle name="RISKltandbEdge 2 4 4 3 2" xfId="18678" xr:uid="{00000000-0005-0000-0000-0000FD480000}"/>
    <cellStyle name="RISKltandbEdge 2 4 4 3 2 2" xfId="41839" xr:uid="{3B6ECEAC-B3CA-4D97-A3AE-65CDF8CFD963}"/>
    <cellStyle name="RISKltandbEdge 2 4 4 3 3" xfId="41838" xr:uid="{27821BEA-7FB6-47CB-B909-5776C6848435}"/>
    <cellStyle name="RISKltandbEdge 2 4 4 4" xfId="18679" xr:uid="{00000000-0005-0000-0000-0000FE480000}"/>
    <cellStyle name="RISKltandbEdge 2 4 4 4 2" xfId="41840" xr:uid="{83D09782-E4BD-4198-9578-90E61A2F5DBE}"/>
    <cellStyle name="RISKltandbEdge 2 4 4 5" xfId="41835" xr:uid="{4FB9506B-59DF-44A9-80C4-6985C437DF69}"/>
    <cellStyle name="RISKltandbEdge 2 4 5" xfId="18680" xr:uid="{00000000-0005-0000-0000-0000FF480000}"/>
    <cellStyle name="RISKltandbEdge 2 4 5 2" xfId="18681" xr:uid="{00000000-0005-0000-0000-000000490000}"/>
    <cellStyle name="RISKltandbEdge 2 4 5 2 2" xfId="18682" xr:uid="{00000000-0005-0000-0000-000001490000}"/>
    <cellStyle name="RISKltandbEdge 2 4 5 2 2 2" xfId="41843" xr:uid="{AB1489A1-CA63-40BE-AC42-DD8FEFE6B18F}"/>
    <cellStyle name="RISKltandbEdge 2 4 5 2 3" xfId="41842" xr:uid="{A916B752-91DA-4A9A-A653-067828C9BA86}"/>
    <cellStyle name="RISKltandbEdge 2 4 5 3" xfId="18683" xr:uid="{00000000-0005-0000-0000-000002490000}"/>
    <cellStyle name="RISKltandbEdge 2 4 5 3 2" xfId="18684" xr:uid="{00000000-0005-0000-0000-000003490000}"/>
    <cellStyle name="RISKltandbEdge 2 4 5 3 2 2" xfId="41845" xr:uid="{0E65C00C-311C-419D-9750-D0639A72B9C7}"/>
    <cellStyle name="RISKltandbEdge 2 4 5 3 3" xfId="41844" xr:uid="{30BA6791-D706-47D1-92CE-19FBA724ACB9}"/>
    <cellStyle name="RISKltandbEdge 2 4 5 4" xfId="18685" xr:uid="{00000000-0005-0000-0000-000004490000}"/>
    <cellStyle name="RISKltandbEdge 2 4 5 4 2" xfId="41846" xr:uid="{E61C8188-515F-4342-968F-EC6B65D100D3}"/>
    <cellStyle name="RISKltandbEdge 2 4 5 5" xfId="41841" xr:uid="{63F72767-1097-40EA-ADEC-9A6CC0ED46B2}"/>
    <cellStyle name="RISKltandbEdge 2 4 6" xfId="18686" xr:uid="{00000000-0005-0000-0000-000005490000}"/>
    <cellStyle name="RISKltandbEdge 2 4 6 2" xfId="18687" xr:uid="{00000000-0005-0000-0000-000006490000}"/>
    <cellStyle name="RISKltandbEdge 2 4 6 2 2" xfId="18688" xr:uid="{00000000-0005-0000-0000-000007490000}"/>
    <cellStyle name="RISKltandbEdge 2 4 6 2 2 2" xfId="41849" xr:uid="{D9A79771-3049-467F-A76E-103E517DC63F}"/>
    <cellStyle name="RISKltandbEdge 2 4 6 2 3" xfId="41848" xr:uid="{E400210F-C461-4C2B-B7C5-D2DD7CBF336F}"/>
    <cellStyle name="RISKltandbEdge 2 4 6 3" xfId="18689" xr:uid="{00000000-0005-0000-0000-000008490000}"/>
    <cellStyle name="RISKltandbEdge 2 4 6 3 2" xfId="18690" xr:uid="{00000000-0005-0000-0000-000009490000}"/>
    <cellStyle name="RISKltandbEdge 2 4 6 3 2 2" xfId="41851" xr:uid="{7C3F1CD2-1005-4675-A101-EDEE602CE12C}"/>
    <cellStyle name="RISKltandbEdge 2 4 6 3 3" xfId="41850" xr:uid="{0D2F267C-6A2C-45A8-804E-5F76162D0845}"/>
    <cellStyle name="RISKltandbEdge 2 4 6 4" xfId="18691" xr:uid="{00000000-0005-0000-0000-00000A490000}"/>
    <cellStyle name="RISKltandbEdge 2 4 6 4 2" xfId="41852" xr:uid="{9C1F4A77-995F-4E32-BD9D-162E8FB121CF}"/>
    <cellStyle name="RISKltandbEdge 2 4 6 5" xfId="41847" xr:uid="{E8A7D96A-A87E-4334-B837-2CC735018ADC}"/>
    <cellStyle name="RISKltandbEdge 2 4 7" xfId="18692" xr:uid="{00000000-0005-0000-0000-00000B490000}"/>
    <cellStyle name="RISKltandbEdge 2 4 7 2" xfId="18693" xr:uid="{00000000-0005-0000-0000-00000C490000}"/>
    <cellStyle name="RISKltandbEdge 2 4 7 2 2" xfId="41854" xr:uid="{F7F7D476-1005-47F4-94D4-2899B8754869}"/>
    <cellStyle name="RISKltandbEdge 2 4 7 3" xfId="41853" xr:uid="{881AB195-FF41-4643-9F05-2A3371F672DE}"/>
    <cellStyle name="RISKltandbEdge 2 4 8" xfId="18694" xr:uid="{00000000-0005-0000-0000-00000D490000}"/>
    <cellStyle name="RISKltandbEdge 2 4 8 2" xfId="18695" xr:uid="{00000000-0005-0000-0000-00000E490000}"/>
    <cellStyle name="RISKltandbEdge 2 4 8 2 2" xfId="41856" xr:uid="{B7E23982-EEAC-4CBC-BBFC-F940144149C5}"/>
    <cellStyle name="RISKltandbEdge 2 4 8 3" xfId="41855" xr:uid="{8FB3C015-3298-4A27-B0BE-50B26CB02DF7}"/>
    <cellStyle name="RISKltandbEdge 2 4 9" xfId="18696" xr:uid="{00000000-0005-0000-0000-00000F490000}"/>
    <cellStyle name="RISKltandbEdge 2 4 9 2" xfId="41857" xr:uid="{02B27086-C6F1-4389-80CC-AEA6B37DCEFD}"/>
    <cellStyle name="RISKltandbEdge 2 4_Balance" xfId="18697" xr:uid="{00000000-0005-0000-0000-000010490000}"/>
    <cellStyle name="RISKltandbEdge 2 5" xfId="18698" xr:uid="{00000000-0005-0000-0000-000011490000}"/>
    <cellStyle name="RISKltandbEdge 2 5 2" xfId="18699" xr:uid="{00000000-0005-0000-0000-000012490000}"/>
    <cellStyle name="RISKltandbEdge 2 5 2 2" xfId="18700" xr:uid="{00000000-0005-0000-0000-000013490000}"/>
    <cellStyle name="RISKltandbEdge 2 5 2 2 2" xfId="18701" xr:uid="{00000000-0005-0000-0000-000014490000}"/>
    <cellStyle name="RISKltandbEdge 2 5 2 2 2 2" xfId="41861" xr:uid="{6A945235-92F4-45AF-9925-1E15247F02F7}"/>
    <cellStyle name="RISKltandbEdge 2 5 2 2 3" xfId="41860" xr:uid="{A6760DD4-C152-46CE-B50F-F6264E7D2CC7}"/>
    <cellStyle name="RISKltandbEdge 2 5 2 3" xfId="18702" xr:uid="{00000000-0005-0000-0000-000015490000}"/>
    <cellStyle name="RISKltandbEdge 2 5 2 3 2" xfId="18703" xr:uid="{00000000-0005-0000-0000-000016490000}"/>
    <cellStyle name="RISKltandbEdge 2 5 2 3 2 2" xfId="41863" xr:uid="{C28C0E76-EFFE-46E2-8138-80422B76F05C}"/>
    <cellStyle name="RISKltandbEdge 2 5 2 3 3" xfId="41862" xr:uid="{E0CE5B67-A97E-4DB4-A61B-D1CC4CDDF737}"/>
    <cellStyle name="RISKltandbEdge 2 5 2 4" xfId="18704" xr:uid="{00000000-0005-0000-0000-000017490000}"/>
    <cellStyle name="RISKltandbEdge 2 5 2 4 2" xfId="41864" xr:uid="{334E1548-AAD7-414C-9D88-1C39030B7996}"/>
    <cellStyle name="RISKltandbEdge 2 5 2 5" xfId="41859" xr:uid="{12E1889A-24CE-45EF-BC1F-C0C243184107}"/>
    <cellStyle name="RISKltandbEdge 2 5 3" xfId="18705" xr:uid="{00000000-0005-0000-0000-000018490000}"/>
    <cellStyle name="RISKltandbEdge 2 5 3 2" xfId="18706" xr:uid="{00000000-0005-0000-0000-000019490000}"/>
    <cellStyle name="RISKltandbEdge 2 5 3 2 2" xfId="18707" xr:uid="{00000000-0005-0000-0000-00001A490000}"/>
    <cellStyle name="RISKltandbEdge 2 5 3 2 2 2" xfId="41867" xr:uid="{DB97CEE4-7E0B-4B08-92CA-7D9C3F2E5F35}"/>
    <cellStyle name="RISKltandbEdge 2 5 3 2 3" xfId="41866" xr:uid="{5D39B85A-8E41-4201-892F-69DDE150878D}"/>
    <cellStyle name="RISKltandbEdge 2 5 3 3" xfId="18708" xr:uid="{00000000-0005-0000-0000-00001B490000}"/>
    <cellStyle name="RISKltandbEdge 2 5 3 3 2" xfId="18709" xr:uid="{00000000-0005-0000-0000-00001C490000}"/>
    <cellStyle name="RISKltandbEdge 2 5 3 3 2 2" xfId="41869" xr:uid="{57D0CC35-1AF5-4633-BCAC-1C2E60ECDD25}"/>
    <cellStyle name="RISKltandbEdge 2 5 3 3 3" xfId="41868" xr:uid="{49580222-9CA5-4E26-BD9F-42A7C62E33E4}"/>
    <cellStyle name="RISKltandbEdge 2 5 3 4" xfId="18710" xr:uid="{00000000-0005-0000-0000-00001D490000}"/>
    <cellStyle name="RISKltandbEdge 2 5 3 4 2" xfId="41870" xr:uid="{A1972C3F-D86C-4CF6-99C4-480DE536964D}"/>
    <cellStyle name="RISKltandbEdge 2 5 3 5" xfId="41865" xr:uid="{1E620FA5-923C-4235-83AE-3A2D1BF2BA26}"/>
    <cellStyle name="RISKltandbEdge 2 5 4" xfId="18711" xr:uid="{00000000-0005-0000-0000-00001E490000}"/>
    <cellStyle name="RISKltandbEdge 2 5 4 2" xfId="18712" xr:uid="{00000000-0005-0000-0000-00001F490000}"/>
    <cellStyle name="RISKltandbEdge 2 5 4 2 2" xfId="18713" xr:uid="{00000000-0005-0000-0000-000020490000}"/>
    <cellStyle name="RISKltandbEdge 2 5 4 2 2 2" xfId="41873" xr:uid="{3B0ED603-F675-4CA9-926F-911BC7582C1D}"/>
    <cellStyle name="RISKltandbEdge 2 5 4 2 3" xfId="41872" xr:uid="{AD682BD7-08C0-4982-A567-8646CD6F6714}"/>
    <cellStyle name="RISKltandbEdge 2 5 4 3" xfId="18714" xr:uid="{00000000-0005-0000-0000-000021490000}"/>
    <cellStyle name="RISKltandbEdge 2 5 4 3 2" xfId="18715" xr:uid="{00000000-0005-0000-0000-000022490000}"/>
    <cellStyle name="RISKltandbEdge 2 5 4 3 2 2" xfId="41875" xr:uid="{9CEA07B0-9ACF-4E59-9E7C-47238D3E4F50}"/>
    <cellStyle name="RISKltandbEdge 2 5 4 3 3" xfId="41874" xr:uid="{3D874312-A426-499F-B6C6-1579B19A9F70}"/>
    <cellStyle name="RISKltandbEdge 2 5 4 4" xfId="18716" xr:uid="{00000000-0005-0000-0000-000023490000}"/>
    <cellStyle name="RISKltandbEdge 2 5 4 4 2" xfId="41876" xr:uid="{89DA4026-7244-426E-98C5-5BA8169CA8FB}"/>
    <cellStyle name="RISKltandbEdge 2 5 4 5" xfId="41871" xr:uid="{CA98DB13-54B1-45CC-9BBA-211C4BAAE543}"/>
    <cellStyle name="RISKltandbEdge 2 5 5" xfId="18717" xr:uid="{00000000-0005-0000-0000-000024490000}"/>
    <cellStyle name="RISKltandbEdge 2 5 5 2" xfId="18718" xr:uid="{00000000-0005-0000-0000-000025490000}"/>
    <cellStyle name="RISKltandbEdge 2 5 5 2 2" xfId="18719" xr:uid="{00000000-0005-0000-0000-000026490000}"/>
    <cellStyle name="RISKltandbEdge 2 5 5 2 2 2" xfId="41879" xr:uid="{B528EB3D-A62E-4501-B573-EC4C96905DD1}"/>
    <cellStyle name="RISKltandbEdge 2 5 5 2 3" xfId="41878" xr:uid="{143B604F-C76F-4A66-B1E7-DD16C3A42913}"/>
    <cellStyle name="RISKltandbEdge 2 5 5 3" xfId="18720" xr:uid="{00000000-0005-0000-0000-000027490000}"/>
    <cellStyle name="RISKltandbEdge 2 5 5 3 2" xfId="18721" xr:uid="{00000000-0005-0000-0000-000028490000}"/>
    <cellStyle name="RISKltandbEdge 2 5 5 3 2 2" xfId="41881" xr:uid="{56296FCC-CB00-40CB-B46F-43AA768092BB}"/>
    <cellStyle name="RISKltandbEdge 2 5 5 3 3" xfId="41880" xr:uid="{B4686271-AA45-4878-B113-33F7E5E61969}"/>
    <cellStyle name="RISKltandbEdge 2 5 5 4" xfId="18722" xr:uid="{00000000-0005-0000-0000-000029490000}"/>
    <cellStyle name="RISKltandbEdge 2 5 5 4 2" xfId="41882" xr:uid="{443BE1B7-003D-4025-9B03-87455B172DCC}"/>
    <cellStyle name="RISKltandbEdge 2 5 5 5" xfId="41877" xr:uid="{486E5266-AD40-4F24-AB96-C7A7979701B2}"/>
    <cellStyle name="RISKltandbEdge 2 5 6" xfId="18723" xr:uid="{00000000-0005-0000-0000-00002A490000}"/>
    <cellStyle name="RISKltandbEdge 2 5 6 2" xfId="18724" xr:uid="{00000000-0005-0000-0000-00002B490000}"/>
    <cellStyle name="RISKltandbEdge 2 5 6 2 2" xfId="41884" xr:uid="{009D9E6E-BF32-4688-AAF2-7EA858AB51AE}"/>
    <cellStyle name="RISKltandbEdge 2 5 6 3" xfId="41883" xr:uid="{3237422C-1EAA-47DF-B700-A20653D2D555}"/>
    <cellStyle name="RISKltandbEdge 2 5 7" xfId="18725" xr:uid="{00000000-0005-0000-0000-00002C490000}"/>
    <cellStyle name="RISKltandbEdge 2 5 7 2" xfId="18726" xr:uid="{00000000-0005-0000-0000-00002D490000}"/>
    <cellStyle name="RISKltandbEdge 2 5 7 2 2" xfId="41886" xr:uid="{1D704143-4B41-4839-AF03-A1FCC2B4CD39}"/>
    <cellStyle name="RISKltandbEdge 2 5 7 3" xfId="41885" xr:uid="{90806518-5865-4CD5-B6B1-C7DBF3236A90}"/>
    <cellStyle name="RISKltandbEdge 2 5 8" xfId="18727" xr:uid="{00000000-0005-0000-0000-00002E490000}"/>
    <cellStyle name="RISKltandbEdge 2 5 8 2" xfId="41887" xr:uid="{A99ED062-D475-45ED-BD81-EA79DCC80455}"/>
    <cellStyle name="RISKltandbEdge 2 5 9" xfId="41858" xr:uid="{96918CA9-C711-4D37-9FF3-887D0634FB1C}"/>
    <cellStyle name="RISKltandbEdge 2 6" xfId="18728" xr:uid="{00000000-0005-0000-0000-00002F490000}"/>
    <cellStyle name="RISKltandbEdge 2 6 2" xfId="18729" xr:uid="{00000000-0005-0000-0000-000030490000}"/>
    <cellStyle name="RISKltandbEdge 2 6 2 2" xfId="18730" xr:uid="{00000000-0005-0000-0000-000031490000}"/>
    <cellStyle name="RISKltandbEdge 2 6 2 2 2" xfId="18731" xr:uid="{00000000-0005-0000-0000-000032490000}"/>
    <cellStyle name="RISKltandbEdge 2 6 2 2 2 2" xfId="41891" xr:uid="{DF20F4E4-2A0D-4C28-AFC3-A93E546D86A8}"/>
    <cellStyle name="RISKltandbEdge 2 6 2 2 3" xfId="41890" xr:uid="{DE6D51A2-4187-4A49-A735-C65056010143}"/>
    <cellStyle name="RISKltandbEdge 2 6 2 3" xfId="18732" xr:uid="{00000000-0005-0000-0000-000033490000}"/>
    <cellStyle name="RISKltandbEdge 2 6 2 3 2" xfId="18733" xr:uid="{00000000-0005-0000-0000-000034490000}"/>
    <cellStyle name="RISKltandbEdge 2 6 2 3 2 2" xfId="41893" xr:uid="{2411CA5E-BE1F-4FBC-9D12-3606AAB8511A}"/>
    <cellStyle name="RISKltandbEdge 2 6 2 3 3" xfId="41892" xr:uid="{174958F2-2294-494E-9858-2FA3E1B17C44}"/>
    <cellStyle name="RISKltandbEdge 2 6 2 4" xfId="18734" xr:uid="{00000000-0005-0000-0000-000035490000}"/>
    <cellStyle name="RISKltandbEdge 2 6 2 4 2" xfId="41894" xr:uid="{72AEECB9-642F-4925-942C-548F05A982D9}"/>
    <cellStyle name="RISKltandbEdge 2 6 2 5" xfId="41889" xr:uid="{22293BAE-079F-439D-AE4E-E1479E1A0712}"/>
    <cellStyle name="RISKltandbEdge 2 6 3" xfId="18735" xr:uid="{00000000-0005-0000-0000-000036490000}"/>
    <cellStyle name="RISKltandbEdge 2 6 3 2" xfId="18736" xr:uid="{00000000-0005-0000-0000-000037490000}"/>
    <cellStyle name="RISKltandbEdge 2 6 3 2 2" xfId="18737" xr:uid="{00000000-0005-0000-0000-000038490000}"/>
    <cellStyle name="RISKltandbEdge 2 6 3 2 2 2" xfId="41897" xr:uid="{4168EDC0-08DD-4237-B3BD-2C7A1835D2F8}"/>
    <cellStyle name="RISKltandbEdge 2 6 3 2 3" xfId="41896" xr:uid="{73A1B825-271A-4925-9520-BD59A59FF1A4}"/>
    <cellStyle name="RISKltandbEdge 2 6 3 3" xfId="18738" xr:uid="{00000000-0005-0000-0000-000039490000}"/>
    <cellStyle name="RISKltandbEdge 2 6 3 3 2" xfId="18739" xr:uid="{00000000-0005-0000-0000-00003A490000}"/>
    <cellStyle name="RISKltandbEdge 2 6 3 3 2 2" xfId="41899" xr:uid="{2165B551-BD19-4570-BD8B-651600C31C57}"/>
    <cellStyle name="RISKltandbEdge 2 6 3 3 3" xfId="41898" xr:uid="{7D1420D9-4E24-4B7E-BC84-9DC11EEFA16B}"/>
    <cellStyle name="RISKltandbEdge 2 6 3 4" xfId="18740" xr:uid="{00000000-0005-0000-0000-00003B490000}"/>
    <cellStyle name="RISKltandbEdge 2 6 3 4 2" xfId="41900" xr:uid="{86780F4A-5C8E-40D3-BE71-94C0BBF9A0E0}"/>
    <cellStyle name="RISKltandbEdge 2 6 3 5" xfId="41895" xr:uid="{D78B7008-2D7C-4101-A42A-E1DE02D3D97C}"/>
    <cellStyle name="RISKltandbEdge 2 6 4" xfId="18741" xr:uid="{00000000-0005-0000-0000-00003C490000}"/>
    <cellStyle name="RISKltandbEdge 2 6 4 2" xfId="18742" xr:uid="{00000000-0005-0000-0000-00003D490000}"/>
    <cellStyle name="RISKltandbEdge 2 6 4 2 2" xfId="18743" xr:uid="{00000000-0005-0000-0000-00003E490000}"/>
    <cellStyle name="RISKltandbEdge 2 6 4 2 2 2" xfId="41903" xr:uid="{46F3A3A3-1FEA-45EA-8307-07A12FB3A851}"/>
    <cellStyle name="RISKltandbEdge 2 6 4 2 3" xfId="41902" xr:uid="{B13AD0E5-4F6C-4799-9331-5B33CFC55E0B}"/>
    <cellStyle name="RISKltandbEdge 2 6 4 3" xfId="18744" xr:uid="{00000000-0005-0000-0000-00003F490000}"/>
    <cellStyle name="RISKltandbEdge 2 6 4 3 2" xfId="18745" xr:uid="{00000000-0005-0000-0000-000040490000}"/>
    <cellStyle name="RISKltandbEdge 2 6 4 3 2 2" xfId="41905" xr:uid="{BD76421A-AD22-4DB6-B930-D98B2C289A63}"/>
    <cellStyle name="RISKltandbEdge 2 6 4 3 3" xfId="41904" xr:uid="{8FE9F0B3-C307-4D94-B583-A4810FBDBDF7}"/>
    <cellStyle name="RISKltandbEdge 2 6 4 4" xfId="18746" xr:uid="{00000000-0005-0000-0000-000041490000}"/>
    <cellStyle name="RISKltandbEdge 2 6 4 4 2" xfId="41906" xr:uid="{3B826795-B229-4FA4-B0D5-1CA420C6A553}"/>
    <cellStyle name="RISKltandbEdge 2 6 4 5" xfId="41901" xr:uid="{DEBCAB8F-3DAC-4B5A-8944-9AD74E6D7EE7}"/>
    <cellStyle name="RISKltandbEdge 2 6 5" xfId="18747" xr:uid="{00000000-0005-0000-0000-000042490000}"/>
    <cellStyle name="RISKltandbEdge 2 6 5 2" xfId="18748" xr:uid="{00000000-0005-0000-0000-000043490000}"/>
    <cellStyle name="RISKltandbEdge 2 6 5 2 2" xfId="18749" xr:uid="{00000000-0005-0000-0000-000044490000}"/>
    <cellStyle name="RISKltandbEdge 2 6 5 2 2 2" xfId="41909" xr:uid="{6F7CB157-1E57-4B7E-A7C8-F01135B1834C}"/>
    <cellStyle name="RISKltandbEdge 2 6 5 2 3" xfId="41908" xr:uid="{D316429B-ADDC-467B-B5A5-71EC0DF6B23C}"/>
    <cellStyle name="RISKltandbEdge 2 6 5 3" xfId="18750" xr:uid="{00000000-0005-0000-0000-000045490000}"/>
    <cellStyle name="RISKltandbEdge 2 6 5 3 2" xfId="18751" xr:uid="{00000000-0005-0000-0000-000046490000}"/>
    <cellStyle name="RISKltandbEdge 2 6 5 3 2 2" xfId="41911" xr:uid="{D237E9D6-0927-4BBB-AAA5-0938C4EB5D25}"/>
    <cellStyle name="RISKltandbEdge 2 6 5 3 3" xfId="41910" xr:uid="{64B73F9C-E2C2-4DD2-A274-800F2528A02D}"/>
    <cellStyle name="RISKltandbEdge 2 6 5 4" xfId="18752" xr:uid="{00000000-0005-0000-0000-000047490000}"/>
    <cellStyle name="RISKltandbEdge 2 6 5 4 2" xfId="41912" xr:uid="{B3882C8D-C14D-4778-B487-490707F62DC7}"/>
    <cellStyle name="RISKltandbEdge 2 6 5 5" xfId="41907" xr:uid="{AEF258A4-DA71-4272-A1A9-F2CC9953E8D3}"/>
    <cellStyle name="RISKltandbEdge 2 6 6" xfId="18753" xr:uid="{00000000-0005-0000-0000-000048490000}"/>
    <cellStyle name="RISKltandbEdge 2 6 6 2" xfId="18754" xr:uid="{00000000-0005-0000-0000-000049490000}"/>
    <cellStyle name="RISKltandbEdge 2 6 6 2 2" xfId="41914" xr:uid="{978B62BA-4AF9-4CE5-BB7E-220536407C45}"/>
    <cellStyle name="RISKltandbEdge 2 6 6 3" xfId="41913" xr:uid="{F6760EC5-B728-473C-BC15-632233819AB3}"/>
    <cellStyle name="RISKltandbEdge 2 6 7" xfId="18755" xr:uid="{00000000-0005-0000-0000-00004A490000}"/>
    <cellStyle name="RISKltandbEdge 2 6 7 2" xfId="18756" xr:uid="{00000000-0005-0000-0000-00004B490000}"/>
    <cellStyle name="RISKltandbEdge 2 6 7 2 2" xfId="41916" xr:uid="{ED2192B3-A968-468E-9E3F-C840FC144145}"/>
    <cellStyle name="RISKltandbEdge 2 6 7 3" xfId="41915" xr:uid="{9768FA1F-4D1F-41CF-A9A0-C84287912034}"/>
    <cellStyle name="RISKltandbEdge 2 6 8" xfId="18757" xr:uid="{00000000-0005-0000-0000-00004C490000}"/>
    <cellStyle name="RISKltandbEdge 2 6 8 2" xfId="41917" xr:uid="{F0ED67D0-3B5B-416A-9B18-730B027A9E21}"/>
    <cellStyle name="RISKltandbEdge 2 6 9" xfId="41888" xr:uid="{DBCB0348-A4C6-49A9-B822-1E41E1AB2F28}"/>
    <cellStyle name="RISKltandbEdge 2 7" xfId="18758" xr:uid="{00000000-0005-0000-0000-00004D490000}"/>
    <cellStyle name="RISKltandbEdge 2 7 2" xfId="18759" xr:uid="{00000000-0005-0000-0000-00004E490000}"/>
    <cellStyle name="RISKltandbEdge 2 7 2 2" xfId="18760" xr:uid="{00000000-0005-0000-0000-00004F490000}"/>
    <cellStyle name="RISKltandbEdge 2 7 2 2 2" xfId="41920" xr:uid="{6E90AA02-0F1E-48E6-B41E-259202F370C6}"/>
    <cellStyle name="RISKltandbEdge 2 7 2 3" xfId="41919" xr:uid="{347232C2-FE96-4449-BDDD-5126BEC818A8}"/>
    <cellStyle name="RISKltandbEdge 2 7 3" xfId="18761" xr:uid="{00000000-0005-0000-0000-000050490000}"/>
    <cellStyle name="RISKltandbEdge 2 7 3 2" xfId="18762" xr:uid="{00000000-0005-0000-0000-000051490000}"/>
    <cellStyle name="RISKltandbEdge 2 7 3 2 2" xfId="41922" xr:uid="{BAD37721-8EDF-43A8-9E57-C8CFF69D0714}"/>
    <cellStyle name="RISKltandbEdge 2 7 3 3" xfId="41921" xr:uid="{3CB4FFCA-FEAC-41DC-BD3B-622814427007}"/>
    <cellStyle name="RISKltandbEdge 2 7 4" xfId="18763" xr:uid="{00000000-0005-0000-0000-000052490000}"/>
    <cellStyle name="RISKltandbEdge 2 7 4 2" xfId="41923" xr:uid="{85F1FE78-4AF4-422F-B735-2A8B619B2DA2}"/>
    <cellStyle name="RISKltandbEdge 2 7 5" xfId="41918" xr:uid="{4C28B8F7-D34B-46AE-B67C-D0EDE13B17D2}"/>
    <cellStyle name="RISKltandbEdge 2 8" xfId="18764" xr:uid="{00000000-0005-0000-0000-000053490000}"/>
    <cellStyle name="RISKltandbEdge 2 8 2" xfId="18765" xr:uid="{00000000-0005-0000-0000-000054490000}"/>
    <cellStyle name="RISKltandbEdge 2 8 2 2" xfId="18766" xr:uid="{00000000-0005-0000-0000-000055490000}"/>
    <cellStyle name="RISKltandbEdge 2 8 2 2 2" xfId="41926" xr:uid="{3866D4B4-8BDB-4E82-9973-BDCFE384E9F5}"/>
    <cellStyle name="RISKltandbEdge 2 8 2 3" xfId="41925" xr:uid="{5DD6075D-9794-4BE6-8676-E03298A37C07}"/>
    <cellStyle name="RISKltandbEdge 2 8 3" xfId="18767" xr:uid="{00000000-0005-0000-0000-000056490000}"/>
    <cellStyle name="RISKltandbEdge 2 8 3 2" xfId="18768" xr:uid="{00000000-0005-0000-0000-000057490000}"/>
    <cellStyle name="RISKltandbEdge 2 8 3 2 2" xfId="41928" xr:uid="{8EA62E97-E2C2-42DA-940E-D13BA69A15F1}"/>
    <cellStyle name="RISKltandbEdge 2 8 3 3" xfId="41927" xr:uid="{0DDB7A8C-40DA-4B7B-A5FC-E6C5F8095DA9}"/>
    <cellStyle name="RISKltandbEdge 2 8 4" xfId="18769" xr:uid="{00000000-0005-0000-0000-000058490000}"/>
    <cellStyle name="RISKltandbEdge 2 8 4 2" xfId="41929" xr:uid="{73540B1D-259E-46D4-B308-A5A8CBB2C9FC}"/>
    <cellStyle name="RISKltandbEdge 2 8 5" xfId="41924" xr:uid="{732537B6-0BA7-42E4-85FC-49EEE790B521}"/>
    <cellStyle name="RISKltandbEdge 2 9" xfId="18770" xr:uid="{00000000-0005-0000-0000-000059490000}"/>
    <cellStyle name="RISKltandbEdge 2 9 2" xfId="18771" xr:uid="{00000000-0005-0000-0000-00005A490000}"/>
    <cellStyle name="RISKltandbEdge 2 9 2 2" xfId="18772" xr:uid="{00000000-0005-0000-0000-00005B490000}"/>
    <cellStyle name="RISKltandbEdge 2 9 2 2 2" xfId="41932" xr:uid="{97DC6FAC-884F-4DB2-BB55-87BA2F2EDEEF}"/>
    <cellStyle name="RISKltandbEdge 2 9 2 3" xfId="41931" xr:uid="{7A532426-4693-431A-A25A-3A6B6E0A97BF}"/>
    <cellStyle name="RISKltandbEdge 2 9 3" xfId="18773" xr:uid="{00000000-0005-0000-0000-00005C490000}"/>
    <cellStyle name="RISKltandbEdge 2 9 3 2" xfId="18774" xr:uid="{00000000-0005-0000-0000-00005D490000}"/>
    <cellStyle name="RISKltandbEdge 2 9 3 2 2" xfId="41934" xr:uid="{36AEEB21-0546-4D95-97DC-8DC0F67C8F50}"/>
    <cellStyle name="RISKltandbEdge 2 9 3 3" xfId="41933" xr:uid="{1330BF84-D98B-4CDC-AF0C-E47C432F9482}"/>
    <cellStyle name="RISKltandbEdge 2 9 4" xfId="18775" xr:uid="{00000000-0005-0000-0000-00005E490000}"/>
    <cellStyle name="RISKltandbEdge 2 9 4 2" xfId="41935" xr:uid="{79131685-6DF3-41E8-94D0-CA32519A2B58}"/>
    <cellStyle name="RISKltandbEdge 2 9 5" xfId="41930" xr:uid="{69859114-D4CC-4A87-93CF-21F07D9FFB41}"/>
    <cellStyle name="RISKltandbEdge 2_Balance" xfId="18776" xr:uid="{00000000-0005-0000-0000-00005F490000}"/>
    <cellStyle name="RISKltandbEdge 3" xfId="18777" xr:uid="{00000000-0005-0000-0000-000060490000}"/>
    <cellStyle name="RISKltandbEdge 3 10" xfId="18778" xr:uid="{00000000-0005-0000-0000-000061490000}"/>
    <cellStyle name="RISKltandbEdge 3 10 2" xfId="18779" xr:uid="{00000000-0005-0000-0000-000062490000}"/>
    <cellStyle name="RISKltandbEdge 3 10 2 2" xfId="18780" xr:uid="{00000000-0005-0000-0000-000063490000}"/>
    <cellStyle name="RISKltandbEdge 3 10 2 2 2" xfId="41939" xr:uid="{D7E3D725-6AE2-41A8-8046-AEA1F22294FB}"/>
    <cellStyle name="RISKltandbEdge 3 10 2 3" xfId="41938" xr:uid="{80B456E6-75E1-477D-8663-04B42BE34CD5}"/>
    <cellStyle name="RISKltandbEdge 3 10 3" xfId="18781" xr:uid="{00000000-0005-0000-0000-000064490000}"/>
    <cellStyle name="RISKltandbEdge 3 10 3 2" xfId="18782" xr:uid="{00000000-0005-0000-0000-000065490000}"/>
    <cellStyle name="RISKltandbEdge 3 10 3 2 2" xfId="41941" xr:uid="{F810D48A-AB7A-4FF8-B201-9C048F2C1090}"/>
    <cellStyle name="RISKltandbEdge 3 10 3 3" xfId="41940" xr:uid="{0320FEAB-5A6C-413D-B3CD-A5F4F9F1BCD7}"/>
    <cellStyle name="RISKltandbEdge 3 10 4" xfId="18783" xr:uid="{00000000-0005-0000-0000-000066490000}"/>
    <cellStyle name="RISKltandbEdge 3 10 4 2" xfId="41942" xr:uid="{38CC00EE-EE6C-4FE7-AEDA-A5003B65AF88}"/>
    <cellStyle name="RISKltandbEdge 3 10 5" xfId="41937" xr:uid="{577EAC3E-9587-443F-ABEF-948927D6D7A1}"/>
    <cellStyle name="RISKltandbEdge 3 11" xfId="18784" xr:uid="{00000000-0005-0000-0000-000067490000}"/>
    <cellStyle name="RISKltandbEdge 3 11 2" xfId="18785" xr:uid="{00000000-0005-0000-0000-000068490000}"/>
    <cellStyle name="RISKltandbEdge 3 11 2 2" xfId="41944" xr:uid="{11BC3FF8-6FE4-4CD0-84A3-0F0A3A88EC4E}"/>
    <cellStyle name="RISKltandbEdge 3 11 3" xfId="41943" xr:uid="{70D2A191-3E50-4B6A-9341-44E9B2E0860C}"/>
    <cellStyle name="RISKltandbEdge 3 12" xfId="18786" xr:uid="{00000000-0005-0000-0000-000069490000}"/>
    <cellStyle name="RISKltandbEdge 3 12 2" xfId="18787" xr:uid="{00000000-0005-0000-0000-00006A490000}"/>
    <cellStyle name="RISKltandbEdge 3 12 2 2" xfId="41946" xr:uid="{D8624718-85D0-48E6-A4AC-1A6F26B8697E}"/>
    <cellStyle name="RISKltandbEdge 3 12 3" xfId="41945" xr:uid="{3C02A41C-122C-452B-AF66-D84DDFC0B51F}"/>
    <cellStyle name="RISKltandbEdge 3 13" xfId="18788" xr:uid="{00000000-0005-0000-0000-00006B490000}"/>
    <cellStyle name="RISKltandbEdge 3 13 2" xfId="41947" xr:uid="{ECF3676D-FBD6-469D-B182-8B39E6C518E6}"/>
    <cellStyle name="RISKltandbEdge 3 14" xfId="41936" xr:uid="{38B11C5B-4515-466E-A3B7-FD3B059D875C}"/>
    <cellStyle name="RISKltandbEdge 3 2" xfId="18789" xr:uid="{00000000-0005-0000-0000-00006C490000}"/>
    <cellStyle name="RISKltandbEdge 3 2 10" xfId="41948" xr:uid="{102E824E-ABFA-4331-8008-24B5BB71918D}"/>
    <cellStyle name="RISKltandbEdge 3 2 2" xfId="18790" xr:uid="{00000000-0005-0000-0000-00006D490000}"/>
    <cellStyle name="RISKltandbEdge 3 2 2 2" xfId="18791" xr:uid="{00000000-0005-0000-0000-00006E490000}"/>
    <cellStyle name="RISKltandbEdge 3 2 2 2 2" xfId="18792" xr:uid="{00000000-0005-0000-0000-00006F490000}"/>
    <cellStyle name="RISKltandbEdge 3 2 2 2 2 2" xfId="18793" xr:uid="{00000000-0005-0000-0000-000070490000}"/>
    <cellStyle name="RISKltandbEdge 3 2 2 2 2 2 2" xfId="41952" xr:uid="{A6C21B40-27A7-4AA8-85CA-2EA77D5C941A}"/>
    <cellStyle name="RISKltandbEdge 3 2 2 2 2 3" xfId="41951" xr:uid="{0981B944-8967-417E-B50D-7A7372A98673}"/>
    <cellStyle name="RISKltandbEdge 3 2 2 2 3" xfId="18794" xr:uid="{00000000-0005-0000-0000-000071490000}"/>
    <cellStyle name="RISKltandbEdge 3 2 2 2 3 2" xfId="18795" xr:uid="{00000000-0005-0000-0000-000072490000}"/>
    <cellStyle name="RISKltandbEdge 3 2 2 2 3 2 2" xfId="41954" xr:uid="{B46DD4B2-1870-4F55-B220-F70D578E0619}"/>
    <cellStyle name="RISKltandbEdge 3 2 2 2 3 3" xfId="41953" xr:uid="{7EDFAA30-7E1C-4665-A8BA-E30119B9B3BB}"/>
    <cellStyle name="RISKltandbEdge 3 2 2 2 4" xfId="18796" xr:uid="{00000000-0005-0000-0000-000073490000}"/>
    <cellStyle name="RISKltandbEdge 3 2 2 2 4 2" xfId="41955" xr:uid="{AD0B8B64-CA86-4FFC-98F9-071588A57D55}"/>
    <cellStyle name="RISKltandbEdge 3 2 2 2 5" xfId="41950" xr:uid="{AE0FBEE0-A4C1-4854-9DF1-1963B282CD41}"/>
    <cellStyle name="RISKltandbEdge 3 2 2 3" xfId="18797" xr:uid="{00000000-0005-0000-0000-000074490000}"/>
    <cellStyle name="RISKltandbEdge 3 2 2 3 2" xfId="18798" xr:uid="{00000000-0005-0000-0000-000075490000}"/>
    <cellStyle name="RISKltandbEdge 3 2 2 3 2 2" xfId="18799" xr:uid="{00000000-0005-0000-0000-000076490000}"/>
    <cellStyle name="RISKltandbEdge 3 2 2 3 2 2 2" xfId="41958" xr:uid="{F27DAF09-2B16-4B47-BBE1-8335D8F0CD20}"/>
    <cellStyle name="RISKltandbEdge 3 2 2 3 2 3" xfId="41957" xr:uid="{C1E97368-444B-45C5-AC56-376EE3B9EF86}"/>
    <cellStyle name="RISKltandbEdge 3 2 2 3 3" xfId="18800" xr:uid="{00000000-0005-0000-0000-000077490000}"/>
    <cellStyle name="RISKltandbEdge 3 2 2 3 3 2" xfId="18801" xr:uid="{00000000-0005-0000-0000-000078490000}"/>
    <cellStyle name="RISKltandbEdge 3 2 2 3 3 2 2" xfId="41960" xr:uid="{3D7B7E30-7A79-4F40-8C89-F2E560FEAE26}"/>
    <cellStyle name="RISKltandbEdge 3 2 2 3 3 3" xfId="41959" xr:uid="{4D16D45E-2A2E-425F-96BE-A01F0699028A}"/>
    <cellStyle name="RISKltandbEdge 3 2 2 3 4" xfId="18802" xr:uid="{00000000-0005-0000-0000-000079490000}"/>
    <cellStyle name="RISKltandbEdge 3 2 2 3 4 2" xfId="41961" xr:uid="{15EDE1B1-177D-48F0-8987-F636A860D7C2}"/>
    <cellStyle name="RISKltandbEdge 3 2 2 3 5" xfId="41956" xr:uid="{C1283167-6D21-452A-91C1-8A7094246919}"/>
    <cellStyle name="RISKltandbEdge 3 2 2 4" xfId="18803" xr:uid="{00000000-0005-0000-0000-00007A490000}"/>
    <cellStyle name="RISKltandbEdge 3 2 2 4 2" xfId="18804" xr:uid="{00000000-0005-0000-0000-00007B490000}"/>
    <cellStyle name="RISKltandbEdge 3 2 2 4 2 2" xfId="18805" xr:uid="{00000000-0005-0000-0000-00007C490000}"/>
    <cellStyle name="RISKltandbEdge 3 2 2 4 2 2 2" xfId="41964" xr:uid="{397B13BE-AAE1-4162-8BCA-88E89BE73A63}"/>
    <cellStyle name="RISKltandbEdge 3 2 2 4 2 3" xfId="41963" xr:uid="{9C637319-44F3-4755-9ED2-B48914B27591}"/>
    <cellStyle name="RISKltandbEdge 3 2 2 4 3" xfId="18806" xr:uid="{00000000-0005-0000-0000-00007D490000}"/>
    <cellStyle name="RISKltandbEdge 3 2 2 4 3 2" xfId="18807" xr:uid="{00000000-0005-0000-0000-00007E490000}"/>
    <cellStyle name="RISKltandbEdge 3 2 2 4 3 2 2" xfId="41966" xr:uid="{6AB0422D-F6BE-480D-B210-2E87408CD466}"/>
    <cellStyle name="RISKltandbEdge 3 2 2 4 3 3" xfId="41965" xr:uid="{804D8255-FB29-4B66-9FB9-E44DFE677A68}"/>
    <cellStyle name="RISKltandbEdge 3 2 2 4 4" xfId="18808" xr:uid="{00000000-0005-0000-0000-00007F490000}"/>
    <cellStyle name="RISKltandbEdge 3 2 2 4 4 2" xfId="41967" xr:uid="{BFEEA56C-52A0-4C8C-8084-10A55EC8CB32}"/>
    <cellStyle name="RISKltandbEdge 3 2 2 4 5" xfId="41962" xr:uid="{40809417-5305-413F-8EF7-D882EEFFA7BE}"/>
    <cellStyle name="RISKltandbEdge 3 2 2 5" xfId="18809" xr:uid="{00000000-0005-0000-0000-000080490000}"/>
    <cellStyle name="RISKltandbEdge 3 2 2 5 2" xfId="18810" xr:uid="{00000000-0005-0000-0000-000081490000}"/>
    <cellStyle name="RISKltandbEdge 3 2 2 5 2 2" xfId="18811" xr:uid="{00000000-0005-0000-0000-000082490000}"/>
    <cellStyle name="RISKltandbEdge 3 2 2 5 2 2 2" xfId="41970" xr:uid="{13A901C2-2B7C-4C13-B135-5553B93C25AF}"/>
    <cellStyle name="RISKltandbEdge 3 2 2 5 2 3" xfId="41969" xr:uid="{3EBD77F0-4ACB-4CAD-B801-91C26F9ECF5B}"/>
    <cellStyle name="RISKltandbEdge 3 2 2 5 3" xfId="18812" xr:uid="{00000000-0005-0000-0000-000083490000}"/>
    <cellStyle name="RISKltandbEdge 3 2 2 5 3 2" xfId="18813" xr:uid="{00000000-0005-0000-0000-000084490000}"/>
    <cellStyle name="RISKltandbEdge 3 2 2 5 3 2 2" xfId="41972" xr:uid="{04AC38E7-E767-4533-AEB4-451556FABBEA}"/>
    <cellStyle name="RISKltandbEdge 3 2 2 5 3 3" xfId="41971" xr:uid="{77553D7E-7E74-46E1-8432-B0E3DA2139B9}"/>
    <cellStyle name="RISKltandbEdge 3 2 2 5 4" xfId="18814" xr:uid="{00000000-0005-0000-0000-000085490000}"/>
    <cellStyle name="RISKltandbEdge 3 2 2 5 4 2" xfId="41973" xr:uid="{3262777A-A444-4C12-8800-B35FB7825A21}"/>
    <cellStyle name="RISKltandbEdge 3 2 2 5 5" xfId="41968" xr:uid="{F8497996-6DDD-4623-A525-3AF23181EDFA}"/>
    <cellStyle name="RISKltandbEdge 3 2 2 6" xfId="18815" xr:uid="{00000000-0005-0000-0000-000086490000}"/>
    <cellStyle name="RISKltandbEdge 3 2 2 6 2" xfId="18816" xr:uid="{00000000-0005-0000-0000-000087490000}"/>
    <cellStyle name="RISKltandbEdge 3 2 2 6 2 2" xfId="41975" xr:uid="{DAE5E4BF-C993-455A-BFEF-04E9A5C2C212}"/>
    <cellStyle name="RISKltandbEdge 3 2 2 6 3" xfId="41974" xr:uid="{2518AECD-F073-45D2-8D49-28ED5A8C6160}"/>
    <cellStyle name="RISKltandbEdge 3 2 2 7" xfId="18817" xr:uid="{00000000-0005-0000-0000-000088490000}"/>
    <cellStyle name="RISKltandbEdge 3 2 2 7 2" xfId="18818" xr:uid="{00000000-0005-0000-0000-000089490000}"/>
    <cellStyle name="RISKltandbEdge 3 2 2 7 2 2" xfId="41977" xr:uid="{8A1256B1-4135-4D24-9EE5-CB0D59C1E21A}"/>
    <cellStyle name="RISKltandbEdge 3 2 2 7 3" xfId="41976" xr:uid="{07F575F2-9ED4-4005-A56F-A70F7D7B37D9}"/>
    <cellStyle name="RISKltandbEdge 3 2 2 8" xfId="18819" xr:uid="{00000000-0005-0000-0000-00008A490000}"/>
    <cellStyle name="RISKltandbEdge 3 2 2 8 2" xfId="41978" xr:uid="{97F3A92E-832D-4959-96E1-9917027FA150}"/>
    <cellStyle name="RISKltandbEdge 3 2 2 9" xfId="41949" xr:uid="{F114AF31-7753-47BA-B21C-E7FBF1A4C3A4}"/>
    <cellStyle name="RISKltandbEdge 3 2 3" xfId="18820" xr:uid="{00000000-0005-0000-0000-00008B490000}"/>
    <cellStyle name="RISKltandbEdge 3 2 3 2" xfId="18821" xr:uid="{00000000-0005-0000-0000-00008C490000}"/>
    <cellStyle name="RISKltandbEdge 3 2 3 2 2" xfId="18822" xr:uid="{00000000-0005-0000-0000-00008D490000}"/>
    <cellStyle name="RISKltandbEdge 3 2 3 2 2 2" xfId="41981" xr:uid="{2FE485FC-ADCD-4902-A6E2-97EBFDA41B8C}"/>
    <cellStyle name="RISKltandbEdge 3 2 3 2 3" xfId="41980" xr:uid="{312C91C7-1396-4E02-979C-9A403BCBDE9D}"/>
    <cellStyle name="RISKltandbEdge 3 2 3 3" xfId="18823" xr:uid="{00000000-0005-0000-0000-00008E490000}"/>
    <cellStyle name="RISKltandbEdge 3 2 3 3 2" xfId="18824" xr:uid="{00000000-0005-0000-0000-00008F490000}"/>
    <cellStyle name="RISKltandbEdge 3 2 3 3 2 2" xfId="41983" xr:uid="{2F9CCF99-4193-4344-91F4-F5C11EED8A36}"/>
    <cellStyle name="RISKltandbEdge 3 2 3 3 3" xfId="41982" xr:uid="{24AF317F-AFFC-4D82-B299-36C1FD9DF0BF}"/>
    <cellStyle name="RISKltandbEdge 3 2 3 4" xfId="18825" xr:uid="{00000000-0005-0000-0000-000090490000}"/>
    <cellStyle name="RISKltandbEdge 3 2 3 4 2" xfId="41984" xr:uid="{750E9EDF-2412-48D6-A92D-16AAEF26F1B1}"/>
    <cellStyle name="RISKltandbEdge 3 2 3 5" xfId="41979" xr:uid="{BFE5C212-1BA8-4902-9112-3C837EC10EF5}"/>
    <cellStyle name="RISKltandbEdge 3 2 4" xfId="18826" xr:uid="{00000000-0005-0000-0000-000091490000}"/>
    <cellStyle name="RISKltandbEdge 3 2 4 2" xfId="18827" xr:uid="{00000000-0005-0000-0000-000092490000}"/>
    <cellStyle name="RISKltandbEdge 3 2 4 2 2" xfId="18828" xr:uid="{00000000-0005-0000-0000-000093490000}"/>
    <cellStyle name="RISKltandbEdge 3 2 4 2 2 2" xfId="41987" xr:uid="{1B8DE7AE-5518-4641-B8A3-9B90D05B5E6F}"/>
    <cellStyle name="RISKltandbEdge 3 2 4 2 3" xfId="41986" xr:uid="{48F985D3-70A6-4021-A39B-C356E2B7D3A8}"/>
    <cellStyle name="RISKltandbEdge 3 2 4 3" xfId="18829" xr:uid="{00000000-0005-0000-0000-000094490000}"/>
    <cellStyle name="RISKltandbEdge 3 2 4 3 2" xfId="18830" xr:uid="{00000000-0005-0000-0000-000095490000}"/>
    <cellStyle name="RISKltandbEdge 3 2 4 3 2 2" xfId="41989" xr:uid="{0C7FE467-93D8-4EBC-86A7-244B301D6326}"/>
    <cellStyle name="RISKltandbEdge 3 2 4 3 3" xfId="41988" xr:uid="{49ABE32F-BEEB-4D8E-BC40-062920EA2172}"/>
    <cellStyle name="RISKltandbEdge 3 2 4 4" xfId="18831" xr:uid="{00000000-0005-0000-0000-000096490000}"/>
    <cellStyle name="RISKltandbEdge 3 2 4 4 2" xfId="41990" xr:uid="{1A80389A-0245-4743-8851-1B62A31DA3F5}"/>
    <cellStyle name="RISKltandbEdge 3 2 4 5" xfId="41985" xr:uid="{1144AE03-9C98-491E-8102-116721386767}"/>
    <cellStyle name="RISKltandbEdge 3 2 5" xfId="18832" xr:uid="{00000000-0005-0000-0000-000097490000}"/>
    <cellStyle name="RISKltandbEdge 3 2 5 2" xfId="18833" xr:uid="{00000000-0005-0000-0000-000098490000}"/>
    <cellStyle name="RISKltandbEdge 3 2 5 2 2" xfId="18834" xr:uid="{00000000-0005-0000-0000-000099490000}"/>
    <cellStyle name="RISKltandbEdge 3 2 5 2 2 2" xfId="41993" xr:uid="{2B45D145-DD27-4543-8324-17DCC2A9B2F1}"/>
    <cellStyle name="RISKltandbEdge 3 2 5 2 3" xfId="41992" xr:uid="{44D3E91A-F24A-498F-993F-E99F84EF7981}"/>
    <cellStyle name="RISKltandbEdge 3 2 5 3" xfId="18835" xr:uid="{00000000-0005-0000-0000-00009A490000}"/>
    <cellStyle name="RISKltandbEdge 3 2 5 3 2" xfId="18836" xr:uid="{00000000-0005-0000-0000-00009B490000}"/>
    <cellStyle name="RISKltandbEdge 3 2 5 3 2 2" xfId="41995" xr:uid="{763F7366-A4D6-4B9B-A33D-2593E1856CB9}"/>
    <cellStyle name="RISKltandbEdge 3 2 5 3 3" xfId="41994" xr:uid="{A8D9F87A-C111-4849-8927-64B99D3C3338}"/>
    <cellStyle name="RISKltandbEdge 3 2 5 4" xfId="18837" xr:uid="{00000000-0005-0000-0000-00009C490000}"/>
    <cellStyle name="RISKltandbEdge 3 2 5 4 2" xfId="41996" xr:uid="{55F7DC7A-DBC1-4A8F-9F64-5CB5B6688144}"/>
    <cellStyle name="RISKltandbEdge 3 2 5 5" xfId="41991" xr:uid="{7204CE47-FBC8-4D3D-931E-9CC240725360}"/>
    <cellStyle name="RISKltandbEdge 3 2 6" xfId="18838" xr:uid="{00000000-0005-0000-0000-00009D490000}"/>
    <cellStyle name="RISKltandbEdge 3 2 6 2" xfId="18839" xr:uid="{00000000-0005-0000-0000-00009E490000}"/>
    <cellStyle name="RISKltandbEdge 3 2 6 2 2" xfId="18840" xr:uid="{00000000-0005-0000-0000-00009F490000}"/>
    <cellStyle name="RISKltandbEdge 3 2 6 2 2 2" xfId="41999" xr:uid="{4D85BD2A-F3E7-4272-AC74-068D9D301D91}"/>
    <cellStyle name="RISKltandbEdge 3 2 6 2 3" xfId="41998" xr:uid="{DCBC47E2-CC84-4C44-A4FE-60FFC69870F9}"/>
    <cellStyle name="RISKltandbEdge 3 2 6 3" xfId="18841" xr:uid="{00000000-0005-0000-0000-0000A0490000}"/>
    <cellStyle name="RISKltandbEdge 3 2 6 3 2" xfId="18842" xr:uid="{00000000-0005-0000-0000-0000A1490000}"/>
    <cellStyle name="RISKltandbEdge 3 2 6 3 2 2" xfId="42001" xr:uid="{25C28FC0-AD92-4919-9E14-3FAD87931290}"/>
    <cellStyle name="RISKltandbEdge 3 2 6 3 3" xfId="42000" xr:uid="{E93A3001-EB9B-4C78-8759-7D4F3177BFA2}"/>
    <cellStyle name="RISKltandbEdge 3 2 6 4" xfId="18843" xr:uid="{00000000-0005-0000-0000-0000A2490000}"/>
    <cellStyle name="RISKltandbEdge 3 2 6 4 2" xfId="42002" xr:uid="{69374668-D320-4B1A-BEFD-D63DC9E9F6C1}"/>
    <cellStyle name="RISKltandbEdge 3 2 6 5" xfId="41997" xr:uid="{2E6AD281-4CBE-45DF-9928-2EC93F17179B}"/>
    <cellStyle name="RISKltandbEdge 3 2 7" xfId="18844" xr:uid="{00000000-0005-0000-0000-0000A3490000}"/>
    <cellStyle name="RISKltandbEdge 3 2 7 2" xfId="18845" xr:uid="{00000000-0005-0000-0000-0000A4490000}"/>
    <cellStyle name="RISKltandbEdge 3 2 7 2 2" xfId="42004" xr:uid="{632DF8D1-1B46-4622-A74E-DDBE820830E2}"/>
    <cellStyle name="RISKltandbEdge 3 2 7 3" xfId="42003" xr:uid="{EE11D3AC-ADC0-4016-B696-034907765E25}"/>
    <cellStyle name="RISKltandbEdge 3 2 8" xfId="18846" xr:uid="{00000000-0005-0000-0000-0000A5490000}"/>
    <cellStyle name="RISKltandbEdge 3 2 8 2" xfId="18847" xr:uid="{00000000-0005-0000-0000-0000A6490000}"/>
    <cellStyle name="RISKltandbEdge 3 2 8 2 2" xfId="42006" xr:uid="{E6C81A44-AAE6-48F8-B66A-47534DD9C86A}"/>
    <cellStyle name="RISKltandbEdge 3 2 8 3" xfId="42005" xr:uid="{27F337E3-2036-4ACD-8F65-AFA616CFC856}"/>
    <cellStyle name="RISKltandbEdge 3 2 9" xfId="18848" xr:uid="{00000000-0005-0000-0000-0000A7490000}"/>
    <cellStyle name="RISKltandbEdge 3 2 9 2" xfId="42007" xr:uid="{AE170C92-914C-400A-9885-5E6EC297B7BA}"/>
    <cellStyle name="RISKltandbEdge 3 2_Balance" xfId="18849" xr:uid="{00000000-0005-0000-0000-0000A8490000}"/>
    <cellStyle name="RISKltandbEdge 3 3" xfId="18850" xr:uid="{00000000-0005-0000-0000-0000A9490000}"/>
    <cellStyle name="RISKltandbEdge 3 3 10" xfId="42008" xr:uid="{2978024F-0B19-4190-B526-BCE751FD46E4}"/>
    <cellStyle name="RISKltandbEdge 3 3 2" xfId="18851" xr:uid="{00000000-0005-0000-0000-0000AA490000}"/>
    <cellStyle name="RISKltandbEdge 3 3 2 2" xfId="18852" xr:uid="{00000000-0005-0000-0000-0000AB490000}"/>
    <cellStyle name="RISKltandbEdge 3 3 2 2 2" xfId="18853" xr:uid="{00000000-0005-0000-0000-0000AC490000}"/>
    <cellStyle name="RISKltandbEdge 3 3 2 2 2 2" xfId="18854" xr:uid="{00000000-0005-0000-0000-0000AD490000}"/>
    <cellStyle name="RISKltandbEdge 3 3 2 2 2 2 2" xfId="42012" xr:uid="{D52D00CC-C39B-497F-AA92-B07A8D02816D}"/>
    <cellStyle name="RISKltandbEdge 3 3 2 2 2 3" xfId="42011" xr:uid="{DEA9DBF4-E523-48A8-A623-96165102FCB2}"/>
    <cellStyle name="RISKltandbEdge 3 3 2 2 3" xfId="18855" xr:uid="{00000000-0005-0000-0000-0000AE490000}"/>
    <cellStyle name="RISKltandbEdge 3 3 2 2 3 2" xfId="18856" xr:uid="{00000000-0005-0000-0000-0000AF490000}"/>
    <cellStyle name="RISKltandbEdge 3 3 2 2 3 2 2" xfId="42014" xr:uid="{6A233D9F-1D25-41F4-8724-E76ADED82CF5}"/>
    <cellStyle name="RISKltandbEdge 3 3 2 2 3 3" xfId="42013" xr:uid="{335C4EDD-045E-4F7C-B0E8-5A1076FBCD4F}"/>
    <cellStyle name="RISKltandbEdge 3 3 2 2 4" xfId="18857" xr:uid="{00000000-0005-0000-0000-0000B0490000}"/>
    <cellStyle name="RISKltandbEdge 3 3 2 2 4 2" xfId="42015" xr:uid="{985F8C25-6255-42D7-9EC8-BFEE95D1522E}"/>
    <cellStyle name="RISKltandbEdge 3 3 2 2 5" xfId="42010" xr:uid="{70EE0A65-E840-415C-B40D-4E9428F29F54}"/>
    <cellStyle name="RISKltandbEdge 3 3 2 3" xfId="18858" xr:uid="{00000000-0005-0000-0000-0000B1490000}"/>
    <cellStyle name="RISKltandbEdge 3 3 2 3 2" xfId="18859" xr:uid="{00000000-0005-0000-0000-0000B2490000}"/>
    <cellStyle name="RISKltandbEdge 3 3 2 3 2 2" xfId="18860" xr:uid="{00000000-0005-0000-0000-0000B3490000}"/>
    <cellStyle name="RISKltandbEdge 3 3 2 3 2 2 2" xfId="42018" xr:uid="{EF94CEB6-90B1-4101-A67C-BDEB8DE08505}"/>
    <cellStyle name="RISKltandbEdge 3 3 2 3 2 3" xfId="42017" xr:uid="{209B01E9-23ED-499F-83B4-66CCE7138ECF}"/>
    <cellStyle name="RISKltandbEdge 3 3 2 3 3" xfId="18861" xr:uid="{00000000-0005-0000-0000-0000B4490000}"/>
    <cellStyle name="RISKltandbEdge 3 3 2 3 3 2" xfId="18862" xr:uid="{00000000-0005-0000-0000-0000B5490000}"/>
    <cellStyle name="RISKltandbEdge 3 3 2 3 3 2 2" xfId="42020" xr:uid="{DC55A7AE-62C6-411C-B8CD-D996974E7B44}"/>
    <cellStyle name="RISKltandbEdge 3 3 2 3 3 3" xfId="42019" xr:uid="{29245472-6A16-4F83-BD59-850C0C2FA548}"/>
    <cellStyle name="RISKltandbEdge 3 3 2 3 4" xfId="18863" xr:uid="{00000000-0005-0000-0000-0000B6490000}"/>
    <cellStyle name="RISKltandbEdge 3 3 2 3 4 2" xfId="42021" xr:uid="{74B0DAF2-93E4-43A9-A6A1-926974A5DDA5}"/>
    <cellStyle name="RISKltandbEdge 3 3 2 3 5" xfId="42016" xr:uid="{9BCE1DD0-14CE-4759-A1D9-5460486B4EA1}"/>
    <cellStyle name="RISKltandbEdge 3 3 2 4" xfId="18864" xr:uid="{00000000-0005-0000-0000-0000B7490000}"/>
    <cellStyle name="RISKltandbEdge 3 3 2 4 2" xfId="18865" xr:uid="{00000000-0005-0000-0000-0000B8490000}"/>
    <cellStyle name="RISKltandbEdge 3 3 2 4 2 2" xfId="18866" xr:uid="{00000000-0005-0000-0000-0000B9490000}"/>
    <cellStyle name="RISKltandbEdge 3 3 2 4 2 2 2" xfId="42024" xr:uid="{B8C4CA44-DF4D-4A0F-B7B4-1C7C94B57945}"/>
    <cellStyle name="RISKltandbEdge 3 3 2 4 2 3" xfId="42023" xr:uid="{24833F40-AAF8-48B3-8C1D-CB9728F4C45C}"/>
    <cellStyle name="RISKltandbEdge 3 3 2 4 3" xfId="18867" xr:uid="{00000000-0005-0000-0000-0000BA490000}"/>
    <cellStyle name="RISKltandbEdge 3 3 2 4 3 2" xfId="18868" xr:uid="{00000000-0005-0000-0000-0000BB490000}"/>
    <cellStyle name="RISKltandbEdge 3 3 2 4 3 2 2" xfId="42026" xr:uid="{CD099C3B-403A-4AC3-9F68-25C435081B07}"/>
    <cellStyle name="RISKltandbEdge 3 3 2 4 3 3" xfId="42025" xr:uid="{57E5A732-30E0-4D4D-9969-1471158704BE}"/>
    <cellStyle name="RISKltandbEdge 3 3 2 4 4" xfId="18869" xr:uid="{00000000-0005-0000-0000-0000BC490000}"/>
    <cellStyle name="RISKltandbEdge 3 3 2 4 4 2" xfId="42027" xr:uid="{3579F5D9-59FA-44DB-8E03-6BA6E609740F}"/>
    <cellStyle name="RISKltandbEdge 3 3 2 4 5" xfId="42022" xr:uid="{3B45AF12-2CB7-42A0-85F4-65733DCA1378}"/>
    <cellStyle name="RISKltandbEdge 3 3 2 5" xfId="18870" xr:uid="{00000000-0005-0000-0000-0000BD490000}"/>
    <cellStyle name="RISKltandbEdge 3 3 2 5 2" xfId="18871" xr:uid="{00000000-0005-0000-0000-0000BE490000}"/>
    <cellStyle name="RISKltandbEdge 3 3 2 5 2 2" xfId="18872" xr:uid="{00000000-0005-0000-0000-0000BF490000}"/>
    <cellStyle name="RISKltandbEdge 3 3 2 5 2 2 2" xfId="42030" xr:uid="{933058CF-E203-47D7-A66E-09819668CFB2}"/>
    <cellStyle name="RISKltandbEdge 3 3 2 5 2 3" xfId="42029" xr:uid="{81E8E845-9C21-46B7-A8E6-E8F2BEAA8447}"/>
    <cellStyle name="RISKltandbEdge 3 3 2 5 3" xfId="18873" xr:uid="{00000000-0005-0000-0000-0000C0490000}"/>
    <cellStyle name="RISKltandbEdge 3 3 2 5 3 2" xfId="18874" xr:uid="{00000000-0005-0000-0000-0000C1490000}"/>
    <cellStyle name="RISKltandbEdge 3 3 2 5 3 2 2" xfId="42032" xr:uid="{04A5B562-0F05-4AFD-9547-E84E6F43CE83}"/>
    <cellStyle name="RISKltandbEdge 3 3 2 5 3 3" xfId="42031" xr:uid="{6178BBF3-27EF-4A89-BEAC-0AFB10D50F6B}"/>
    <cellStyle name="RISKltandbEdge 3 3 2 5 4" xfId="18875" xr:uid="{00000000-0005-0000-0000-0000C2490000}"/>
    <cellStyle name="RISKltandbEdge 3 3 2 5 4 2" xfId="42033" xr:uid="{0E52B559-5991-44EA-9174-CFA0FD3C833B}"/>
    <cellStyle name="RISKltandbEdge 3 3 2 5 5" xfId="42028" xr:uid="{EFC54B20-ECDF-4A0B-B345-DD1CB0D90C85}"/>
    <cellStyle name="RISKltandbEdge 3 3 2 6" xfId="18876" xr:uid="{00000000-0005-0000-0000-0000C3490000}"/>
    <cellStyle name="RISKltandbEdge 3 3 2 6 2" xfId="18877" xr:uid="{00000000-0005-0000-0000-0000C4490000}"/>
    <cellStyle name="RISKltandbEdge 3 3 2 6 2 2" xfId="42035" xr:uid="{23384623-E9F3-4934-9713-E2F60836F6D2}"/>
    <cellStyle name="RISKltandbEdge 3 3 2 6 3" xfId="42034" xr:uid="{4E8CC150-FE37-4604-B4BC-4C23CFB44280}"/>
    <cellStyle name="RISKltandbEdge 3 3 2 7" xfId="18878" xr:uid="{00000000-0005-0000-0000-0000C5490000}"/>
    <cellStyle name="RISKltandbEdge 3 3 2 7 2" xfId="18879" xr:uid="{00000000-0005-0000-0000-0000C6490000}"/>
    <cellStyle name="RISKltandbEdge 3 3 2 7 2 2" xfId="42037" xr:uid="{454092BE-A2B9-403E-BAC7-CD4526A30C40}"/>
    <cellStyle name="RISKltandbEdge 3 3 2 7 3" xfId="42036" xr:uid="{1831FB70-79E7-4E8A-ADCE-8AF01429B881}"/>
    <cellStyle name="RISKltandbEdge 3 3 2 8" xfId="18880" xr:uid="{00000000-0005-0000-0000-0000C7490000}"/>
    <cellStyle name="RISKltandbEdge 3 3 2 8 2" xfId="42038" xr:uid="{E2588BDA-782C-4485-9203-EF8A4578806A}"/>
    <cellStyle name="RISKltandbEdge 3 3 2 9" xfId="42009" xr:uid="{3B48353F-F09C-46AE-9135-F3F53C409AF0}"/>
    <cellStyle name="RISKltandbEdge 3 3 3" xfId="18881" xr:uid="{00000000-0005-0000-0000-0000C8490000}"/>
    <cellStyle name="RISKltandbEdge 3 3 3 2" xfId="18882" xr:uid="{00000000-0005-0000-0000-0000C9490000}"/>
    <cellStyle name="RISKltandbEdge 3 3 3 2 2" xfId="18883" xr:uid="{00000000-0005-0000-0000-0000CA490000}"/>
    <cellStyle name="RISKltandbEdge 3 3 3 2 2 2" xfId="42041" xr:uid="{7B1CBBF6-EBAD-4244-B922-3017044E1A11}"/>
    <cellStyle name="RISKltandbEdge 3 3 3 2 3" xfId="42040" xr:uid="{2935B086-C2E5-43D7-9335-13DDD97C1937}"/>
    <cellStyle name="RISKltandbEdge 3 3 3 3" xfId="18884" xr:uid="{00000000-0005-0000-0000-0000CB490000}"/>
    <cellStyle name="RISKltandbEdge 3 3 3 3 2" xfId="18885" xr:uid="{00000000-0005-0000-0000-0000CC490000}"/>
    <cellStyle name="RISKltandbEdge 3 3 3 3 2 2" xfId="42043" xr:uid="{38DB75AB-DE53-4299-8086-0E9FFC3BBD0A}"/>
    <cellStyle name="RISKltandbEdge 3 3 3 3 3" xfId="42042" xr:uid="{BB364BEA-01B7-400B-A622-4505C51303C8}"/>
    <cellStyle name="RISKltandbEdge 3 3 3 4" xfId="18886" xr:uid="{00000000-0005-0000-0000-0000CD490000}"/>
    <cellStyle name="RISKltandbEdge 3 3 3 4 2" xfId="42044" xr:uid="{660D2F84-C68D-449E-8688-29DDB9506513}"/>
    <cellStyle name="RISKltandbEdge 3 3 3 5" xfId="42039" xr:uid="{AC246F09-6206-4338-BF15-3BB85D5D6D20}"/>
    <cellStyle name="RISKltandbEdge 3 3 4" xfId="18887" xr:uid="{00000000-0005-0000-0000-0000CE490000}"/>
    <cellStyle name="RISKltandbEdge 3 3 4 2" xfId="18888" xr:uid="{00000000-0005-0000-0000-0000CF490000}"/>
    <cellStyle name="RISKltandbEdge 3 3 4 2 2" xfId="18889" xr:uid="{00000000-0005-0000-0000-0000D0490000}"/>
    <cellStyle name="RISKltandbEdge 3 3 4 2 2 2" xfId="42047" xr:uid="{86741B6D-212D-4C40-95BC-DCF5FFBE31A1}"/>
    <cellStyle name="RISKltandbEdge 3 3 4 2 3" xfId="42046" xr:uid="{34FDB1B9-ACB0-45D2-9CC0-EA9058732DA5}"/>
    <cellStyle name="RISKltandbEdge 3 3 4 3" xfId="18890" xr:uid="{00000000-0005-0000-0000-0000D1490000}"/>
    <cellStyle name="RISKltandbEdge 3 3 4 3 2" xfId="18891" xr:uid="{00000000-0005-0000-0000-0000D2490000}"/>
    <cellStyle name="RISKltandbEdge 3 3 4 3 2 2" xfId="42049" xr:uid="{F15E0DD8-91C6-4B6A-A705-E10DB6717F99}"/>
    <cellStyle name="RISKltandbEdge 3 3 4 3 3" xfId="42048" xr:uid="{CDE4C597-5476-4D41-B887-1F6D25601129}"/>
    <cellStyle name="RISKltandbEdge 3 3 4 4" xfId="18892" xr:uid="{00000000-0005-0000-0000-0000D3490000}"/>
    <cellStyle name="RISKltandbEdge 3 3 4 4 2" xfId="42050" xr:uid="{FEC59082-3DD9-429B-8144-F8F10257075C}"/>
    <cellStyle name="RISKltandbEdge 3 3 4 5" xfId="42045" xr:uid="{FB6B321E-D78A-4F4D-BCE0-290DE7104303}"/>
    <cellStyle name="RISKltandbEdge 3 3 5" xfId="18893" xr:uid="{00000000-0005-0000-0000-0000D4490000}"/>
    <cellStyle name="RISKltandbEdge 3 3 5 2" xfId="18894" xr:uid="{00000000-0005-0000-0000-0000D5490000}"/>
    <cellStyle name="RISKltandbEdge 3 3 5 2 2" xfId="18895" xr:uid="{00000000-0005-0000-0000-0000D6490000}"/>
    <cellStyle name="RISKltandbEdge 3 3 5 2 2 2" xfId="42053" xr:uid="{A615F82C-3370-4812-B991-3B28C077E0A2}"/>
    <cellStyle name="RISKltandbEdge 3 3 5 2 3" xfId="42052" xr:uid="{849BF382-C594-4F0D-BA48-E02B87D8ED6E}"/>
    <cellStyle name="RISKltandbEdge 3 3 5 3" xfId="18896" xr:uid="{00000000-0005-0000-0000-0000D7490000}"/>
    <cellStyle name="RISKltandbEdge 3 3 5 3 2" xfId="18897" xr:uid="{00000000-0005-0000-0000-0000D8490000}"/>
    <cellStyle name="RISKltandbEdge 3 3 5 3 2 2" xfId="42055" xr:uid="{BBDC38FF-4871-4DBB-8EC1-2506C14578AB}"/>
    <cellStyle name="RISKltandbEdge 3 3 5 3 3" xfId="42054" xr:uid="{526B32F4-1AE8-4B66-8DA5-5CE8D2D95681}"/>
    <cellStyle name="RISKltandbEdge 3 3 5 4" xfId="18898" xr:uid="{00000000-0005-0000-0000-0000D9490000}"/>
    <cellStyle name="RISKltandbEdge 3 3 5 4 2" xfId="42056" xr:uid="{966A1618-0E62-44F1-BC51-B88ACB7AAAF4}"/>
    <cellStyle name="RISKltandbEdge 3 3 5 5" xfId="42051" xr:uid="{B747A115-AC1A-4CD7-BD43-89D996E3EF1E}"/>
    <cellStyle name="RISKltandbEdge 3 3 6" xfId="18899" xr:uid="{00000000-0005-0000-0000-0000DA490000}"/>
    <cellStyle name="RISKltandbEdge 3 3 6 2" xfId="18900" xr:uid="{00000000-0005-0000-0000-0000DB490000}"/>
    <cellStyle name="RISKltandbEdge 3 3 6 2 2" xfId="18901" xr:uid="{00000000-0005-0000-0000-0000DC490000}"/>
    <cellStyle name="RISKltandbEdge 3 3 6 2 2 2" xfId="42059" xr:uid="{C0F8A81E-F049-4EE5-B793-20A51D7C1A25}"/>
    <cellStyle name="RISKltandbEdge 3 3 6 2 3" xfId="42058" xr:uid="{3D9CA794-73AD-4D2A-BD4B-00CD65DAEDED}"/>
    <cellStyle name="RISKltandbEdge 3 3 6 3" xfId="18902" xr:uid="{00000000-0005-0000-0000-0000DD490000}"/>
    <cellStyle name="RISKltandbEdge 3 3 6 3 2" xfId="18903" xr:uid="{00000000-0005-0000-0000-0000DE490000}"/>
    <cellStyle name="RISKltandbEdge 3 3 6 3 2 2" xfId="42061" xr:uid="{0028CB4E-E5D2-4440-B908-568A2F7905CD}"/>
    <cellStyle name="RISKltandbEdge 3 3 6 3 3" xfId="42060" xr:uid="{AADC4E10-9DC6-4330-B428-3FC66BC89CF3}"/>
    <cellStyle name="RISKltandbEdge 3 3 6 4" xfId="18904" xr:uid="{00000000-0005-0000-0000-0000DF490000}"/>
    <cellStyle name="RISKltandbEdge 3 3 6 4 2" xfId="42062" xr:uid="{1A091A63-B0FF-465F-B03B-E46821348AB5}"/>
    <cellStyle name="RISKltandbEdge 3 3 6 5" xfId="42057" xr:uid="{E2A99E96-65E3-4C47-BE9C-606DE021CA42}"/>
    <cellStyle name="RISKltandbEdge 3 3 7" xfId="18905" xr:uid="{00000000-0005-0000-0000-0000E0490000}"/>
    <cellStyle name="RISKltandbEdge 3 3 7 2" xfId="18906" xr:uid="{00000000-0005-0000-0000-0000E1490000}"/>
    <cellStyle name="RISKltandbEdge 3 3 7 2 2" xfId="42064" xr:uid="{7D47ED06-5C55-42B0-A4F4-17CE51DAD257}"/>
    <cellStyle name="RISKltandbEdge 3 3 7 3" xfId="42063" xr:uid="{85FA3A11-AE51-4A66-85AF-527643E28676}"/>
    <cellStyle name="RISKltandbEdge 3 3 8" xfId="18907" xr:uid="{00000000-0005-0000-0000-0000E2490000}"/>
    <cellStyle name="RISKltandbEdge 3 3 8 2" xfId="18908" xr:uid="{00000000-0005-0000-0000-0000E3490000}"/>
    <cellStyle name="RISKltandbEdge 3 3 8 2 2" xfId="42066" xr:uid="{695C0D69-F7C5-4C97-9BEA-886AE7375324}"/>
    <cellStyle name="RISKltandbEdge 3 3 8 3" xfId="42065" xr:uid="{92AA8FBC-4B2A-4D58-A943-6E120034D365}"/>
    <cellStyle name="RISKltandbEdge 3 3 9" xfId="18909" xr:uid="{00000000-0005-0000-0000-0000E4490000}"/>
    <cellStyle name="RISKltandbEdge 3 3 9 2" xfId="42067" xr:uid="{A89547FA-7BDA-49D2-8CC6-64B0DB002049}"/>
    <cellStyle name="RISKltandbEdge 3 3_Balance" xfId="18910" xr:uid="{00000000-0005-0000-0000-0000E5490000}"/>
    <cellStyle name="RISKltandbEdge 3 4" xfId="18911" xr:uid="{00000000-0005-0000-0000-0000E6490000}"/>
    <cellStyle name="RISKltandbEdge 3 4 10" xfId="42068" xr:uid="{C50B4F22-05CC-4BF0-9326-070FF37B0EAA}"/>
    <cellStyle name="RISKltandbEdge 3 4 2" xfId="18912" xr:uid="{00000000-0005-0000-0000-0000E7490000}"/>
    <cellStyle name="RISKltandbEdge 3 4 2 2" xfId="18913" xr:uid="{00000000-0005-0000-0000-0000E8490000}"/>
    <cellStyle name="RISKltandbEdge 3 4 2 2 2" xfId="18914" xr:uid="{00000000-0005-0000-0000-0000E9490000}"/>
    <cellStyle name="RISKltandbEdge 3 4 2 2 2 2" xfId="18915" xr:uid="{00000000-0005-0000-0000-0000EA490000}"/>
    <cellStyle name="RISKltandbEdge 3 4 2 2 2 2 2" xfId="42072" xr:uid="{8A8F8B16-BC8B-4F3F-8AE0-BC45D0A2466F}"/>
    <cellStyle name="RISKltandbEdge 3 4 2 2 2 3" xfId="42071" xr:uid="{7EF72127-8AFD-45F3-B9BC-0634073597DB}"/>
    <cellStyle name="RISKltandbEdge 3 4 2 2 3" xfId="18916" xr:uid="{00000000-0005-0000-0000-0000EB490000}"/>
    <cellStyle name="RISKltandbEdge 3 4 2 2 3 2" xfId="18917" xr:uid="{00000000-0005-0000-0000-0000EC490000}"/>
    <cellStyle name="RISKltandbEdge 3 4 2 2 3 2 2" xfId="42074" xr:uid="{E052DA96-CC52-41AB-8ADB-06E64F0BEEAC}"/>
    <cellStyle name="RISKltandbEdge 3 4 2 2 3 3" xfId="42073" xr:uid="{D098E1E1-182E-4344-BDFC-3454FC98BEBE}"/>
    <cellStyle name="RISKltandbEdge 3 4 2 2 4" xfId="18918" xr:uid="{00000000-0005-0000-0000-0000ED490000}"/>
    <cellStyle name="RISKltandbEdge 3 4 2 2 4 2" xfId="42075" xr:uid="{C4F7C479-A7BC-45EE-A69E-28C0CB86F295}"/>
    <cellStyle name="RISKltandbEdge 3 4 2 2 5" xfId="42070" xr:uid="{CE07542B-B12E-4675-9922-D41FDD328707}"/>
    <cellStyle name="RISKltandbEdge 3 4 2 3" xfId="18919" xr:uid="{00000000-0005-0000-0000-0000EE490000}"/>
    <cellStyle name="RISKltandbEdge 3 4 2 3 2" xfId="18920" xr:uid="{00000000-0005-0000-0000-0000EF490000}"/>
    <cellStyle name="RISKltandbEdge 3 4 2 3 2 2" xfId="18921" xr:uid="{00000000-0005-0000-0000-0000F0490000}"/>
    <cellStyle name="RISKltandbEdge 3 4 2 3 2 2 2" xfId="42078" xr:uid="{0A50D9F1-F5DC-4094-BE4D-373D515B1311}"/>
    <cellStyle name="RISKltandbEdge 3 4 2 3 2 3" xfId="42077" xr:uid="{817CF557-4403-4FD0-B86A-578CA5BE437B}"/>
    <cellStyle name="RISKltandbEdge 3 4 2 3 3" xfId="18922" xr:uid="{00000000-0005-0000-0000-0000F1490000}"/>
    <cellStyle name="RISKltandbEdge 3 4 2 3 3 2" xfId="18923" xr:uid="{00000000-0005-0000-0000-0000F2490000}"/>
    <cellStyle name="RISKltandbEdge 3 4 2 3 3 2 2" xfId="42080" xr:uid="{B8C285DA-ADF8-44A9-9580-250EC93A7558}"/>
    <cellStyle name="RISKltandbEdge 3 4 2 3 3 3" xfId="42079" xr:uid="{F6EBE110-BB82-4D9C-882E-2C8C2F826EED}"/>
    <cellStyle name="RISKltandbEdge 3 4 2 3 4" xfId="18924" xr:uid="{00000000-0005-0000-0000-0000F3490000}"/>
    <cellStyle name="RISKltandbEdge 3 4 2 3 4 2" xfId="42081" xr:uid="{C200B758-AA24-4FB7-92E1-D52A136D3EA1}"/>
    <cellStyle name="RISKltandbEdge 3 4 2 3 5" xfId="42076" xr:uid="{BF0875FC-2033-4CCF-845C-3B981FA24877}"/>
    <cellStyle name="RISKltandbEdge 3 4 2 4" xfId="18925" xr:uid="{00000000-0005-0000-0000-0000F4490000}"/>
    <cellStyle name="RISKltandbEdge 3 4 2 4 2" xfId="18926" xr:uid="{00000000-0005-0000-0000-0000F5490000}"/>
    <cellStyle name="RISKltandbEdge 3 4 2 4 2 2" xfId="18927" xr:uid="{00000000-0005-0000-0000-0000F6490000}"/>
    <cellStyle name="RISKltandbEdge 3 4 2 4 2 2 2" xfId="42084" xr:uid="{2B237D23-74B5-448E-B89B-1EDF37DAC394}"/>
    <cellStyle name="RISKltandbEdge 3 4 2 4 2 3" xfId="42083" xr:uid="{2327B9FC-8E4B-48DE-815B-23EBC3FEB1FF}"/>
    <cellStyle name="RISKltandbEdge 3 4 2 4 3" xfId="18928" xr:uid="{00000000-0005-0000-0000-0000F7490000}"/>
    <cellStyle name="RISKltandbEdge 3 4 2 4 3 2" xfId="18929" xr:uid="{00000000-0005-0000-0000-0000F8490000}"/>
    <cellStyle name="RISKltandbEdge 3 4 2 4 3 2 2" xfId="42086" xr:uid="{F5E50E0A-A411-4B9E-AC3D-8972A38D5ABA}"/>
    <cellStyle name="RISKltandbEdge 3 4 2 4 3 3" xfId="42085" xr:uid="{439A0A87-8D81-4D92-9AAE-C9E963F080CE}"/>
    <cellStyle name="RISKltandbEdge 3 4 2 4 4" xfId="18930" xr:uid="{00000000-0005-0000-0000-0000F9490000}"/>
    <cellStyle name="RISKltandbEdge 3 4 2 4 4 2" xfId="42087" xr:uid="{5E91331B-2928-4DC3-B353-5C07D47FA310}"/>
    <cellStyle name="RISKltandbEdge 3 4 2 4 5" xfId="42082" xr:uid="{6D537C0E-D1FC-4471-8439-4256A72E0C7B}"/>
    <cellStyle name="RISKltandbEdge 3 4 2 5" xfId="18931" xr:uid="{00000000-0005-0000-0000-0000FA490000}"/>
    <cellStyle name="RISKltandbEdge 3 4 2 5 2" xfId="18932" xr:uid="{00000000-0005-0000-0000-0000FB490000}"/>
    <cellStyle name="RISKltandbEdge 3 4 2 5 2 2" xfId="18933" xr:uid="{00000000-0005-0000-0000-0000FC490000}"/>
    <cellStyle name="RISKltandbEdge 3 4 2 5 2 2 2" xfId="42090" xr:uid="{BFBB291F-79C0-48E6-A7BD-91537041C083}"/>
    <cellStyle name="RISKltandbEdge 3 4 2 5 2 3" xfId="42089" xr:uid="{B9DD29A9-A44D-45EE-8B76-790520D603C0}"/>
    <cellStyle name="RISKltandbEdge 3 4 2 5 3" xfId="18934" xr:uid="{00000000-0005-0000-0000-0000FD490000}"/>
    <cellStyle name="RISKltandbEdge 3 4 2 5 3 2" xfId="18935" xr:uid="{00000000-0005-0000-0000-0000FE490000}"/>
    <cellStyle name="RISKltandbEdge 3 4 2 5 3 2 2" xfId="42092" xr:uid="{231D9C01-3892-4176-9CED-3852BFE49B80}"/>
    <cellStyle name="RISKltandbEdge 3 4 2 5 3 3" xfId="42091" xr:uid="{EFA4E67D-65DB-4D83-AC05-E88638E2FE59}"/>
    <cellStyle name="RISKltandbEdge 3 4 2 5 4" xfId="18936" xr:uid="{00000000-0005-0000-0000-0000FF490000}"/>
    <cellStyle name="RISKltandbEdge 3 4 2 5 4 2" xfId="42093" xr:uid="{66E44139-2724-486D-8220-00C7C62B3873}"/>
    <cellStyle name="RISKltandbEdge 3 4 2 5 5" xfId="42088" xr:uid="{ED553C37-46A4-47EA-9777-192810FE2363}"/>
    <cellStyle name="RISKltandbEdge 3 4 2 6" xfId="18937" xr:uid="{00000000-0005-0000-0000-0000004A0000}"/>
    <cellStyle name="RISKltandbEdge 3 4 2 6 2" xfId="18938" xr:uid="{00000000-0005-0000-0000-0000014A0000}"/>
    <cellStyle name="RISKltandbEdge 3 4 2 6 2 2" xfId="42095" xr:uid="{7147B073-0A0C-4DE8-928E-91F6D74BF109}"/>
    <cellStyle name="RISKltandbEdge 3 4 2 6 3" xfId="42094" xr:uid="{AE291742-6B75-4768-B4B1-578678980799}"/>
    <cellStyle name="RISKltandbEdge 3 4 2 7" xfId="18939" xr:uid="{00000000-0005-0000-0000-0000024A0000}"/>
    <cellStyle name="RISKltandbEdge 3 4 2 7 2" xfId="18940" xr:uid="{00000000-0005-0000-0000-0000034A0000}"/>
    <cellStyle name="RISKltandbEdge 3 4 2 7 2 2" xfId="42097" xr:uid="{3E5DC8EF-2266-4A35-9133-6D1A2E12C367}"/>
    <cellStyle name="RISKltandbEdge 3 4 2 7 3" xfId="42096" xr:uid="{4108750D-9383-402B-9525-C66138F032D7}"/>
    <cellStyle name="RISKltandbEdge 3 4 2 8" xfId="18941" xr:uid="{00000000-0005-0000-0000-0000044A0000}"/>
    <cellStyle name="RISKltandbEdge 3 4 2 8 2" xfId="42098" xr:uid="{FB47A6A0-0364-4C91-8E36-5C5D5AC2CCEC}"/>
    <cellStyle name="RISKltandbEdge 3 4 2 9" xfId="42069" xr:uid="{4808BFF6-AB46-4319-ADCE-155AD2D83494}"/>
    <cellStyle name="RISKltandbEdge 3 4 3" xfId="18942" xr:uid="{00000000-0005-0000-0000-0000054A0000}"/>
    <cellStyle name="RISKltandbEdge 3 4 3 2" xfId="18943" xr:uid="{00000000-0005-0000-0000-0000064A0000}"/>
    <cellStyle name="RISKltandbEdge 3 4 3 2 2" xfId="18944" xr:uid="{00000000-0005-0000-0000-0000074A0000}"/>
    <cellStyle name="RISKltandbEdge 3 4 3 2 2 2" xfId="42101" xr:uid="{DA4E62C8-6D0B-45CD-9D89-D3A7DE67B585}"/>
    <cellStyle name="RISKltandbEdge 3 4 3 2 3" xfId="42100" xr:uid="{BE414D1A-5E86-4874-B075-8BF984E2716A}"/>
    <cellStyle name="RISKltandbEdge 3 4 3 3" xfId="18945" xr:uid="{00000000-0005-0000-0000-0000084A0000}"/>
    <cellStyle name="RISKltandbEdge 3 4 3 3 2" xfId="18946" xr:uid="{00000000-0005-0000-0000-0000094A0000}"/>
    <cellStyle name="RISKltandbEdge 3 4 3 3 2 2" xfId="42103" xr:uid="{087DB9E8-C7A0-470F-A6DD-2534CA46526B}"/>
    <cellStyle name="RISKltandbEdge 3 4 3 3 3" xfId="42102" xr:uid="{04997FCE-0016-4E90-813B-7DCE6206AAC5}"/>
    <cellStyle name="RISKltandbEdge 3 4 3 4" xfId="18947" xr:uid="{00000000-0005-0000-0000-00000A4A0000}"/>
    <cellStyle name="RISKltandbEdge 3 4 3 4 2" xfId="42104" xr:uid="{1A3CCB41-35E1-4C71-A11A-566986D5943B}"/>
    <cellStyle name="RISKltandbEdge 3 4 3 5" xfId="42099" xr:uid="{A26CAF12-AC8C-485E-BA50-8F346AC01E17}"/>
    <cellStyle name="RISKltandbEdge 3 4 4" xfId="18948" xr:uid="{00000000-0005-0000-0000-00000B4A0000}"/>
    <cellStyle name="RISKltandbEdge 3 4 4 2" xfId="18949" xr:uid="{00000000-0005-0000-0000-00000C4A0000}"/>
    <cellStyle name="RISKltandbEdge 3 4 4 2 2" xfId="18950" xr:uid="{00000000-0005-0000-0000-00000D4A0000}"/>
    <cellStyle name="RISKltandbEdge 3 4 4 2 2 2" xfId="42107" xr:uid="{2675495C-9E35-43C2-AA5F-104C7E40AA63}"/>
    <cellStyle name="RISKltandbEdge 3 4 4 2 3" xfId="42106" xr:uid="{67567033-59B0-44A7-A79A-EADACD16966D}"/>
    <cellStyle name="RISKltandbEdge 3 4 4 3" xfId="18951" xr:uid="{00000000-0005-0000-0000-00000E4A0000}"/>
    <cellStyle name="RISKltandbEdge 3 4 4 3 2" xfId="18952" xr:uid="{00000000-0005-0000-0000-00000F4A0000}"/>
    <cellStyle name="RISKltandbEdge 3 4 4 3 2 2" xfId="42109" xr:uid="{2EFFB34D-1594-4A04-9B3B-F65002F3FEF0}"/>
    <cellStyle name="RISKltandbEdge 3 4 4 3 3" xfId="42108" xr:uid="{4FB50C9F-488A-442C-9C29-8664707C61E2}"/>
    <cellStyle name="RISKltandbEdge 3 4 4 4" xfId="18953" xr:uid="{00000000-0005-0000-0000-0000104A0000}"/>
    <cellStyle name="RISKltandbEdge 3 4 4 4 2" xfId="42110" xr:uid="{C759C7F6-3C24-4C8A-9187-39FDB745D3AE}"/>
    <cellStyle name="RISKltandbEdge 3 4 4 5" xfId="42105" xr:uid="{028D9562-7D0D-48F8-ACFE-C2892A44C58E}"/>
    <cellStyle name="RISKltandbEdge 3 4 5" xfId="18954" xr:uid="{00000000-0005-0000-0000-0000114A0000}"/>
    <cellStyle name="RISKltandbEdge 3 4 5 2" xfId="18955" xr:uid="{00000000-0005-0000-0000-0000124A0000}"/>
    <cellStyle name="RISKltandbEdge 3 4 5 2 2" xfId="18956" xr:uid="{00000000-0005-0000-0000-0000134A0000}"/>
    <cellStyle name="RISKltandbEdge 3 4 5 2 2 2" xfId="42113" xr:uid="{EADA716F-B484-4015-8CD2-4DDB213F3BEF}"/>
    <cellStyle name="RISKltandbEdge 3 4 5 2 3" xfId="42112" xr:uid="{622F1258-E9F7-4CE2-B7F4-E079AECFAFB2}"/>
    <cellStyle name="RISKltandbEdge 3 4 5 3" xfId="18957" xr:uid="{00000000-0005-0000-0000-0000144A0000}"/>
    <cellStyle name="RISKltandbEdge 3 4 5 3 2" xfId="18958" xr:uid="{00000000-0005-0000-0000-0000154A0000}"/>
    <cellStyle name="RISKltandbEdge 3 4 5 3 2 2" xfId="42115" xr:uid="{8D3036B8-CEB6-4198-B3AE-CC57D316BBCC}"/>
    <cellStyle name="RISKltandbEdge 3 4 5 3 3" xfId="42114" xr:uid="{FFF08D18-B842-4E97-8D85-0015B3FFD142}"/>
    <cellStyle name="RISKltandbEdge 3 4 5 4" xfId="18959" xr:uid="{00000000-0005-0000-0000-0000164A0000}"/>
    <cellStyle name="RISKltandbEdge 3 4 5 4 2" xfId="42116" xr:uid="{504385EA-B038-45FC-A5CD-07F9BB24C20D}"/>
    <cellStyle name="RISKltandbEdge 3 4 5 5" xfId="42111" xr:uid="{B3501C99-68FB-4BA0-A395-B631998B98E8}"/>
    <cellStyle name="RISKltandbEdge 3 4 6" xfId="18960" xr:uid="{00000000-0005-0000-0000-0000174A0000}"/>
    <cellStyle name="RISKltandbEdge 3 4 6 2" xfId="18961" xr:uid="{00000000-0005-0000-0000-0000184A0000}"/>
    <cellStyle name="RISKltandbEdge 3 4 6 2 2" xfId="18962" xr:uid="{00000000-0005-0000-0000-0000194A0000}"/>
    <cellStyle name="RISKltandbEdge 3 4 6 2 2 2" xfId="42119" xr:uid="{4D6A33A1-E227-4E21-8240-8A719E368C2C}"/>
    <cellStyle name="RISKltandbEdge 3 4 6 2 3" xfId="42118" xr:uid="{A1084E63-C407-4187-8D97-11D35E41670E}"/>
    <cellStyle name="RISKltandbEdge 3 4 6 3" xfId="18963" xr:uid="{00000000-0005-0000-0000-00001A4A0000}"/>
    <cellStyle name="RISKltandbEdge 3 4 6 3 2" xfId="18964" xr:uid="{00000000-0005-0000-0000-00001B4A0000}"/>
    <cellStyle name="RISKltandbEdge 3 4 6 3 2 2" xfId="42121" xr:uid="{5EDC3333-B724-4C61-95C0-BCBD9923DDA0}"/>
    <cellStyle name="RISKltandbEdge 3 4 6 3 3" xfId="42120" xr:uid="{19F48917-C411-42EF-BD4C-72BE7BA07ED2}"/>
    <cellStyle name="RISKltandbEdge 3 4 6 4" xfId="18965" xr:uid="{00000000-0005-0000-0000-00001C4A0000}"/>
    <cellStyle name="RISKltandbEdge 3 4 6 4 2" xfId="42122" xr:uid="{FB939808-55F9-4066-B9DF-CE61E42CE841}"/>
    <cellStyle name="RISKltandbEdge 3 4 6 5" xfId="42117" xr:uid="{E4E5B39A-A547-4EDD-9C03-DE71F8362BB8}"/>
    <cellStyle name="RISKltandbEdge 3 4 7" xfId="18966" xr:uid="{00000000-0005-0000-0000-00001D4A0000}"/>
    <cellStyle name="RISKltandbEdge 3 4 7 2" xfId="18967" xr:uid="{00000000-0005-0000-0000-00001E4A0000}"/>
    <cellStyle name="RISKltandbEdge 3 4 7 2 2" xfId="42124" xr:uid="{DED7A5A0-7A2E-48CE-A92B-565322524E77}"/>
    <cellStyle name="RISKltandbEdge 3 4 7 3" xfId="42123" xr:uid="{A6FA5C46-F421-4619-8EE6-24F500F3C8F6}"/>
    <cellStyle name="RISKltandbEdge 3 4 8" xfId="18968" xr:uid="{00000000-0005-0000-0000-00001F4A0000}"/>
    <cellStyle name="RISKltandbEdge 3 4 8 2" xfId="18969" xr:uid="{00000000-0005-0000-0000-0000204A0000}"/>
    <cellStyle name="RISKltandbEdge 3 4 8 2 2" xfId="42126" xr:uid="{6F524F82-829E-4BEA-A0A6-BAED8B3791EF}"/>
    <cellStyle name="RISKltandbEdge 3 4 8 3" xfId="42125" xr:uid="{35A467AA-9570-4F14-B6FB-3832CF1C6107}"/>
    <cellStyle name="RISKltandbEdge 3 4 9" xfId="18970" xr:uid="{00000000-0005-0000-0000-0000214A0000}"/>
    <cellStyle name="RISKltandbEdge 3 4 9 2" xfId="42127" xr:uid="{EB656300-87B8-4C97-9565-F4A30C44C50E}"/>
    <cellStyle name="RISKltandbEdge 3 4_Balance" xfId="18971" xr:uid="{00000000-0005-0000-0000-0000224A0000}"/>
    <cellStyle name="RISKltandbEdge 3 5" xfId="18972" xr:uid="{00000000-0005-0000-0000-0000234A0000}"/>
    <cellStyle name="RISKltandbEdge 3 5 2" xfId="18973" xr:uid="{00000000-0005-0000-0000-0000244A0000}"/>
    <cellStyle name="RISKltandbEdge 3 5 2 2" xfId="18974" xr:uid="{00000000-0005-0000-0000-0000254A0000}"/>
    <cellStyle name="RISKltandbEdge 3 5 2 2 2" xfId="18975" xr:uid="{00000000-0005-0000-0000-0000264A0000}"/>
    <cellStyle name="RISKltandbEdge 3 5 2 2 2 2" xfId="42131" xr:uid="{D6A6B333-FAE3-4EC0-A602-C237FA8E1055}"/>
    <cellStyle name="RISKltandbEdge 3 5 2 2 3" xfId="42130" xr:uid="{813667E7-7D92-4212-B9CC-71BE0292B143}"/>
    <cellStyle name="RISKltandbEdge 3 5 2 3" xfId="18976" xr:uid="{00000000-0005-0000-0000-0000274A0000}"/>
    <cellStyle name="RISKltandbEdge 3 5 2 3 2" xfId="18977" xr:uid="{00000000-0005-0000-0000-0000284A0000}"/>
    <cellStyle name="RISKltandbEdge 3 5 2 3 2 2" xfId="42133" xr:uid="{555A9E0E-96BF-41C6-972F-4831DA47693E}"/>
    <cellStyle name="RISKltandbEdge 3 5 2 3 3" xfId="42132" xr:uid="{D19FF49B-40B8-4312-AB23-61095CC93B8D}"/>
    <cellStyle name="RISKltandbEdge 3 5 2 4" xfId="18978" xr:uid="{00000000-0005-0000-0000-0000294A0000}"/>
    <cellStyle name="RISKltandbEdge 3 5 2 4 2" xfId="42134" xr:uid="{2E9506ED-3F83-41EB-9D37-F0DEB03C7B82}"/>
    <cellStyle name="RISKltandbEdge 3 5 2 5" xfId="42129" xr:uid="{ECED6EF0-2366-48BE-B91D-2D05DE7A171C}"/>
    <cellStyle name="RISKltandbEdge 3 5 3" xfId="18979" xr:uid="{00000000-0005-0000-0000-00002A4A0000}"/>
    <cellStyle name="RISKltandbEdge 3 5 3 2" xfId="18980" xr:uid="{00000000-0005-0000-0000-00002B4A0000}"/>
    <cellStyle name="RISKltandbEdge 3 5 3 2 2" xfId="18981" xr:uid="{00000000-0005-0000-0000-00002C4A0000}"/>
    <cellStyle name="RISKltandbEdge 3 5 3 2 2 2" xfId="42137" xr:uid="{74E5ADCF-3559-465E-95FD-208F05D4EB9C}"/>
    <cellStyle name="RISKltandbEdge 3 5 3 2 3" xfId="42136" xr:uid="{16BAB044-6CEF-450E-A885-92793B5AE3E8}"/>
    <cellStyle name="RISKltandbEdge 3 5 3 3" xfId="18982" xr:uid="{00000000-0005-0000-0000-00002D4A0000}"/>
    <cellStyle name="RISKltandbEdge 3 5 3 3 2" xfId="18983" xr:uid="{00000000-0005-0000-0000-00002E4A0000}"/>
    <cellStyle name="RISKltandbEdge 3 5 3 3 2 2" xfId="42139" xr:uid="{3F017EA2-A554-46DA-8FC2-DF768C8AD9B4}"/>
    <cellStyle name="RISKltandbEdge 3 5 3 3 3" xfId="42138" xr:uid="{3E97A6A5-37BA-4D37-AEDA-84F29C3F1735}"/>
    <cellStyle name="RISKltandbEdge 3 5 3 4" xfId="18984" xr:uid="{00000000-0005-0000-0000-00002F4A0000}"/>
    <cellStyle name="RISKltandbEdge 3 5 3 4 2" xfId="42140" xr:uid="{E193D1FC-91F9-4408-8F69-0238A4D979FA}"/>
    <cellStyle name="RISKltandbEdge 3 5 3 5" xfId="42135" xr:uid="{1AF683D1-F69D-4936-A092-B5AB314EE45E}"/>
    <cellStyle name="RISKltandbEdge 3 5 4" xfId="18985" xr:uid="{00000000-0005-0000-0000-0000304A0000}"/>
    <cellStyle name="RISKltandbEdge 3 5 4 2" xfId="18986" xr:uid="{00000000-0005-0000-0000-0000314A0000}"/>
    <cellStyle name="RISKltandbEdge 3 5 4 2 2" xfId="18987" xr:uid="{00000000-0005-0000-0000-0000324A0000}"/>
    <cellStyle name="RISKltandbEdge 3 5 4 2 2 2" xfId="42143" xr:uid="{8D83D662-181E-4488-9D5E-0E5D4392D0E8}"/>
    <cellStyle name="RISKltandbEdge 3 5 4 2 3" xfId="42142" xr:uid="{55F34366-D1D2-4415-9549-3D169E147460}"/>
    <cellStyle name="RISKltandbEdge 3 5 4 3" xfId="18988" xr:uid="{00000000-0005-0000-0000-0000334A0000}"/>
    <cellStyle name="RISKltandbEdge 3 5 4 3 2" xfId="18989" xr:uid="{00000000-0005-0000-0000-0000344A0000}"/>
    <cellStyle name="RISKltandbEdge 3 5 4 3 2 2" xfId="42145" xr:uid="{992D9B62-6BE6-4C8D-8DFF-E4ECF2FCA39F}"/>
    <cellStyle name="RISKltandbEdge 3 5 4 3 3" xfId="42144" xr:uid="{6C094443-EFF0-4670-99BA-96485BCDCD15}"/>
    <cellStyle name="RISKltandbEdge 3 5 4 4" xfId="18990" xr:uid="{00000000-0005-0000-0000-0000354A0000}"/>
    <cellStyle name="RISKltandbEdge 3 5 4 4 2" xfId="42146" xr:uid="{C578EF51-9BED-423A-9816-653B5AB38392}"/>
    <cellStyle name="RISKltandbEdge 3 5 4 5" xfId="42141" xr:uid="{10128A44-25AC-425D-880A-CEDC05FEC2B4}"/>
    <cellStyle name="RISKltandbEdge 3 5 5" xfId="18991" xr:uid="{00000000-0005-0000-0000-0000364A0000}"/>
    <cellStyle name="RISKltandbEdge 3 5 5 2" xfId="18992" xr:uid="{00000000-0005-0000-0000-0000374A0000}"/>
    <cellStyle name="RISKltandbEdge 3 5 5 2 2" xfId="18993" xr:uid="{00000000-0005-0000-0000-0000384A0000}"/>
    <cellStyle name="RISKltandbEdge 3 5 5 2 2 2" xfId="42149" xr:uid="{06470919-1AC9-4796-A156-16542B49375F}"/>
    <cellStyle name="RISKltandbEdge 3 5 5 2 3" xfId="42148" xr:uid="{3A0799B8-D570-4CEF-97BE-ACCBAC2F36FC}"/>
    <cellStyle name="RISKltandbEdge 3 5 5 3" xfId="18994" xr:uid="{00000000-0005-0000-0000-0000394A0000}"/>
    <cellStyle name="RISKltandbEdge 3 5 5 3 2" xfId="18995" xr:uid="{00000000-0005-0000-0000-00003A4A0000}"/>
    <cellStyle name="RISKltandbEdge 3 5 5 3 2 2" xfId="42151" xr:uid="{EF5B90AA-9C56-4158-A168-5DCA650AF9AC}"/>
    <cellStyle name="RISKltandbEdge 3 5 5 3 3" xfId="42150" xr:uid="{ED91822F-8E85-410D-A669-2E6261D75ECE}"/>
    <cellStyle name="RISKltandbEdge 3 5 5 4" xfId="18996" xr:uid="{00000000-0005-0000-0000-00003B4A0000}"/>
    <cellStyle name="RISKltandbEdge 3 5 5 4 2" xfId="42152" xr:uid="{0586ADE7-4BB5-43FD-9D89-0A2A93F1FBEF}"/>
    <cellStyle name="RISKltandbEdge 3 5 5 5" xfId="42147" xr:uid="{01744CCE-1CBE-492C-88E1-8B7C38E958AB}"/>
    <cellStyle name="RISKltandbEdge 3 5 6" xfId="18997" xr:uid="{00000000-0005-0000-0000-00003C4A0000}"/>
    <cellStyle name="RISKltandbEdge 3 5 6 2" xfId="18998" xr:uid="{00000000-0005-0000-0000-00003D4A0000}"/>
    <cellStyle name="RISKltandbEdge 3 5 6 2 2" xfId="42154" xr:uid="{E4AFA840-C91A-4BCC-933B-0694F2B8EA86}"/>
    <cellStyle name="RISKltandbEdge 3 5 6 3" xfId="42153" xr:uid="{537A4461-B994-4E07-97DE-721E46D8C93A}"/>
    <cellStyle name="RISKltandbEdge 3 5 7" xfId="18999" xr:uid="{00000000-0005-0000-0000-00003E4A0000}"/>
    <cellStyle name="RISKltandbEdge 3 5 7 2" xfId="19000" xr:uid="{00000000-0005-0000-0000-00003F4A0000}"/>
    <cellStyle name="RISKltandbEdge 3 5 7 2 2" xfId="42156" xr:uid="{6999BE4E-A9E8-4037-96C1-E33E30397281}"/>
    <cellStyle name="RISKltandbEdge 3 5 7 3" xfId="42155" xr:uid="{FDD6E017-34C4-4D48-9575-2CA23AE66162}"/>
    <cellStyle name="RISKltandbEdge 3 5 8" xfId="19001" xr:uid="{00000000-0005-0000-0000-0000404A0000}"/>
    <cellStyle name="RISKltandbEdge 3 5 8 2" xfId="42157" xr:uid="{5D9ED486-8896-4573-A0B6-84A5C44BDF47}"/>
    <cellStyle name="RISKltandbEdge 3 5 9" xfId="42128" xr:uid="{3C16403A-5277-414A-A9E3-21CDB164EEA9}"/>
    <cellStyle name="RISKltandbEdge 3 6" xfId="19002" xr:uid="{00000000-0005-0000-0000-0000414A0000}"/>
    <cellStyle name="RISKltandbEdge 3 6 2" xfId="19003" xr:uid="{00000000-0005-0000-0000-0000424A0000}"/>
    <cellStyle name="RISKltandbEdge 3 6 2 2" xfId="19004" xr:uid="{00000000-0005-0000-0000-0000434A0000}"/>
    <cellStyle name="RISKltandbEdge 3 6 2 2 2" xfId="19005" xr:uid="{00000000-0005-0000-0000-0000444A0000}"/>
    <cellStyle name="RISKltandbEdge 3 6 2 2 2 2" xfId="42161" xr:uid="{855C78ED-5840-4878-A8E8-7BCBD4EEA445}"/>
    <cellStyle name="RISKltandbEdge 3 6 2 2 3" xfId="42160" xr:uid="{6B24CDF3-85A9-42EA-ACA5-CFBFF443BBDF}"/>
    <cellStyle name="RISKltandbEdge 3 6 2 3" xfId="19006" xr:uid="{00000000-0005-0000-0000-0000454A0000}"/>
    <cellStyle name="RISKltandbEdge 3 6 2 3 2" xfId="19007" xr:uid="{00000000-0005-0000-0000-0000464A0000}"/>
    <cellStyle name="RISKltandbEdge 3 6 2 3 2 2" xfId="42163" xr:uid="{A610EA2F-8679-434E-9F4E-3395221C5DFD}"/>
    <cellStyle name="RISKltandbEdge 3 6 2 3 3" xfId="42162" xr:uid="{C02CA15D-9F36-465D-BDAB-664295581194}"/>
    <cellStyle name="RISKltandbEdge 3 6 2 4" xfId="19008" xr:uid="{00000000-0005-0000-0000-0000474A0000}"/>
    <cellStyle name="RISKltandbEdge 3 6 2 4 2" xfId="42164" xr:uid="{539680E8-5E11-4B52-A473-49BBC78729F5}"/>
    <cellStyle name="RISKltandbEdge 3 6 2 5" xfId="42159" xr:uid="{3A46A3C5-447A-49FD-AF4D-ACECC542824D}"/>
    <cellStyle name="RISKltandbEdge 3 6 3" xfId="19009" xr:uid="{00000000-0005-0000-0000-0000484A0000}"/>
    <cellStyle name="RISKltandbEdge 3 6 3 2" xfId="19010" xr:uid="{00000000-0005-0000-0000-0000494A0000}"/>
    <cellStyle name="RISKltandbEdge 3 6 3 2 2" xfId="19011" xr:uid="{00000000-0005-0000-0000-00004A4A0000}"/>
    <cellStyle name="RISKltandbEdge 3 6 3 2 2 2" xfId="42167" xr:uid="{BFBB6761-63D8-4DFD-9CCD-C2032E4D8285}"/>
    <cellStyle name="RISKltandbEdge 3 6 3 2 3" xfId="42166" xr:uid="{C3284F77-8BF8-456C-A384-FEBAACEEF6E7}"/>
    <cellStyle name="RISKltandbEdge 3 6 3 3" xfId="19012" xr:uid="{00000000-0005-0000-0000-00004B4A0000}"/>
    <cellStyle name="RISKltandbEdge 3 6 3 3 2" xfId="19013" xr:uid="{00000000-0005-0000-0000-00004C4A0000}"/>
    <cellStyle name="RISKltandbEdge 3 6 3 3 2 2" xfId="42169" xr:uid="{47763411-566C-4DC1-92F0-3761767414E8}"/>
    <cellStyle name="RISKltandbEdge 3 6 3 3 3" xfId="42168" xr:uid="{8E96AF9D-13BA-49A3-B69E-4481DCDF460B}"/>
    <cellStyle name="RISKltandbEdge 3 6 3 4" xfId="19014" xr:uid="{00000000-0005-0000-0000-00004D4A0000}"/>
    <cellStyle name="RISKltandbEdge 3 6 3 4 2" xfId="42170" xr:uid="{6F4D39B3-CA7E-4B2B-95EA-1F24EF72D52D}"/>
    <cellStyle name="RISKltandbEdge 3 6 3 5" xfId="42165" xr:uid="{AB87BA28-3AF5-4F05-8575-3BE4B8C25521}"/>
    <cellStyle name="RISKltandbEdge 3 6 4" xfId="19015" xr:uid="{00000000-0005-0000-0000-00004E4A0000}"/>
    <cellStyle name="RISKltandbEdge 3 6 4 2" xfId="19016" xr:uid="{00000000-0005-0000-0000-00004F4A0000}"/>
    <cellStyle name="RISKltandbEdge 3 6 4 2 2" xfId="19017" xr:uid="{00000000-0005-0000-0000-0000504A0000}"/>
    <cellStyle name="RISKltandbEdge 3 6 4 2 2 2" xfId="42173" xr:uid="{6D510FF8-2985-451A-B191-441187F9FF1C}"/>
    <cellStyle name="RISKltandbEdge 3 6 4 2 3" xfId="42172" xr:uid="{2A9CFBB5-0E53-46F7-A9C4-75DD7C54DC32}"/>
    <cellStyle name="RISKltandbEdge 3 6 4 3" xfId="19018" xr:uid="{00000000-0005-0000-0000-0000514A0000}"/>
    <cellStyle name="RISKltandbEdge 3 6 4 3 2" xfId="19019" xr:uid="{00000000-0005-0000-0000-0000524A0000}"/>
    <cellStyle name="RISKltandbEdge 3 6 4 3 2 2" xfId="42175" xr:uid="{E1CB66A1-0600-40C7-B4E7-923A23E7FA9B}"/>
    <cellStyle name="RISKltandbEdge 3 6 4 3 3" xfId="42174" xr:uid="{DAF6C772-595F-42F8-A2B7-23D4503F121E}"/>
    <cellStyle name="RISKltandbEdge 3 6 4 4" xfId="19020" xr:uid="{00000000-0005-0000-0000-0000534A0000}"/>
    <cellStyle name="RISKltandbEdge 3 6 4 4 2" xfId="42176" xr:uid="{1D1C3FBB-A3E4-443D-8BB6-3870E9D83216}"/>
    <cellStyle name="RISKltandbEdge 3 6 4 5" xfId="42171" xr:uid="{A947C503-0870-49ED-AE8F-24E87BC42525}"/>
    <cellStyle name="RISKltandbEdge 3 6 5" xfId="19021" xr:uid="{00000000-0005-0000-0000-0000544A0000}"/>
    <cellStyle name="RISKltandbEdge 3 6 5 2" xfId="19022" xr:uid="{00000000-0005-0000-0000-0000554A0000}"/>
    <cellStyle name="RISKltandbEdge 3 6 5 2 2" xfId="19023" xr:uid="{00000000-0005-0000-0000-0000564A0000}"/>
    <cellStyle name="RISKltandbEdge 3 6 5 2 2 2" xfId="42179" xr:uid="{2241E818-8C2B-4526-AD60-73BEBACDE9FE}"/>
    <cellStyle name="RISKltandbEdge 3 6 5 2 3" xfId="42178" xr:uid="{EBDE5198-0805-4383-9738-CAE1A5E5A581}"/>
    <cellStyle name="RISKltandbEdge 3 6 5 3" xfId="19024" xr:uid="{00000000-0005-0000-0000-0000574A0000}"/>
    <cellStyle name="RISKltandbEdge 3 6 5 3 2" xfId="19025" xr:uid="{00000000-0005-0000-0000-0000584A0000}"/>
    <cellStyle name="RISKltandbEdge 3 6 5 3 2 2" xfId="42181" xr:uid="{D846AA64-55C2-46C7-BB50-A7C048C08429}"/>
    <cellStyle name="RISKltandbEdge 3 6 5 3 3" xfId="42180" xr:uid="{BFB6103B-7F0F-4051-975D-089FE587F42F}"/>
    <cellStyle name="RISKltandbEdge 3 6 5 4" xfId="19026" xr:uid="{00000000-0005-0000-0000-0000594A0000}"/>
    <cellStyle name="RISKltandbEdge 3 6 5 4 2" xfId="42182" xr:uid="{016563DE-67D8-4AA4-9B5E-60FC18B39E24}"/>
    <cellStyle name="RISKltandbEdge 3 6 5 5" xfId="42177" xr:uid="{63687DA7-8416-4663-B5DD-711A72EC785F}"/>
    <cellStyle name="RISKltandbEdge 3 6 6" xfId="19027" xr:uid="{00000000-0005-0000-0000-00005A4A0000}"/>
    <cellStyle name="RISKltandbEdge 3 6 6 2" xfId="19028" xr:uid="{00000000-0005-0000-0000-00005B4A0000}"/>
    <cellStyle name="RISKltandbEdge 3 6 6 2 2" xfId="42184" xr:uid="{4D1A3609-6D66-48DA-B4F9-8D1F57C71D0E}"/>
    <cellStyle name="RISKltandbEdge 3 6 6 3" xfId="42183" xr:uid="{E20A04CF-A120-4FBD-A348-D035868316FD}"/>
    <cellStyle name="RISKltandbEdge 3 6 7" xfId="19029" xr:uid="{00000000-0005-0000-0000-00005C4A0000}"/>
    <cellStyle name="RISKltandbEdge 3 6 7 2" xfId="19030" xr:uid="{00000000-0005-0000-0000-00005D4A0000}"/>
    <cellStyle name="RISKltandbEdge 3 6 7 2 2" xfId="42186" xr:uid="{9DACB344-BBB6-42B1-A6AE-063323731345}"/>
    <cellStyle name="RISKltandbEdge 3 6 7 3" xfId="42185" xr:uid="{E24CA564-26A7-4091-8997-8EF8B0FEB561}"/>
    <cellStyle name="RISKltandbEdge 3 6 8" xfId="19031" xr:uid="{00000000-0005-0000-0000-00005E4A0000}"/>
    <cellStyle name="RISKltandbEdge 3 6 8 2" xfId="42187" xr:uid="{325EAD17-9DBD-453B-B94C-7BB3CF150FFD}"/>
    <cellStyle name="RISKltandbEdge 3 6 9" xfId="42158" xr:uid="{AD9114B3-1020-4435-ACCE-1DD7315161B2}"/>
    <cellStyle name="RISKltandbEdge 3 7" xfId="19032" xr:uid="{00000000-0005-0000-0000-00005F4A0000}"/>
    <cellStyle name="RISKltandbEdge 3 7 2" xfId="19033" xr:uid="{00000000-0005-0000-0000-0000604A0000}"/>
    <cellStyle name="RISKltandbEdge 3 7 2 2" xfId="19034" xr:uid="{00000000-0005-0000-0000-0000614A0000}"/>
    <cellStyle name="RISKltandbEdge 3 7 2 2 2" xfId="42190" xr:uid="{E5ABD625-6A7E-46B4-986A-9455A7FAACDF}"/>
    <cellStyle name="RISKltandbEdge 3 7 2 3" xfId="42189" xr:uid="{42BD8993-FB3A-4CBA-9C37-6B98AA5E2001}"/>
    <cellStyle name="RISKltandbEdge 3 7 3" xfId="19035" xr:uid="{00000000-0005-0000-0000-0000624A0000}"/>
    <cellStyle name="RISKltandbEdge 3 7 3 2" xfId="19036" xr:uid="{00000000-0005-0000-0000-0000634A0000}"/>
    <cellStyle name="RISKltandbEdge 3 7 3 2 2" xfId="42192" xr:uid="{F4C3414B-C1C0-4460-BF03-9E2958EC5384}"/>
    <cellStyle name="RISKltandbEdge 3 7 3 3" xfId="42191" xr:uid="{C040E2E0-51D7-474F-8F17-FE9C7DE391D1}"/>
    <cellStyle name="RISKltandbEdge 3 7 4" xfId="19037" xr:uid="{00000000-0005-0000-0000-0000644A0000}"/>
    <cellStyle name="RISKltandbEdge 3 7 4 2" xfId="42193" xr:uid="{323E23CC-9A41-47F4-827F-51F8427409FE}"/>
    <cellStyle name="RISKltandbEdge 3 7 5" xfId="42188" xr:uid="{732A6AF2-4A69-43B1-969B-EDB3DB334F75}"/>
    <cellStyle name="RISKltandbEdge 3 8" xfId="19038" xr:uid="{00000000-0005-0000-0000-0000654A0000}"/>
    <cellStyle name="RISKltandbEdge 3 8 2" xfId="19039" xr:uid="{00000000-0005-0000-0000-0000664A0000}"/>
    <cellStyle name="RISKltandbEdge 3 8 2 2" xfId="19040" xr:uid="{00000000-0005-0000-0000-0000674A0000}"/>
    <cellStyle name="RISKltandbEdge 3 8 2 2 2" xfId="42196" xr:uid="{F2877D90-062A-43B8-BE19-F3D9F0F6E684}"/>
    <cellStyle name="RISKltandbEdge 3 8 2 3" xfId="42195" xr:uid="{AAF67C7F-628E-4A05-95A8-313614CC28B5}"/>
    <cellStyle name="RISKltandbEdge 3 8 3" xfId="19041" xr:uid="{00000000-0005-0000-0000-0000684A0000}"/>
    <cellStyle name="RISKltandbEdge 3 8 3 2" xfId="19042" xr:uid="{00000000-0005-0000-0000-0000694A0000}"/>
    <cellStyle name="RISKltandbEdge 3 8 3 2 2" xfId="42198" xr:uid="{54982317-520F-4A90-92C3-1C3A6B5403A6}"/>
    <cellStyle name="RISKltandbEdge 3 8 3 3" xfId="42197" xr:uid="{6656BC5D-9F4E-4DEB-9B1E-A01846EE0D83}"/>
    <cellStyle name="RISKltandbEdge 3 8 4" xfId="19043" xr:uid="{00000000-0005-0000-0000-00006A4A0000}"/>
    <cellStyle name="RISKltandbEdge 3 8 4 2" xfId="42199" xr:uid="{B187F73C-243D-4F76-ABC5-0C580AB11405}"/>
    <cellStyle name="RISKltandbEdge 3 8 5" xfId="42194" xr:uid="{853BBDAC-5F58-4CAE-A458-5C6406E8507D}"/>
    <cellStyle name="RISKltandbEdge 3 9" xfId="19044" xr:uid="{00000000-0005-0000-0000-00006B4A0000}"/>
    <cellStyle name="RISKltandbEdge 3 9 2" xfId="19045" xr:uid="{00000000-0005-0000-0000-00006C4A0000}"/>
    <cellStyle name="RISKltandbEdge 3 9 2 2" xfId="19046" xr:uid="{00000000-0005-0000-0000-00006D4A0000}"/>
    <cellStyle name="RISKltandbEdge 3 9 2 2 2" xfId="42202" xr:uid="{14088170-0D29-4DE4-B40D-6D68C96C9748}"/>
    <cellStyle name="RISKltandbEdge 3 9 2 3" xfId="42201" xr:uid="{BB9A37E9-88E4-41CE-B178-0A97CB5DA2FD}"/>
    <cellStyle name="RISKltandbEdge 3 9 3" xfId="19047" xr:uid="{00000000-0005-0000-0000-00006E4A0000}"/>
    <cellStyle name="RISKltandbEdge 3 9 3 2" xfId="19048" xr:uid="{00000000-0005-0000-0000-00006F4A0000}"/>
    <cellStyle name="RISKltandbEdge 3 9 3 2 2" xfId="42204" xr:uid="{73EF429A-9E1F-420B-9221-D3C2E67C8EEA}"/>
    <cellStyle name="RISKltandbEdge 3 9 3 3" xfId="42203" xr:uid="{98F6871F-ACFF-4BA6-85A8-6AC2A585E276}"/>
    <cellStyle name="RISKltandbEdge 3 9 4" xfId="19049" xr:uid="{00000000-0005-0000-0000-0000704A0000}"/>
    <cellStyle name="RISKltandbEdge 3 9 4 2" xfId="42205" xr:uid="{746EE57A-E0B7-4881-B8FE-BC5684BF45BD}"/>
    <cellStyle name="RISKltandbEdge 3 9 5" xfId="42200" xr:uid="{9596D39C-09E5-47FF-947D-2757C6B172BF}"/>
    <cellStyle name="RISKltandbEdge 3_Balance" xfId="19050" xr:uid="{00000000-0005-0000-0000-0000714A0000}"/>
    <cellStyle name="RISKltandbEdge 4" xfId="19051" xr:uid="{00000000-0005-0000-0000-0000724A0000}"/>
    <cellStyle name="RISKltandbEdge 4 10" xfId="19052" xr:uid="{00000000-0005-0000-0000-0000734A0000}"/>
    <cellStyle name="RISKltandbEdge 4 10 2" xfId="19053" xr:uid="{00000000-0005-0000-0000-0000744A0000}"/>
    <cellStyle name="RISKltandbEdge 4 10 2 2" xfId="19054" xr:uid="{00000000-0005-0000-0000-0000754A0000}"/>
    <cellStyle name="RISKltandbEdge 4 10 2 2 2" xfId="42209" xr:uid="{7983E439-8E74-49CF-B84A-197860001F9F}"/>
    <cellStyle name="RISKltandbEdge 4 10 2 3" xfId="42208" xr:uid="{988EFAB4-FE3E-46C7-B248-941E5B264492}"/>
    <cellStyle name="RISKltandbEdge 4 10 3" xfId="19055" xr:uid="{00000000-0005-0000-0000-0000764A0000}"/>
    <cellStyle name="RISKltandbEdge 4 10 3 2" xfId="19056" xr:uid="{00000000-0005-0000-0000-0000774A0000}"/>
    <cellStyle name="RISKltandbEdge 4 10 3 2 2" xfId="42211" xr:uid="{EFC50BD6-F952-4CE9-8E49-43B49EC4F337}"/>
    <cellStyle name="RISKltandbEdge 4 10 3 3" xfId="42210" xr:uid="{ED056696-0CC4-4F11-AD04-908E2E3568A9}"/>
    <cellStyle name="RISKltandbEdge 4 10 4" xfId="19057" xr:uid="{00000000-0005-0000-0000-0000784A0000}"/>
    <cellStyle name="RISKltandbEdge 4 10 4 2" xfId="42212" xr:uid="{3D54F6AD-2CE3-4D97-AE25-FB4E068960A5}"/>
    <cellStyle name="RISKltandbEdge 4 10 5" xfId="42207" xr:uid="{3AE3BA85-974E-49CE-B3EB-7654E5CB88F8}"/>
    <cellStyle name="RISKltandbEdge 4 11" xfId="19058" xr:uid="{00000000-0005-0000-0000-0000794A0000}"/>
    <cellStyle name="RISKltandbEdge 4 11 2" xfId="19059" xr:uid="{00000000-0005-0000-0000-00007A4A0000}"/>
    <cellStyle name="RISKltandbEdge 4 11 2 2" xfId="42214" xr:uid="{42AC7127-DE90-41B6-B20F-CC6CD2DC513E}"/>
    <cellStyle name="RISKltandbEdge 4 11 3" xfId="42213" xr:uid="{7A33518D-EACD-4C9B-8598-2D2A1818BDC6}"/>
    <cellStyle name="RISKltandbEdge 4 12" xfId="19060" xr:uid="{00000000-0005-0000-0000-00007B4A0000}"/>
    <cellStyle name="RISKltandbEdge 4 12 2" xfId="19061" xr:uid="{00000000-0005-0000-0000-00007C4A0000}"/>
    <cellStyle name="RISKltandbEdge 4 12 2 2" xfId="42216" xr:uid="{1C4BC0D7-92A0-4C5C-B3FE-D53A403B364F}"/>
    <cellStyle name="RISKltandbEdge 4 12 3" xfId="42215" xr:uid="{A953A91D-CC7A-40F4-96C8-15675E55C58B}"/>
    <cellStyle name="RISKltandbEdge 4 13" xfId="19062" xr:uid="{00000000-0005-0000-0000-00007D4A0000}"/>
    <cellStyle name="RISKltandbEdge 4 13 2" xfId="42217" xr:uid="{89E11D02-A697-46D2-A6CA-BC65AAADC11C}"/>
    <cellStyle name="RISKltandbEdge 4 14" xfId="42206" xr:uid="{7FEBF545-E1D7-40F2-ACD8-F08B8F8B5576}"/>
    <cellStyle name="RISKltandbEdge 4 2" xfId="19063" xr:uid="{00000000-0005-0000-0000-00007E4A0000}"/>
    <cellStyle name="RISKltandbEdge 4 2 10" xfId="42218" xr:uid="{B326767D-FF5D-40E5-9FE4-BD9E6DB4616A}"/>
    <cellStyle name="RISKltandbEdge 4 2 2" xfId="19064" xr:uid="{00000000-0005-0000-0000-00007F4A0000}"/>
    <cellStyle name="RISKltandbEdge 4 2 2 2" xfId="19065" xr:uid="{00000000-0005-0000-0000-0000804A0000}"/>
    <cellStyle name="RISKltandbEdge 4 2 2 2 2" xfId="19066" xr:uid="{00000000-0005-0000-0000-0000814A0000}"/>
    <cellStyle name="RISKltandbEdge 4 2 2 2 2 2" xfId="19067" xr:uid="{00000000-0005-0000-0000-0000824A0000}"/>
    <cellStyle name="RISKltandbEdge 4 2 2 2 2 2 2" xfId="42222" xr:uid="{3242F44D-482A-4982-BE5E-FB87E77E8B90}"/>
    <cellStyle name="RISKltandbEdge 4 2 2 2 2 3" xfId="42221" xr:uid="{CB2D9582-F867-4724-8EB8-2DA947AC52CB}"/>
    <cellStyle name="RISKltandbEdge 4 2 2 2 3" xfId="19068" xr:uid="{00000000-0005-0000-0000-0000834A0000}"/>
    <cellStyle name="RISKltandbEdge 4 2 2 2 3 2" xfId="19069" xr:uid="{00000000-0005-0000-0000-0000844A0000}"/>
    <cellStyle name="RISKltandbEdge 4 2 2 2 3 2 2" xfId="42224" xr:uid="{512089B5-EA12-4464-BE68-510279AFCD3C}"/>
    <cellStyle name="RISKltandbEdge 4 2 2 2 3 3" xfId="42223" xr:uid="{A60EE31A-082A-450F-8974-84332BF33FD8}"/>
    <cellStyle name="RISKltandbEdge 4 2 2 2 4" xfId="19070" xr:uid="{00000000-0005-0000-0000-0000854A0000}"/>
    <cellStyle name="RISKltandbEdge 4 2 2 2 4 2" xfId="42225" xr:uid="{62CCC11F-EB33-4EFC-9597-DDFA57C02F58}"/>
    <cellStyle name="RISKltandbEdge 4 2 2 2 5" xfId="42220" xr:uid="{BF23289D-BA38-408E-ACB0-B2FE24967802}"/>
    <cellStyle name="RISKltandbEdge 4 2 2 3" xfId="19071" xr:uid="{00000000-0005-0000-0000-0000864A0000}"/>
    <cellStyle name="RISKltandbEdge 4 2 2 3 2" xfId="19072" xr:uid="{00000000-0005-0000-0000-0000874A0000}"/>
    <cellStyle name="RISKltandbEdge 4 2 2 3 2 2" xfId="19073" xr:uid="{00000000-0005-0000-0000-0000884A0000}"/>
    <cellStyle name="RISKltandbEdge 4 2 2 3 2 2 2" xfId="42228" xr:uid="{43FE70F1-3A68-413E-9781-5A1DF12DF46A}"/>
    <cellStyle name="RISKltandbEdge 4 2 2 3 2 3" xfId="42227" xr:uid="{2EEA6B09-0853-409B-922E-FBE846A71FBA}"/>
    <cellStyle name="RISKltandbEdge 4 2 2 3 3" xfId="19074" xr:uid="{00000000-0005-0000-0000-0000894A0000}"/>
    <cellStyle name="RISKltandbEdge 4 2 2 3 3 2" xfId="19075" xr:uid="{00000000-0005-0000-0000-00008A4A0000}"/>
    <cellStyle name="RISKltandbEdge 4 2 2 3 3 2 2" xfId="42230" xr:uid="{8A73C641-34A9-4333-BAE7-E637A9D1E43F}"/>
    <cellStyle name="RISKltandbEdge 4 2 2 3 3 3" xfId="42229" xr:uid="{54E6C446-1566-409F-95BA-4067B791055E}"/>
    <cellStyle name="RISKltandbEdge 4 2 2 3 4" xfId="19076" xr:uid="{00000000-0005-0000-0000-00008B4A0000}"/>
    <cellStyle name="RISKltandbEdge 4 2 2 3 4 2" xfId="42231" xr:uid="{EC72A55D-F5E2-4D82-8BE7-2815A4A9A094}"/>
    <cellStyle name="RISKltandbEdge 4 2 2 3 5" xfId="42226" xr:uid="{F14E7B59-7A33-4139-B154-8CC90CCB1220}"/>
    <cellStyle name="RISKltandbEdge 4 2 2 4" xfId="19077" xr:uid="{00000000-0005-0000-0000-00008C4A0000}"/>
    <cellStyle name="RISKltandbEdge 4 2 2 4 2" xfId="19078" xr:uid="{00000000-0005-0000-0000-00008D4A0000}"/>
    <cellStyle name="RISKltandbEdge 4 2 2 4 2 2" xfId="19079" xr:uid="{00000000-0005-0000-0000-00008E4A0000}"/>
    <cellStyle name="RISKltandbEdge 4 2 2 4 2 2 2" xfId="42234" xr:uid="{46208896-0505-4E93-9133-41356A59524A}"/>
    <cellStyle name="RISKltandbEdge 4 2 2 4 2 3" xfId="42233" xr:uid="{E8E32279-1AF9-4208-88E9-B20B68C148EB}"/>
    <cellStyle name="RISKltandbEdge 4 2 2 4 3" xfId="19080" xr:uid="{00000000-0005-0000-0000-00008F4A0000}"/>
    <cellStyle name="RISKltandbEdge 4 2 2 4 3 2" xfId="19081" xr:uid="{00000000-0005-0000-0000-0000904A0000}"/>
    <cellStyle name="RISKltandbEdge 4 2 2 4 3 2 2" xfId="42236" xr:uid="{C2992743-9041-4B02-BF2C-94CED1FBE58A}"/>
    <cellStyle name="RISKltandbEdge 4 2 2 4 3 3" xfId="42235" xr:uid="{384DF77A-8CAC-4DB3-B44A-87434CF31836}"/>
    <cellStyle name="RISKltandbEdge 4 2 2 4 4" xfId="19082" xr:uid="{00000000-0005-0000-0000-0000914A0000}"/>
    <cellStyle name="RISKltandbEdge 4 2 2 4 4 2" xfId="42237" xr:uid="{B8446C1E-4795-4EBC-B4D4-1298823FC6D6}"/>
    <cellStyle name="RISKltandbEdge 4 2 2 4 5" xfId="42232" xr:uid="{4EC30160-1FA9-4E94-9AD7-9CCB33DC6B01}"/>
    <cellStyle name="RISKltandbEdge 4 2 2 5" xfId="19083" xr:uid="{00000000-0005-0000-0000-0000924A0000}"/>
    <cellStyle name="RISKltandbEdge 4 2 2 5 2" xfId="19084" xr:uid="{00000000-0005-0000-0000-0000934A0000}"/>
    <cellStyle name="RISKltandbEdge 4 2 2 5 2 2" xfId="19085" xr:uid="{00000000-0005-0000-0000-0000944A0000}"/>
    <cellStyle name="RISKltandbEdge 4 2 2 5 2 2 2" xfId="42240" xr:uid="{34FDAA92-464F-4F3D-B8A6-273CA014DCC4}"/>
    <cellStyle name="RISKltandbEdge 4 2 2 5 2 3" xfId="42239" xr:uid="{C41270E1-1E07-4D0A-9B39-5AAA24ADBB58}"/>
    <cellStyle name="RISKltandbEdge 4 2 2 5 3" xfId="19086" xr:uid="{00000000-0005-0000-0000-0000954A0000}"/>
    <cellStyle name="RISKltandbEdge 4 2 2 5 3 2" xfId="19087" xr:uid="{00000000-0005-0000-0000-0000964A0000}"/>
    <cellStyle name="RISKltandbEdge 4 2 2 5 3 2 2" xfId="42242" xr:uid="{4FF9E685-AB09-4B2B-9E48-D95FFF8CB352}"/>
    <cellStyle name="RISKltandbEdge 4 2 2 5 3 3" xfId="42241" xr:uid="{BEFDC6A7-D666-497B-8AF7-EB1E4A877337}"/>
    <cellStyle name="RISKltandbEdge 4 2 2 5 4" xfId="19088" xr:uid="{00000000-0005-0000-0000-0000974A0000}"/>
    <cellStyle name="RISKltandbEdge 4 2 2 5 4 2" xfId="42243" xr:uid="{67EB8A5E-50A5-4B1C-B1D3-BE6E727C6A72}"/>
    <cellStyle name="RISKltandbEdge 4 2 2 5 5" xfId="42238" xr:uid="{8D9115DA-2749-4B44-8618-B470FEE660F3}"/>
    <cellStyle name="RISKltandbEdge 4 2 2 6" xfId="19089" xr:uid="{00000000-0005-0000-0000-0000984A0000}"/>
    <cellStyle name="RISKltandbEdge 4 2 2 6 2" xfId="19090" xr:uid="{00000000-0005-0000-0000-0000994A0000}"/>
    <cellStyle name="RISKltandbEdge 4 2 2 6 2 2" xfId="42245" xr:uid="{F7D30617-4262-4E91-94CC-22851CF58CAA}"/>
    <cellStyle name="RISKltandbEdge 4 2 2 6 3" xfId="42244" xr:uid="{85F1EC5E-6D49-48DE-8D4C-FED13C952C2D}"/>
    <cellStyle name="RISKltandbEdge 4 2 2 7" xfId="19091" xr:uid="{00000000-0005-0000-0000-00009A4A0000}"/>
    <cellStyle name="RISKltandbEdge 4 2 2 7 2" xfId="19092" xr:uid="{00000000-0005-0000-0000-00009B4A0000}"/>
    <cellStyle name="RISKltandbEdge 4 2 2 7 2 2" xfId="42247" xr:uid="{84D6720C-AC00-41C2-A37F-8817A166636D}"/>
    <cellStyle name="RISKltandbEdge 4 2 2 7 3" xfId="42246" xr:uid="{2651D62D-8238-486D-A2F1-99BEA24C79FF}"/>
    <cellStyle name="RISKltandbEdge 4 2 2 8" xfId="19093" xr:uid="{00000000-0005-0000-0000-00009C4A0000}"/>
    <cellStyle name="RISKltandbEdge 4 2 2 8 2" xfId="42248" xr:uid="{FAECA482-8C7B-4112-AD8C-62F9EE9BD83A}"/>
    <cellStyle name="RISKltandbEdge 4 2 2 9" xfId="42219" xr:uid="{E4E6B36B-C96C-4F34-8F7D-B21EABD08746}"/>
    <cellStyle name="RISKltandbEdge 4 2 3" xfId="19094" xr:uid="{00000000-0005-0000-0000-00009D4A0000}"/>
    <cellStyle name="RISKltandbEdge 4 2 3 2" xfId="19095" xr:uid="{00000000-0005-0000-0000-00009E4A0000}"/>
    <cellStyle name="RISKltandbEdge 4 2 3 2 2" xfId="19096" xr:uid="{00000000-0005-0000-0000-00009F4A0000}"/>
    <cellStyle name="RISKltandbEdge 4 2 3 2 2 2" xfId="42251" xr:uid="{0F9EA4D8-44C8-4C6D-BE3E-578C92388F5B}"/>
    <cellStyle name="RISKltandbEdge 4 2 3 2 3" xfId="42250" xr:uid="{1CAF8C32-8023-43EE-A117-20312AE7D325}"/>
    <cellStyle name="RISKltandbEdge 4 2 3 3" xfId="19097" xr:uid="{00000000-0005-0000-0000-0000A04A0000}"/>
    <cellStyle name="RISKltandbEdge 4 2 3 3 2" xfId="19098" xr:uid="{00000000-0005-0000-0000-0000A14A0000}"/>
    <cellStyle name="RISKltandbEdge 4 2 3 3 2 2" xfId="42253" xr:uid="{CD98009E-F78E-49F5-8462-1A1F785BA723}"/>
    <cellStyle name="RISKltandbEdge 4 2 3 3 3" xfId="42252" xr:uid="{7BD9CA4C-57BD-4F78-85A0-B9D2CECC7A19}"/>
    <cellStyle name="RISKltandbEdge 4 2 3 4" xfId="19099" xr:uid="{00000000-0005-0000-0000-0000A24A0000}"/>
    <cellStyle name="RISKltandbEdge 4 2 3 4 2" xfId="42254" xr:uid="{D835765F-5405-4D68-A005-D3F94E7AB06F}"/>
    <cellStyle name="RISKltandbEdge 4 2 3 5" xfId="42249" xr:uid="{BA22D891-66D1-4E9B-B886-4B793A363536}"/>
    <cellStyle name="RISKltandbEdge 4 2 4" xfId="19100" xr:uid="{00000000-0005-0000-0000-0000A34A0000}"/>
    <cellStyle name="RISKltandbEdge 4 2 4 2" xfId="19101" xr:uid="{00000000-0005-0000-0000-0000A44A0000}"/>
    <cellStyle name="RISKltandbEdge 4 2 4 2 2" xfId="19102" xr:uid="{00000000-0005-0000-0000-0000A54A0000}"/>
    <cellStyle name="RISKltandbEdge 4 2 4 2 2 2" xfId="42257" xr:uid="{E4031E82-1719-490C-BC45-069BA71BC53C}"/>
    <cellStyle name="RISKltandbEdge 4 2 4 2 3" xfId="42256" xr:uid="{E65C4420-4DB1-4B8B-8AFF-CB5521FAFD20}"/>
    <cellStyle name="RISKltandbEdge 4 2 4 3" xfId="19103" xr:uid="{00000000-0005-0000-0000-0000A64A0000}"/>
    <cellStyle name="RISKltandbEdge 4 2 4 3 2" xfId="19104" xr:uid="{00000000-0005-0000-0000-0000A74A0000}"/>
    <cellStyle name="RISKltandbEdge 4 2 4 3 2 2" xfId="42259" xr:uid="{55A85CB7-F872-464F-A160-E1CDB214733E}"/>
    <cellStyle name="RISKltandbEdge 4 2 4 3 3" xfId="42258" xr:uid="{2027D14F-DF5A-4EC2-AB57-AB500A389A81}"/>
    <cellStyle name="RISKltandbEdge 4 2 4 4" xfId="19105" xr:uid="{00000000-0005-0000-0000-0000A84A0000}"/>
    <cellStyle name="RISKltandbEdge 4 2 4 4 2" xfId="42260" xr:uid="{9583680B-C106-4635-9B8E-271452A56EB4}"/>
    <cellStyle name="RISKltandbEdge 4 2 4 5" xfId="42255" xr:uid="{1AA91E76-48EF-4866-81EB-6CF38B94B879}"/>
    <cellStyle name="RISKltandbEdge 4 2 5" xfId="19106" xr:uid="{00000000-0005-0000-0000-0000A94A0000}"/>
    <cellStyle name="RISKltandbEdge 4 2 5 2" xfId="19107" xr:uid="{00000000-0005-0000-0000-0000AA4A0000}"/>
    <cellStyle name="RISKltandbEdge 4 2 5 2 2" xfId="19108" xr:uid="{00000000-0005-0000-0000-0000AB4A0000}"/>
    <cellStyle name="RISKltandbEdge 4 2 5 2 2 2" xfId="42263" xr:uid="{4BEE917A-92C8-4F5F-95EE-5E5105182FFF}"/>
    <cellStyle name="RISKltandbEdge 4 2 5 2 3" xfId="42262" xr:uid="{DB1C4B20-772E-40DD-B26D-CDD98980A5B0}"/>
    <cellStyle name="RISKltandbEdge 4 2 5 3" xfId="19109" xr:uid="{00000000-0005-0000-0000-0000AC4A0000}"/>
    <cellStyle name="RISKltandbEdge 4 2 5 3 2" xfId="19110" xr:uid="{00000000-0005-0000-0000-0000AD4A0000}"/>
    <cellStyle name="RISKltandbEdge 4 2 5 3 2 2" xfId="42265" xr:uid="{5C028C0F-1F49-4281-B363-72A0C92A3DC4}"/>
    <cellStyle name="RISKltandbEdge 4 2 5 3 3" xfId="42264" xr:uid="{D2AE7043-28A9-4EC4-AF78-0D4732FEE939}"/>
    <cellStyle name="RISKltandbEdge 4 2 5 4" xfId="19111" xr:uid="{00000000-0005-0000-0000-0000AE4A0000}"/>
    <cellStyle name="RISKltandbEdge 4 2 5 4 2" xfId="42266" xr:uid="{56724A41-33D0-43EE-A95E-4022148997AD}"/>
    <cellStyle name="RISKltandbEdge 4 2 5 5" xfId="42261" xr:uid="{F563F65B-3532-41D6-B609-A92320F87F2B}"/>
    <cellStyle name="RISKltandbEdge 4 2 6" xfId="19112" xr:uid="{00000000-0005-0000-0000-0000AF4A0000}"/>
    <cellStyle name="RISKltandbEdge 4 2 6 2" xfId="19113" xr:uid="{00000000-0005-0000-0000-0000B04A0000}"/>
    <cellStyle name="RISKltandbEdge 4 2 6 2 2" xfId="19114" xr:uid="{00000000-0005-0000-0000-0000B14A0000}"/>
    <cellStyle name="RISKltandbEdge 4 2 6 2 2 2" xfId="42269" xr:uid="{2C574AD7-5CEE-4DA1-B633-BAEE2285608D}"/>
    <cellStyle name="RISKltandbEdge 4 2 6 2 3" xfId="42268" xr:uid="{380E37BA-8746-4679-BA74-18D0ABAA94F4}"/>
    <cellStyle name="RISKltandbEdge 4 2 6 3" xfId="19115" xr:uid="{00000000-0005-0000-0000-0000B24A0000}"/>
    <cellStyle name="RISKltandbEdge 4 2 6 3 2" xfId="19116" xr:uid="{00000000-0005-0000-0000-0000B34A0000}"/>
    <cellStyle name="RISKltandbEdge 4 2 6 3 2 2" xfId="42271" xr:uid="{F9C24D0F-0D55-4C6F-9422-F05B642E0220}"/>
    <cellStyle name="RISKltandbEdge 4 2 6 3 3" xfId="42270" xr:uid="{A1896950-43E1-424C-AA8B-0B080C5343C9}"/>
    <cellStyle name="RISKltandbEdge 4 2 6 4" xfId="19117" xr:uid="{00000000-0005-0000-0000-0000B44A0000}"/>
    <cellStyle name="RISKltandbEdge 4 2 6 4 2" xfId="42272" xr:uid="{A0CF4EA1-BA93-489C-B8B2-4B782F3E61FC}"/>
    <cellStyle name="RISKltandbEdge 4 2 6 5" xfId="42267" xr:uid="{21450E63-4625-436A-8F8D-5CED4896C786}"/>
    <cellStyle name="RISKltandbEdge 4 2 7" xfId="19118" xr:uid="{00000000-0005-0000-0000-0000B54A0000}"/>
    <cellStyle name="RISKltandbEdge 4 2 7 2" xfId="19119" xr:uid="{00000000-0005-0000-0000-0000B64A0000}"/>
    <cellStyle name="RISKltandbEdge 4 2 7 2 2" xfId="42274" xr:uid="{603A4C2D-C3FA-4EB6-B7EA-E939E07DE1D9}"/>
    <cellStyle name="RISKltandbEdge 4 2 7 3" xfId="42273" xr:uid="{B6093221-DF9E-4C94-95E4-5974FB74EE27}"/>
    <cellStyle name="RISKltandbEdge 4 2 8" xfId="19120" xr:uid="{00000000-0005-0000-0000-0000B74A0000}"/>
    <cellStyle name="RISKltandbEdge 4 2 8 2" xfId="19121" xr:uid="{00000000-0005-0000-0000-0000B84A0000}"/>
    <cellStyle name="RISKltandbEdge 4 2 8 2 2" xfId="42276" xr:uid="{D274F3F6-DA8B-471E-A679-12CEA269BB74}"/>
    <cellStyle name="RISKltandbEdge 4 2 8 3" xfId="42275" xr:uid="{1CAAD864-AAC4-41CC-96E2-BA5A269303BD}"/>
    <cellStyle name="RISKltandbEdge 4 2 9" xfId="19122" xr:uid="{00000000-0005-0000-0000-0000B94A0000}"/>
    <cellStyle name="RISKltandbEdge 4 2 9 2" xfId="42277" xr:uid="{A92D76E6-E3D6-452E-ABC4-83F66625AB8E}"/>
    <cellStyle name="RISKltandbEdge 4 2_Balance" xfId="19123" xr:uid="{00000000-0005-0000-0000-0000BA4A0000}"/>
    <cellStyle name="RISKltandbEdge 4 3" xfId="19124" xr:uid="{00000000-0005-0000-0000-0000BB4A0000}"/>
    <cellStyle name="RISKltandbEdge 4 3 10" xfId="42278" xr:uid="{94484DCD-7F80-4A9F-A40F-AEB411E00E2F}"/>
    <cellStyle name="RISKltandbEdge 4 3 2" xfId="19125" xr:uid="{00000000-0005-0000-0000-0000BC4A0000}"/>
    <cellStyle name="RISKltandbEdge 4 3 2 2" xfId="19126" xr:uid="{00000000-0005-0000-0000-0000BD4A0000}"/>
    <cellStyle name="RISKltandbEdge 4 3 2 2 2" xfId="19127" xr:uid="{00000000-0005-0000-0000-0000BE4A0000}"/>
    <cellStyle name="RISKltandbEdge 4 3 2 2 2 2" xfId="19128" xr:uid="{00000000-0005-0000-0000-0000BF4A0000}"/>
    <cellStyle name="RISKltandbEdge 4 3 2 2 2 2 2" xfId="42282" xr:uid="{689D5FD1-84EF-41E6-949C-2BD5B3690923}"/>
    <cellStyle name="RISKltandbEdge 4 3 2 2 2 3" xfId="42281" xr:uid="{D884FFBC-3B19-4647-99DB-78EF84C8ECC1}"/>
    <cellStyle name="RISKltandbEdge 4 3 2 2 3" xfId="19129" xr:uid="{00000000-0005-0000-0000-0000C04A0000}"/>
    <cellStyle name="RISKltandbEdge 4 3 2 2 3 2" xfId="19130" xr:uid="{00000000-0005-0000-0000-0000C14A0000}"/>
    <cellStyle name="RISKltandbEdge 4 3 2 2 3 2 2" xfId="42284" xr:uid="{91241E20-2AD7-485E-A371-7A0B03FBAAF7}"/>
    <cellStyle name="RISKltandbEdge 4 3 2 2 3 3" xfId="42283" xr:uid="{EFA00471-D9ED-441D-AD5D-AC7C26DDBBC5}"/>
    <cellStyle name="RISKltandbEdge 4 3 2 2 4" xfId="19131" xr:uid="{00000000-0005-0000-0000-0000C24A0000}"/>
    <cellStyle name="RISKltandbEdge 4 3 2 2 4 2" xfId="42285" xr:uid="{0C5552FE-4D90-4D64-9A42-98DA0F4B2C0D}"/>
    <cellStyle name="RISKltandbEdge 4 3 2 2 5" xfId="42280" xr:uid="{C3A5C3EB-220C-4A23-BDF3-0F7EB9583FC9}"/>
    <cellStyle name="RISKltandbEdge 4 3 2 3" xfId="19132" xr:uid="{00000000-0005-0000-0000-0000C34A0000}"/>
    <cellStyle name="RISKltandbEdge 4 3 2 3 2" xfId="19133" xr:uid="{00000000-0005-0000-0000-0000C44A0000}"/>
    <cellStyle name="RISKltandbEdge 4 3 2 3 2 2" xfId="19134" xr:uid="{00000000-0005-0000-0000-0000C54A0000}"/>
    <cellStyle name="RISKltandbEdge 4 3 2 3 2 2 2" xfId="42288" xr:uid="{79923F6F-89A2-4C81-AAFB-9C55A279482E}"/>
    <cellStyle name="RISKltandbEdge 4 3 2 3 2 3" xfId="42287" xr:uid="{A658AA58-CEDC-431F-9F52-D8757C2BE066}"/>
    <cellStyle name="RISKltandbEdge 4 3 2 3 3" xfId="19135" xr:uid="{00000000-0005-0000-0000-0000C64A0000}"/>
    <cellStyle name="RISKltandbEdge 4 3 2 3 3 2" xfId="19136" xr:uid="{00000000-0005-0000-0000-0000C74A0000}"/>
    <cellStyle name="RISKltandbEdge 4 3 2 3 3 2 2" xfId="42290" xr:uid="{98ACF968-12A3-4197-9CE9-5F8F09AA8CDD}"/>
    <cellStyle name="RISKltandbEdge 4 3 2 3 3 3" xfId="42289" xr:uid="{D211149D-0D75-48F7-99C8-0EFA674A7306}"/>
    <cellStyle name="RISKltandbEdge 4 3 2 3 4" xfId="19137" xr:uid="{00000000-0005-0000-0000-0000C84A0000}"/>
    <cellStyle name="RISKltandbEdge 4 3 2 3 4 2" xfId="42291" xr:uid="{B38E19AE-231F-464D-8620-50CFBE98786A}"/>
    <cellStyle name="RISKltandbEdge 4 3 2 3 5" xfId="42286" xr:uid="{11D6D6AA-1AE7-4F4E-A86D-5ADECA04DAA7}"/>
    <cellStyle name="RISKltandbEdge 4 3 2 4" xfId="19138" xr:uid="{00000000-0005-0000-0000-0000C94A0000}"/>
    <cellStyle name="RISKltandbEdge 4 3 2 4 2" xfId="19139" xr:uid="{00000000-0005-0000-0000-0000CA4A0000}"/>
    <cellStyle name="RISKltandbEdge 4 3 2 4 2 2" xfId="19140" xr:uid="{00000000-0005-0000-0000-0000CB4A0000}"/>
    <cellStyle name="RISKltandbEdge 4 3 2 4 2 2 2" xfId="42294" xr:uid="{5D2C7B9D-09D1-404C-B038-4A8C5E44126B}"/>
    <cellStyle name="RISKltandbEdge 4 3 2 4 2 3" xfId="42293" xr:uid="{E53021BB-F604-4EE0-BC8B-149B420CC274}"/>
    <cellStyle name="RISKltandbEdge 4 3 2 4 3" xfId="19141" xr:uid="{00000000-0005-0000-0000-0000CC4A0000}"/>
    <cellStyle name="RISKltandbEdge 4 3 2 4 3 2" xfId="19142" xr:uid="{00000000-0005-0000-0000-0000CD4A0000}"/>
    <cellStyle name="RISKltandbEdge 4 3 2 4 3 2 2" xfId="42296" xr:uid="{54F79E43-8503-478C-A396-1BD1BF2A6184}"/>
    <cellStyle name="RISKltandbEdge 4 3 2 4 3 3" xfId="42295" xr:uid="{84D8DE63-B586-49B3-84B6-D27C14C041F4}"/>
    <cellStyle name="RISKltandbEdge 4 3 2 4 4" xfId="19143" xr:uid="{00000000-0005-0000-0000-0000CE4A0000}"/>
    <cellStyle name="RISKltandbEdge 4 3 2 4 4 2" xfId="42297" xr:uid="{AD305DC7-912C-4B02-B687-7F4E8F1C310F}"/>
    <cellStyle name="RISKltandbEdge 4 3 2 4 5" xfId="42292" xr:uid="{EEE68485-211D-471C-90BC-154FF78282C8}"/>
    <cellStyle name="RISKltandbEdge 4 3 2 5" xfId="19144" xr:uid="{00000000-0005-0000-0000-0000CF4A0000}"/>
    <cellStyle name="RISKltandbEdge 4 3 2 5 2" xfId="19145" xr:uid="{00000000-0005-0000-0000-0000D04A0000}"/>
    <cellStyle name="RISKltandbEdge 4 3 2 5 2 2" xfId="19146" xr:uid="{00000000-0005-0000-0000-0000D14A0000}"/>
    <cellStyle name="RISKltandbEdge 4 3 2 5 2 2 2" xfId="42300" xr:uid="{416D24F3-BADE-44C4-B3AA-76BE3D87EEB0}"/>
    <cellStyle name="RISKltandbEdge 4 3 2 5 2 3" xfId="42299" xr:uid="{D702A09E-45D2-446D-8D09-3276C2D1123B}"/>
    <cellStyle name="RISKltandbEdge 4 3 2 5 3" xfId="19147" xr:uid="{00000000-0005-0000-0000-0000D24A0000}"/>
    <cellStyle name="RISKltandbEdge 4 3 2 5 3 2" xfId="19148" xr:uid="{00000000-0005-0000-0000-0000D34A0000}"/>
    <cellStyle name="RISKltandbEdge 4 3 2 5 3 2 2" xfId="42302" xr:uid="{839B4D97-CC9B-45F1-82DF-B84BF2A5B38E}"/>
    <cellStyle name="RISKltandbEdge 4 3 2 5 3 3" xfId="42301" xr:uid="{FBB8B704-41E9-4E36-A057-1125C436EAAD}"/>
    <cellStyle name="RISKltandbEdge 4 3 2 5 4" xfId="19149" xr:uid="{00000000-0005-0000-0000-0000D44A0000}"/>
    <cellStyle name="RISKltandbEdge 4 3 2 5 4 2" xfId="42303" xr:uid="{D570CBCA-4267-4840-AC56-134CA1C6BC7E}"/>
    <cellStyle name="RISKltandbEdge 4 3 2 5 5" xfId="42298" xr:uid="{9820BE58-D109-4CCE-B0B5-7BC5325433E2}"/>
    <cellStyle name="RISKltandbEdge 4 3 2 6" xfId="19150" xr:uid="{00000000-0005-0000-0000-0000D54A0000}"/>
    <cellStyle name="RISKltandbEdge 4 3 2 6 2" xfId="19151" xr:uid="{00000000-0005-0000-0000-0000D64A0000}"/>
    <cellStyle name="RISKltandbEdge 4 3 2 6 2 2" xfId="42305" xr:uid="{2B3829B8-C139-43E2-82BD-1572B2F69F66}"/>
    <cellStyle name="RISKltandbEdge 4 3 2 6 3" xfId="42304" xr:uid="{EB90A466-9B02-4E02-83B0-E83BE1F4A099}"/>
    <cellStyle name="RISKltandbEdge 4 3 2 7" xfId="19152" xr:uid="{00000000-0005-0000-0000-0000D74A0000}"/>
    <cellStyle name="RISKltandbEdge 4 3 2 7 2" xfId="19153" xr:uid="{00000000-0005-0000-0000-0000D84A0000}"/>
    <cellStyle name="RISKltandbEdge 4 3 2 7 2 2" xfId="42307" xr:uid="{D8BB3D65-0840-4BED-8E3A-25D48DED8287}"/>
    <cellStyle name="RISKltandbEdge 4 3 2 7 3" xfId="42306" xr:uid="{26D81195-D5CF-476B-B683-2D7274C43ADE}"/>
    <cellStyle name="RISKltandbEdge 4 3 2 8" xfId="19154" xr:uid="{00000000-0005-0000-0000-0000D94A0000}"/>
    <cellStyle name="RISKltandbEdge 4 3 2 8 2" xfId="42308" xr:uid="{B38AE25A-7B53-4CC8-988A-9A5C1095A1B5}"/>
    <cellStyle name="RISKltandbEdge 4 3 2 9" xfId="42279" xr:uid="{A1F8D5B2-51EC-4749-8D61-C8A212392250}"/>
    <cellStyle name="RISKltandbEdge 4 3 3" xfId="19155" xr:uid="{00000000-0005-0000-0000-0000DA4A0000}"/>
    <cellStyle name="RISKltandbEdge 4 3 3 2" xfId="19156" xr:uid="{00000000-0005-0000-0000-0000DB4A0000}"/>
    <cellStyle name="RISKltandbEdge 4 3 3 2 2" xfId="19157" xr:uid="{00000000-0005-0000-0000-0000DC4A0000}"/>
    <cellStyle name="RISKltandbEdge 4 3 3 2 2 2" xfId="42311" xr:uid="{B883560C-6260-4F49-8B5B-2C6C711C8565}"/>
    <cellStyle name="RISKltandbEdge 4 3 3 2 3" xfId="42310" xr:uid="{C6B3247A-C3DC-4C90-AF8A-BAB6C97E5173}"/>
    <cellStyle name="RISKltandbEdge 4 3 3 3" xfId="19158" xr:uid="{00000000-0005-0000-0000-0000DD4A0000}"/>
    <cellStyle name="RISKltandbEdge 4 3 3 3 2" xfId="19159" xr:uid="{00000000-0005-0000-0000-0000DE4A0000}"/>
    <cellStyle name="RISKltandbEdge 4 3 3 3 2 2" xfId="42313" xr:uid="{8CF484D8-2C86-499E-891A-9DE126D864FE}"/>
    <cellStyle name="RISKltandbEdge 4 3 3 3 3" xfId="42312" xr:uid="{89009691-413D-4D7C-A2F6-09AD978B8392}"/>
    <cellStyle name="RISKltandbEdge 4 3 3 4" xfId="19160" xr:uid="{00000000-0005-0000-0000-0000DF4A0000}"/>
    <cellStyle name="RISKltandbEdge 4 3 3 4 2" xfId="42314" xr:uid="{4A98AE12-07B6-4120-B69C-0A6D92DE3127}"/>
    <cellStyle name="RISKltandbEdge 4 3 3 5" xfId="42309" xr:uid="{1269D5AF-311B-4CD1-A370-C42A2B9A4BD7}"/>
    <cellStyle name="RISKltandbEdge 4 3 4" xfId="19161" xr:uid="{00000000-0005-0000-0000-0000E04A0000}"/>
    <cellStyle name="RISKltandbEdge 4 3 4 2" xfId="19162" xr:uid="{00000000-0005-0000-0000-0000E14A0000}"/>
    <cellStyle name="RISKltandbEdge 4 3 4 2 2" xfId="19163" xr:uid="{00000000-0005-0000-0000-0000E24A0000}"/>
    <cellStyle name="RISKltandbEdge 4 3 4 2 2 2" xfId="42317" xr:uid="{DD1685E9-A8E6-48D7-A4B7-A1026A25117C}"/>
    <cellStyle name="RISKltandbEdge 4 3 4 2 3" xfId="42316" xr:uid="{FB7520BF-A5E5-4742-90BB-F0D7EAED8803}"/>
    <cellStyle name="RISKltandbEdge 4 3 4 3" xfId="19164" xr:uid="{00000000-0005-0000-0000-0000E34A0000}"/>
    <cellStyle name="RISKltandbEdge 4 3 4 3 2" xfId="19165" xr:uid="{00000000-0005-0000-0000-0000E44A0000}"/>
    <cellStyle name="RISKltandbEdge 4 3 4 3 2 2" xfId="42319" xr:uid="{1BF717A7-8E9F-409E-A296-F58FA12B1A5A}"/>
    <cellStyle name="RISKltandbEdge 4 3 4 3 3" xfId="42318" xr:uid="{3C4E4E8D-E583-4DCF-ACF5-DA3D1D9C6CEB}"/>
    <cellStyle name="RISKltandbEdge 4 3 4 4" xfId="19166" xr:uid="{00000000-0005-0000-0000-0000E54A0000}"/>
    <cellStyle name="RISKltandbEdge 4 3 4 4 2" xfId="42320" xr:uid="{7F13615E-0EA7-4B5F-B340-B555E647B813}"/>
    <cellStyle name="RISKltandbEdge 4 3 4 5" xfId="42315" xr:uid="{825FA735-36A4-4742-9313-6CD90E61F700}"/>
    <cellStyle name="RISKltandbEdge 4 3 5" xfId="19167" xr:uid="{00000000-0005-0000-0000-0000E64A0000}"/>
    <cellStyle name="RISKltandbEdge 4 3 5 2" xfId="19168" xr:uid="{00000000-0005-0000-0000-0000E74A0000}"/>
    <cellStyle name="RISKltandbEdge 4 3 5 2 2" xfId="19169" xr:uid="{00000000-0005-0000-0000-0000E84A0000}"/>
    <cellStyle name="RISKltandbEdge 4 3 5 2 2 2" xfId="42323" xr:uid="{99AA8062-135C-4476-85D4-DB2185942A6A}"/>
    <cellStyle name="RISKltandbEdge 4 3 5 2 3" xfId="42322" xr:uid="{0ED9DC8A-6C8C-40D0-8A37-82E8FCE1C119}"/>
    <cellStyle name="RISKltandbEdge 4 3 5 3" xfId="19170" xr:uid="{00000000-0005-0000-0000-0000E94A0000}"/>
    <cellStyle name="RISKltandbEdge 4 3 5 3 2" xfId="19171" xr:uid="{00000000-0005-0000-0000-0000EA4A0000}"/>
    <cellStyle name="RISKltandbEdge 4 3 5 3 2 2" xfId="42325" xr:uid="{90F82E46-F428-4E78-BA45-EAEA66F0BEFC}"/>
    <cellStyle name="RISKltandbEdge 4 3 5 3 3" xfId="42324" xr:uid="{55C2BDF5-9E84-4CD5-BCF1-873C3F5980A4}"/>
    <cellStyle name="RISKltandbEdge 4 3 5 4" xfId="19172" xr:uid="{00000000-0005-0000-0000-0000EB4A0000}"/>
    <cellStyle name="RISKltandbEdge 4 3 5 4 2" xfId="42326" xr:uid="{2773AE3B-D87F-4C78-9129-AD7F08BC862B}"/>
    <cellStyle name="RISKltandbEdge 4 3 5 5" xfId="42321" xr:uid="{BCB330D7-9F7F-44AC-8CF2-150D6BC70495}"/>
    <cellStyle name="RISKltandbEdge 4 3 6" xfId="19173" xr:uid="{00000000-0005-0000-0000-0000EC4A0000}"/>
    <cellStyle name="RISKltandbEdge 4 3 6 2" xfId="19174" xr:uid="{00000000-0005-0000-0000-0000ED4A0000}"/>
    <cellStyle name="RISKltandbEdge 4 3 6 2 2" xfId="19175" xr:uid="{00000000-0005-0000-0000-0000EE4A0000}"/>
    <cellStyle name="RISKltandbEdge 4 3 6 2 2 2" xfId="42329" xr:uid="{4FCB59F2-2BEF-476E-8D47-ABD4A6DDE223}"/>
    <cellStyle name="RISKltandbEdge 4 3 6 2 3" xfId="42328" xr:uid="{7592AD21-7ACA-459A-8F64-58A7CD8E11AC}"/>
    <cellStyle name="RISKltandbEdge 4 3 6 3" xfId="19176" xr:uid="{00000000-0005-0000-0000-0000EF4A0000}"/>
    <cellStyle name="RISKltandbEdge 4 3 6 3 2" xfId="19177" xr:uid="{00000000-0005-0000-0000-0000F04A0000}"/>
    <cellStyle name="RISKltandbEdge 4 3 6 3 2 2" xfId="42331" xr:uid="{7C29910A-7DF3-4B0F-8742-DD62131DB801}"/>
    <cellStyle name="RISKltandbEdge 4 3 6 3 3" xfId="42330" xr:uid="{3F02F582-4040-4C73-A744-578520FCEABB}"/>
    <cellStyle name="RISKltandbEdge 4 3 6 4" xfId="19178" xr:uid="{00000000-0005-0000-0000-0000F14A0000}"/>
    <cellStyle name="RISKltandbEdge 4 3 6 4 2" xfId="42332" xr:uid="{3BB66B78-BDB9-4CD3-A8E3-5B5249FE99D3}"/>
    <cellStyle name="RISKltandbEdge 4 3 6 5" xfId="42327" xr:uid="{6583E1F3-FB1F-4160-AFD4-A0A3E4384B8D}"/>
    <cellStyle name="RISKltandbEdge 4 3 7" xfId="19179" xr:uid="{00000000-0005-0000-0000-0000F24A0000}"/>
    <cellStyle name="RISKltandbEdge 4 3 7 2" xfId="19180" xr:uid="{00000000-0005-0000-0000-0000F34A0000}"/>
    <cellStyle name="RISKltandbEdge 4 3 7 2 2" xfId="42334" xr:uid="{2A4E7BF4-79EE-44B7-801D-8B3E7BD6949E}"/>
    <cellStyle name="RISKltandbEdge 4 3 7 3" xfId="42333" xr:uid="{373A9456-9168-4AA9-87E7-4F3237A62CA2}"/>
    <cellStyle name="RISKltandbEdge 4 3 8" xfId="19181" xr:uid="{00000000-0005-0000-0000-0000F44A0000}"/>
    <cellStyle name="RISKltandbEdge 4 3 8 2" xfId="19182" xr:uid="{00000000-0005-0000-0000-0000F54A0000}"/>
    <cellStyle name="RISKltandbEdge 4 3 8 2 2" xfId="42336" xr:uid="{215A548E-4677-4043-8EA9-93A5085DC8CC}"/>
    <cellStyle name="RISKltandbEdge 4 3 8 3" xfId="42335" xr:uid="{E7E79810-DCA1-4E6A-BD3C-84D198DD7447}"/>
    <cellStyle name="RISKltandbEdge 4 3 9" xfId="19183" xr:uid="{00000000-0005-0000-0000-0000F64A0000}"/>
    <cellStyle name="RISKltandbEdge 4 3 9 2" xfId="42337" xr:uid="{B9AC8F51-3440-4CCB-9C9F-0927A6108956}"/>
    <cellStyle name="RISKltandbEdge 4 3_Balance" xfId="19184" xr:uid="{00000000-0005-0000-0000-0000F74A0000}"/>
    <cellStyle name="RISKltandbEdge 4 4" xfId="19185" xr:uid="{00000000-0005-0000-0000-0000F84A0000}"/>
    <cellStyle name="RISKltandbEdge 4 4 10" xfId="42338" xr:uid="{E1790A18-5BDE-40A9-B093-61217DE02046}"/>
    <cellStyle name="RISKltandbEdge 4 4 2" xfId="19186" xr:uid="{00000000-0005-0000-0000-0000F94A0000}"/>
    <cellStyle name="RISKltandbEdge 4 4 2 2" xfId="19187" xr:uid="{00000000-0005-0000-0000-0000FA4A0000}"/>
    <cellStyle name="RISKltandbEdge 4 4 2 2 2" xfId="19188" xr:uid="{00000000-0005-0000-0000-0000FB4A0000}"/>
    <cellStyle name="RISKltandbEdge 4 4 2 2 2 2" xfId="19189" xr:uid="{00000000-0005-0000-0000-0000FC4A0000}"/>
    <cellStyle name="RISKltandbEdge 4 4 2 2 2 2 2" xfId="42342" xr:uid="{34A5B9A0-FD67-4894-8A75-248427031A3B}"/>
    <cellStyle name="RISKltandbEdge 4 4 2 2 2 3" xfId="42341" xr:uid="{03D5D186-4AB7-4A32-B9B6-F6D2650257D4}"/>
    <cellStyle name="RISKltandbEdge 4 4 2 2 3" xfId="19190" xr:uid="{00000000-0005-0000-0000-0000FD4A0000}"/>
    <cellStyle name="RISKltandbEdge 4 4 2 2 3 2" xfId="19191" xr:uid="{00000000-0005-0000-0000-0000FE4A0000}"/>
    <cellStyle name="RISKltandbEdge 4 4 2 2 3 2 2" xfId="42344" xr:uid="{C18A4013-D2D6-42E2-8423-578C96D7E7FF}"/>
    <cellStyle name="RISKltandbEdge 4 4 2 2 3 3" xfId="42343" xr:uid="{AE87A97F-85DA-43A2-8901-EE250ED17B99}"/>
    <cellStyle name="RISKltandbEdge 4 4 2 2 4" xfId="19192" xr:uid="{00000000-0005-0000-0000-0000FF4A0000}"/>
    <cellStyle name="RISKltandbEdge 4 4 2 2 4 2" xfId="42345" xr:uid="{A27BF17D-2340-450E-BAAD-9F2BB6340E2A}"/>
    <cellStyle name="RISKltandbEdge 4 4 2 2 5" xfId="42340" xr:uid="{18060274-167B-491B-A33F-ED324A2C4B2B}"/>
    <cellStyle name="RISKltandbEdge 4 4 2 3" xfId="19193" xr:uid="{00000000-0005-0000-0000-0000004B0000}"/>
    <cellStyle name="RISKltandbEdge 4 4 2 3 2" xfId="19194" xr:uid="{00000000-0005-0000-0000-0000014B0000}"/>
    <cellStyle name="RISKltandbEdge 4 4 2 3 2 2" xfId="19195" xr:uid="{00000000-0005-0000-0000-0000024B0000}"/>
    <cellStyle name="RISKltandbEdge 4 4 2 3 2 2 2" xfId="42348" xr:uid="{06155442-A6A1-4479-A645-05E9492F21CD}"/>
    <cellStyle name="RISKltandbEdge 4 4 2 3 2 3" xfId="42347" xr:uid="{AE881320-3198-4FB3-9127-6D21366D9726}"/>
    <cellStyle name="RISKltandbEdge 4 4 2 3 3" xfId="19196" xr:uid="{00000000-0005-0000-0000-0000034B0000}"/>
    <cellStyle name="RISKltandbEdge 4 4 2 3 3 2" xfId="19197" xr:uid="{00000000-0005-0000-0000-0000044B0000}"/>
    <cellStyle name="RISKltandbEdge 4 4 2 3 3 2 2" xfId="42350" xr:uid="{6A091CAD-8FB5-4D39-BA79-8664FE00630E}"/>
    <cellStyle name="RISKltandbEdge 4 4 2 3 3 3" xfId="42349" xr:uid="{B20AADA0-FED2-40A4-96D2-A66C63FD168F}"/>
    <cellStyle name="RISKltandbEdge 4 4 2 3 4" xfId="19198" xr:uid="{00000000-0005-0000-0000-0000054B0000}"/>
    <cellStyle name="RISKltandbEdge 4 4 2 3 4 2" xfId="42351" xr:uid="{D780774E-2893-4AFA-B1F8-8F012A5A3D87}"/>
    <cellStyle name="RISKltandbEdge 4 4 2 3 5" xfId="42346" xr:uid="{AFCB44AF-47E3-4DAB-9157-6D5BDF40471D}"/>
    <cellStyle name="RISKltandbEdge 4 4 2 4" xfId="19199" xr:uid="{00000000-0005-0000-0000-0000064B0000}"/>
    <cellStyle name="RISKltandbEdge 4 4 2 4 2" xfId="19200" xr:uid="{00000000-0005-0000-0000-0000074B0000}"/>
    <cellStyle name="RISKltandbEdge 4 4 2 4 2 2" xfId="19201" xr:uid="{00000000-0005-0000-0000-0000084B0000}"/>
    <cellStyle name="RISKltandbEdge 4 4 2 4 2 2 2" xfId="42354" xr:uid="{A18A3AA0-5D3E-4ED2-9E49-0DB9067E61B4}"/>
    <cellStyle name="RISKltandbEdge 4 4 2 4 2 3" xfId="42353" xr:uid="{47E9A729-F8F4-4A14-8F6E-B67BF55D8C97}"/>
    <cellStyle name="RISKltandbEdge 4 4 2 4 3" xfId="19202" xr:uid="{00000000-0005-0000-0000-0000094B0000}"/>
    <cellStyle name="RISKltandbEdge 4 4 2 4 3 2" xfId="19203" xr:uid="{00000000-0005-0000-0000-00000A4B0000}"/>
    <cellStyle name="RISKltandbEdge 4 4 2 4 3 2 2" xfId="42356" xr:uid="{B906DFF9-7C65-4529-97E7-62284A1836F8}"/>
    <cellStyle name="RISKltandbEdge 4 4 2 4 3 3" xfId="42355" xr:uid="{5F080801-9EAE-4A24-B669-86F806D92497}"/>
    <cellStyle name="RISKltandbEdge 4 4 2 4 4" xfId="19204" xr:uid="{00000000-0005-0000-0000-00000B4B0000}"/>
    <cellStyle name="RISKltandbEdge 4 4 2 4 4 2" xfId="42357" xr:uid="{FF25F616-6E15-4E3E-BB69-C7E3502EBE9E}"/>
    <cellStyle name="RISKltandbEdge 4 4 2 4 5" xfId="42352" xr:uid="{2677A9A1-A5DC-4743-A55B-78E8143CECE3}"/>
    <cellStyle name="RISKltandbEdge 4 4 2 5" xfId="19205" xr:uid="{00000000-0005-0000-0000-00000C4B0000}"/>
    <cellStyle name="RISKltandbEdge 4 4 2 5 2" xfId="19206" xr:uid="{00000000-0005-0000-0000-00000D4B0000}"/>
    <cellStyle name="RISKltandbEdge 4 4 2 5 2 2" xfId="19207" xr:uid="{00000000-0005-0000-0000-00000E4B0000}"/>
    <cellStyle name="RISKltandbEdge 4 4 2 5 2 2 2" xfId="42360" xr:uid="{C8A92683-6921-4FF4-B851-F5D36287ECDE}"/>
    <cellStyle name="RISKltandbEdge 4 4 2 5 2 3" xfId="42359" xr:uid="{FCC627A9-6307-49F2-8A14-200621AD6B8C}"/>
    <cellStyle name="RISKltandbEdge 4 4 2 5 3" xfId="19208" xr:uid="{00000000-0005-0000-0000-00000F4B0000}"/>
    <cellStyle name="RISKltandbEdge 4 4 2 5 3 2" xfId="19209" xr:uid="{00000000-0005-0000-0000-0000104B0000}"/>
    <cellStyle name="RISKltandbEdge 4 4 2 5 3 2 2" xfId="42362" xr:uid="{C4CF8D07-3C3F-4525-932A-911FD5BBD651}"/>
    <cellStyle name="RISKltandbEdge 4 4 2 5 3 3" xfId="42361" xr:uid="{DCCBE5FF-990F-40EB-B77F-5FD8D4D874D3}"/>
    <cellStyle name="RISKltandbEdge 4 4 2 5 4" xfId="19210" xr:uid="{00000000-0005-0000-0000-0000114B0000}"/>
    <cellStyle name="RISKltandbEdge 4 4 2 5 4 2" xfId="42363" xr:uid="{6FAD09D9-F8CA-402C-96B4-DA1EC719150E}"/>
    <cellStyle name="RISKltandbEdge 4 4 2 5 5" xfId="42358" xr:uid="{04D99F8A-86F7-4122-B5F8-AF58925FB1AB}"/>
    <cellStyle name="RISKltandbEdge 4 4 2 6" xfId="19211" xr:uid="{00000000-0005-0000-0000-0000124B0000}"/>
    <cellStyle name="RISKltandbEdge 4 4 2 6 2" xfId="19212" xr:uid="{00000000-0005-0000-0000-0000134B0000}"/>
    <cellStyle name="RISKltandbEdge 4 4 2 6 2 2" xfId="42365" xr:uid="{AFDB71F9-852A-4144-B78A-9104A9F1B027}"/>
    <cellStyle name="RISKltandbEdge 4 4 2 6 3" xfId="42364" xr:uid="{AD8E68FD-98D3-430F-BF0F-7F53591753CF}"/>
    <cellStyle name="RISKltandbEdge 4 4 2 7" xfId="19213" xr:uid="{00000000-0005-0000-0000-0000144B0000}"/>
    <cellStyle name="RISKltandbEdge 4 4 2 7 2" xfId="19214" xr:uid="{00000000-0005-0000-0000-0000154B0000}"/>
    <cellStyle name="RISKltandbEdge 4 4 2 7 2 2" xfId="42367" xr:uid="{85F4DCDD-8225-4ADB-B5CD-922C9A781A2A}"/>
    <cellStyle name="RISKltandbEdge 4 4 2 7 3" xfId="42366" xr:uid="{A4DE0DE7-3D06-49E0-93AA-7A437A1779F6}"/>
    <cellStyle name="RISKltandbEdge 4 4 2 8" xfId="19215" xr:uid="{00000000-0005-0000-0000-0000164B0000}"/>
    <cellStyle name="RISKltandbEdge 4 4 2 8 2" xfId="42368" xr:uid="{5CAABA8D-6C3E-48F8-B078-A6F0964D1081}"/>
    <cellStyle name="RISKltandbEdge 4 4 2 9" xfId="42339" xr:uid="{0CC2DF3C-D7BD-4FB1-A444-AB90F660A23E}"/>
    <cellStyle name="RISKltandbEdge 4 4 3" xfId="19216" xr:uid="{00000000-0005-0000-0000-0000174B0000}"/>
    <cellStyle name="RISKltandbEdge 4 4 3 2" xfId="19217" xr:uid="{00000000-0005-0000-0000-0000184B0000}"/>
    <cellStyle name="RISKltandbEdge 4 4 3 2 2" xfId="19218" xr:uid="{00000000-0005-0000-0000-0000194B0000}"/>
    <cellStyle name="RISKltandbEdge 4 4 3 2 2 2" xfId="42371" xr:uid="{B691066C-EC9F-4954-8CCB-DA33BB5CF6ED}"/>
    <cellStyle name="RISKltandbEdge 4 4 3 2 3" xfId="42370" xr:uid="{F68B1CE9-C985-4D00-815D-D7927E6FA0A6}"/>
    <cellStyle name="RISKltandbEdge 4 4 3 3" xfId="19219" xr:uid="{00000000-0005-0000-0000-00001A4B0000}"/>
    <cellStyle name="RISKltandbEdge 4 4 3 3 2" xfId="19220" xr:uid="{00000000-0005-0000-0000-00001B4B0000}"/>
    <cellStyle name="RISKltandbEdge 4 4 3 3 2 2" xfId="42373" xr:uid="{7AA2B962-FFEF-431D-B27F-D492C0F2CB66}"/>
    <cellStyle name="RISKltandbEdge 4 4 3 3 3" xfId="42372" xr:uid="{13A1F44F-1DA5-4D30-BD71-F634F123973F}"/>
    <cellStyle name="RISKltandbEdge 4 4 3 4" xfId="19221" xr:uid="{00000000-0005-0000-0000-00001C4B0000}"/>
    <cellStyle name="RISKltandbEdge 4 4 3 4 2" xfId="42374" xr:uid="{F43D172C-3766-4576-B7F0-02F4B0C50B07}"/>
    <cellStyle name="RISKltandbEdge 4 4 3 5" xfId="42369" xr:uid="{F90C82BA-F853-4802-8BD6-F3E7696E7F59}"/>
    <cellStyle name="RISKltandbEdge 4 4 4" xfId="19222" xr:uid="{00000000-0005-0000-0000-00001D4B0000}"/>
    <cellStyle name="RISKltandbEdge 4 4 4 2" xfId="19223" xr:uid="{00000000-0005-0000-0000-00001E4B0000}"/>
    <cellStyle name="RISKltandbEdge 4 4 4 2 2" xfId="19224" xr:uid="{00000000-0005-0000-0000-00001F4B0000}"/>
    <cellStyle name="RISKltandbEdge 4 4 4 2 2 2" xfId="42377" xr:uid="{877DD109-3253-4DDE-8180-E245A0A02665}"/>
    <cellStyle name="RISKltandbEdge 4 4 4 2 3" xfId="42376" xr:uid="{2ED598A7-DBEB-44EF-9AA4-D7F63FD55775}"/>
    <cellStyle name="RISKltandbEdge 4 4 4 3" xfId="19225" xr:uid="{00000000-0005-0000-0000-0000204B0000}"/>
    <cellStyle name="RISKltandbEdge 4 4 4 3 2" xfId="19226" xr:uid="{00000000-0005-0000-0000-0000214B0000}"/>
    <cellStyle name="RISKltandbEdge 4 4 4 3 2 2" xfId="42379" xr:uid="{6182A2B8-05E1-448B-A4E7-0AC72786CB35}"/>
    <cellStyle name="RISKltandbEdge 4 4 4 3 3" xfId="42378" xr:uid="{BE20077C-83E9-49DA-A924-F72D07BD41CD}"/>
    <cellStyle name="RISKltandbEdge 4 4 4 4" xfId="19227" xr:uid="{00000000-0005-0000-0000-0000224B0000}"/>
    <cellStyle name="RISKltandbEdge 4 4 4 4 2" xfId="42380" xr:uid="{E58D0F74-58AB-490C-808C-FBE0B50AD653}"/>
    <cellStyle name="RISKltandbEdge 4 4 4 5" xfId="42375" xr:uid="{AE6862AA-928C-47A6-9405-12FD0F4A3D5D}"/>
    <cellStyle name="RISKltandbEdge 4 4 5" xfId="19228" xr:uid="{00000000-0005-0000-0000-0000234B0000}"/>
    <cellStyle name="RISKltandbEdge 4 4 5 2" xfId="19229" xr:uid="{00000000-0005-0000-0000-0000244B0000}"/>
    <cellStyle name="RISKltandbEdge 4 4 5 2 2" xfId="19230" xr:uid="{00000000-0005-0000-0000-0000254B0000}"/>
    <cellStyle name="RISKltandbEdge 4 4 5 2 2 2" xfId="42383" xr:uid="{AEFA49F1-78D5-40BA-B355-3F1D49A8C4CE}"/>
    <cellStyle name="RISKltandbEdge 4 4 5 2 3" xfId="42382" xr:uid="{C8997805-A310-4F0B-815A-7484B770A1E8}"/>
    <cellStyle name="RISKltandbEdge 4 4 5 3" xfId="19231" xr:uid="{00000000-0005-0000-0000-0000264B0000}"/>
    <cellStyle name="RISKltandbEdge 4 4 5 3 2" xfId="19232" xr:uid="{00000000-0005-0000-0000-0000274B0000}"/>
    <cellStyle name="RISKltandbEdge 4 4 5 3 2 2" xfId="42385" xr:uid="{CB534126-7BE7-4FAB-8CE0-440AFB982B9E}"/>
    <cellStyle name="RISKltandbEdge 4 4 5 3 3" xfId="42384" xr:uid="{3E9D3BCA-836C-4953-9B08-60CD03EAAE35}"/>
    <cellStyle name="RISKltandbEdge 4 4 5 4" xfId="19233" xr:uid="{00000000-0005-0000-0000-0000284B0000}"/>
    <cellStyle name="RISKltandbEdge 4 4 5 4 2" xfId="42386" xr:uid="{0030D6EF-D7A5-44F0-9CF5-D69D77BAC95D}"/>
    <cellStyle name="RISKltandbEdge 4 4 5 5" xfId="42381" xr:uid="{F83F6DDD-C5D6-4548-AF46-AFC54DF35778}"/>
    <cellStyle name="RISKltandbEdge 4 4 6" xfId="19234" xr:uid="{00000000-0005-0000-0000-0000294B0000}"/>
    <cellStyle name="RISKltandbEdge 4 4 6 2" xfId="19235" xr:uid="{00000000-0005-0000-0000-00002A4B0000}"/>
    <cellStyle name="RISKltandbEdge 4 4 6 2 2" xfId="19236" xr:uid="{00000000-0005-0000-0000-00002B4B0000}"/>
    <cellStyle name="RISKltandbEdge 4 4 6 2 2 2" xfId="42389" xr:uid="{3B296ACA-DFB0-4AE7-B91C-3A9E7E3056F1}"/>
    <cellStyle name="RISKltandbEdge 4 4 6 2 3" xfId="42388" xr:uid="{E3A2B404-0FA1-439B-A5C1-EC6ACEE1860C}"/>
    <cellStyle name="RISKltandbEdge 4 4 6 3" xfId="19237" xr:uid="{00000000-0005-0000-0000-00002C4B0000}"/>
    <cellStyle name="RISKltandbEdge 4 4 6 3 2" xfId="19238" xr:uid="{00000000-0005-0000-0000-00002D4B0000}"/>
    <cellStyle name="RISKltandbEdge 4 4 6 3 2 2" xfId="42391" xr:uid="{5D04B37E-82C7-427B-AD04-B09AA2969C23}"/>
    <cellStyle name="RISKltandbEdge 4 4 6 3 3" xfId="42390" xr:uid="{C6DBF3F8-0B1B-4064-BBFC-2DD5020C8C44}"/>
    <cellStyle name="RISKltandbEdge 4 4 6 4" xfId="19239" xr:uid="{00000000-0005-0000-0000-00002E4B0000}"/>
    <cellStyle name="RISKltandbEdge 4 4 6 4 2" xfId="42392" xr:uid="{115CCA0C-BAD8-48A1-B5B0-226A522B2F19}"/>
    <cellStyle name="RISKltandbEdge 4 4 6 5" xfId="42387" xr:uid="{475C9B23-9870-4CD9-B60C-C62ABC887859}"/>
    <cellStyle name="RISKltandbEdge 4 4 7" xfId="19240" xr:uid="{00000000-0005-0000-0000-00002F4B0000}"/>
    <cellStyle name="RISKltandbEdge 4 4 7 2" xfId="19241" xr:uid="{00000000-0005-0000-0000-0000304B0000}"/>
    <cellStyle name="RISKltandbEdge 4 4 7 2 2" xfId="42394" xr:uid="{D1DC217E-BB86-4555-9186-811CC2CDB8B7}"/>
    <cellStyle name="RISKltandbEdge 4 4 7 3" xfId="42393" xr:uid="{E41A7B2C-C41C-4E1B-A1E4-833203B81E2A}"/>
    <cellStyle name="RISKltandbEdge 4 4 8" xfId="19242" xr:uid="{00000000-0005-0000-0000-0000314B0000}"/>
    <cellStyle name="RISKltandbEdge 4 4 8 2" xfId="19243" xr:uid="{00000000-0005-0000-0000-0000324B0000}"/>
    <cellStyle name="RISKltandbEdge 4 4 8 2 2" xfId="42396" xr:uid="{87317F10-E62D-4E1A-8399-1A94C7E24F88}"/>
    <cellStyle name="RISKltandbEdge 4 4 8 3" xfId="42395" xr:uid="{0A6C3DF0-643C-4AC1-AFFC-521122DEEC2B}"/>
    <cellStyle name="RISKltandbEdge 4 4 9" xfId="19244" xr:uid="{00000000-0005-0000-0000-0000334B0000}"/>
    <cellStyle name="RISKltandbEdge 4 4 9 2" xfId="42397" xr:uid="{F3500236-154A-4CB0-AD84-B4B2D23E38CB}"/>
    <cellStyle name="RISKltandbEdge 4 4_Balance" xfId="19245" xr:uid="{00000000-0005-0000-0000-0000344B0000}"/>
    <cellStyle name="RISKltandbEdge 4 5" xfId="19246" xr:uid="{00000000-0005-0000-0000-0000354B0000}"/>
    <cellStyle name="RISKltandbEdge 4 5 2" xfId="19247" xr:uid="{00000000-0005-0000-0000-0000364B0000}"/>
    <cellStyle name="RISKltandbEdge 4 5 2 2" xfId="19248" xr:uid="{00000000-0005-0000-0000-0000374B0000}"/>
    <cellStyle name="RISKltandbEdge 4 5 2 2 2" xfId="19249" xr:uid="{00000000-0005-0000-0000-0000384B0000}"/>
    <cellStyle name="RISKltandbEdge 4 5 2 2 2 2" xfId="42401" xr:uid="{382D8F2F-2F70-4A35-8A32-285B97C7782F}"/>
    <cellStyle name="RISKltandbEdge 4 5 2 2 3" xfId="42400" xr:uid="{33C87F42-38BE-41A2-BB7A-1166F099C41D}"/>
    <cellStyle name="RISKltandbEdge 4 5 2 3" xfId="19250" xr:uid="{00000000-0005-0000-0000-0000394B0000}"/>
    <cellStyle name="RISKltandbEdge 4 5 2 3 2" xfId="19251" xr:uid="{00000000-0005-0000-0000-00003A4B0000}"/>
    <cellStyle name="RISKltandbEdge 4 5 2 3 2 2" xfId="42403" xr:uid="{18F1311E-E681-4F2C-8828-705EB8E5A3EF}"/>
    <cellStyle name="RISKltandbEdge 4 5 2 3 3" xfId="42402" xr:uid="{FB6A8387-A58B-4D65-8818-59DD33F698FE}"/>
    <cellStyle name="RISKltandbEdge 4 5 2 4" xfId="19252" xr:uid="{00000000-0005-0000-0000-00003B4B0000}"/>
    <cellStyle name="RISKltandbEdge 4 5 2 4 2" xfId="42404" xr:uid="{5A149166-A6DD-4CFA-9209-C55FC218E9BB}"/>
    <cellStyle name="RISKltandbEdge 4 5 2 5" xfId="42399" xr:uid="{597A3ECD-F7BA-4E01-99B4-FBE7197A3747}"/>
    <cellStyle name="RISKltandbEdge 4 5 3" xfId="19253" xr:uid="{00000000-0005-0000-0000-00003C4B0000}"/>
    <cellStyle name="RISKltandbEdge 4 5 3 2" xfId="19254" xr:uid="{00000000-0005-0000-0000-00003D4B0000}"/>
    <cellStyle name="RISKltandbEdge 4 5 3 2 2" xfId="19255" xr:uid="{00000000-0005-0000-0000-00003E4B0000}"/>
    <cellStyle name="RISKltandbEdge 4 5 3 2 2 2" xfId="42407" xr:uid="{D9F27160-3FD0-40BA-A593-42091DE0811D}"/>
    <cellStyle name="RISKltandbEdge 4 5 3 2 3" xfId="42406" xr:uid="{8793D3B1-DFEC-4EC1-A66A-97C3A4680ABF}"/>
    <cellStyle name="RISKltandbEdge 4 5 3 3" xfId="19256" xr:uid="{00000000-0005-0000-0000-00003F4B0000}"/>
    <cellStyle name="RISKltandbEdge 4 5 3 3 2" xfId="19257" xr:uid="{00000000-0005-0000-0000-0000404B0000}"/>
    <cellStyle name="RISKltandbEdge 4 5 3 3 2 2" xfId="42409" xr:uid="{1C0384F3-3907-4668-A4FE-98B12C6EAB1D}"/>
    <cellStyle name="RISKltandbEdge 4 5 3 3 3" xfId="42408" xr:uid="{DCB8A52B-64B3-466D-93D8-F871B5185F1F}"/>
    <cellStyle name="RISKltandbEdge 4 5 3 4" xfId="19258" xr:uid="{00000000-0005-0000-0000-0000414B0000}"/>
    <cellStyle name="RISKltandbEdge 4 5 3 4 2" xfId="42410" xr:uid="{25A39AD9-8BA4-4CDF-B706-2E12E6B1BA73}"/>
    <cellStyle name="RISKltandbEdge 4 5 3 5" xfId="42405" xr:uid="{9516FA70-B4E4-4300-9EAC-C08C9793A158}"/>
    <cellStyle name="RISKltandbEdge 4 5 4" xfId="19259" xr:uid="{00000000-0005-0000-0000-0000424B0000}"/>
    <cellStyle name="RISKltandbEdge 4 5 4 2" xfId="19260" xr:uid="{00000000-0005-0000-0000-0000434B0000}"/>
    <cellStyle name="RISKltandbEdge 4 5 4 2 2" xfId="19261" xr:uid="{00000000-0005-0000-0000-0000444B0000}"/>
    <cellStyle name="RISKltandbEdge 4 5 4 2 2 2" xfId="42413" xr:uid="{9F997EC3-9D74-4308-B110-A75B38823786}"/>
    <cellStyle name="RISKltandbEdge 4 5 4 2 3" xfId="42412" xr:uid="{3AEDF217-5EDE-464A-9BD8-84D5ADA4CEFF}"/>
    <cellStyle name="RISKltandbEdge 4 5 4 3" xfId="19262" xr:uid="{00000000-0005-0000-0000-0000454B0000}"/>
    <cellStyle name="RISKltandbEdge 4 5 4 3 2" xfId="19263" xr:uid="{00000000-0005-0000-0000-0000464B0000}"/>
    <cellStyle name="RISKltandbEdge 4 5 4 3 2 2" xfId="42415" xr:uid="{C18BA236-AAF4-41A0-8A40-B6594CF4828C}"/>
    <cellStyle name="RISKltandbEdge 4 5 4 3 3" xfId="42414" xr:uid="{C95C1A65-BAB8-4581-8292-8382177E4D60}"/>
    <cellStyle name="RISKltandbEdge 4 5 4 4" xfId="19264" xr:uid="{00000000-0005-0000-0000-0000474B0000}"/>
    <cellStyle name="RISKltandbEdge 4 5 4 4 2" xfId="42416" xr:uid="{4BEA4543-6232-4481-A9DB-178D23946CFF}"/>
    <cellStyle name="RISKltandbEdge 4 5 4 5" xfId="42411" xr:uid="{5D1857DE-296E-40C6-B158-CDE0F510D8B2}"/>
    <cellStyle name="RISKltandbEdge 4 5 5" xfId="19265" xr:uid="{00000000-0005-0000-0000-0000484B0000}"/>
    <cellStyle name="RISKltandbEdge 4 5 5 2" xfId="19266" xr:uid="{00000000-0005-0000-0000-0000494B0000}"/>
    <cellStyle name="RISKltandbEdge 4 5 5 2 2" xfId="19267" xr:uid="{00000000-0005-0000-0000-00004A4B0000}"/>
    <cellStyle name="RISKltandbEdge 4 5 5 2 2 2" xfId="42419" xr:uid="{23E71FC4-FAEF-4EEC-A892-4831320B6939}"/>
    <cellStyle name="RISKltandbEdge 4 5 5 2 3" xfId="42418" xr:uid="{B80C7081-D9F0-44B4-9039-DA15A4A7308A}"/>
    <cellStyle name="RISKltandbEdge 4 5 5 3" xfId="19268" xr:uid="{00000000-0005-0000-0000-00004B4B0000}"/>
    <cellStyle name="RISKltandbEdge 4 5 5 3 2" xfId="19269" xr:uid="{00000000-0005-0000-0000-00004C4B0000}"/>
    <cellStyle name="RISKltandbEdge 4 5 5 3 2 2" xfId="42421" xr:uid="{890E0392-15C9-4343-AC7C-4B2D6BA3A983}"/>
    <cellStyle name="RISKltandbEdge 4 5 5 3 3" xfId="42420" xr:uid="{88AE6D2F-646B-459F-853B-62B935A0D368}"/>
    <cellStyle name="RISKltandbEdge 4 5 5 4" xfId="19270" xr:uid="{00000000-0005-0000-0000-00004D4B0000}"/>
    <cellStyle name="RISKltandbEdge 4 5 5 4 2" xfId="42422" xr:uid="{F5D50F5E-0803-49D6-BB73-618E75482E99}"/>
    <cellStyle name="RISKltandbEdge 4 5 5 5" xfId="42417" xr:uid="{BDD3733B-F92F-419E-BF93-1D66E8601451}"/>
    <cellStyle name="RISKltandbEdge 4 5 6" xfId="19271" xr:uid="{00000000-0005-0000-0000-00004E4B0000}"/>
    <cellStyle name="RISKltandbEdge 4 5 6 2" xfId="19272" xr:uid="{00000000-0005-0000-0000-00004F4B0000}"/>
    <cellStyle name="RISKltandbEdge 4 5 6 2 2" xfId="42424" xr:uid="{06373A6A-5F9D-45F4-AAF3-F39DC7437C98}"/>
    <cellStyle name="RISKltandbEdge 4 5 6 3" xfId="42423" xr:uid="{50489325-ABD8-4451-B8B8-858F94A527C7}"/>
    <cellStyle name="RISKltandbEdge 4 5 7" xfId="19273" xr:uid="{00000000-0005-0000-0000-0000504B0000}"/>
    <cellStyle name="RISKltandbEdge 4 5 7 2" xfId="19274" xr:uid="{00000000-0005-0000-0000-0000514B0000}"/>
    <cellStyle name="RISKltandbEdge 4 5 7 2 2" xfId="42426" xr:uid="{7CCD7375-417B-4F1C-A6A8-DF0BA3EAD2E4}"/>
    <cellStyle name="RISKltandbEdge 4 5 7 3" xfId="42425" xr:uid="{85595CE9-CAD2-4D3C-B4D8-3383CAD77072}"/>
    <cellStyle name="RISKltandbEdge 4 5 8" xfId="19275" xr:uid="{00000000-0005-0000-0000-0000524B0000}"/>
    <cellStyle name="RISKltandbEdge 4 5 8 2" xfId="42427" xr:uid="{62F0F84C-E6A4-4BBD-A56D-3CD71E8FC003}"/>
    <cellStyle name="RISKltandbEdge 4 5 9" xfId="42398" xr:uid="{1E3F0F8F-BB98-483D-964B-EAD46815F9BC}"/>
    <cellStyle name="RISKltandbEdge 4 6" xfId="19276" xr:uid="{00000000-0005-0000-0000-0000534B0000}"/>
    <cellStyle name="RISKltandbEdge 4 6 2" xfId="19277" xr:uid="{00000000-0005-0000-0000-0000544B0000}"/>
    <cellStyle name="RISKltandbEdge 4 6 2 2" xfId="19278" xr:uid="{00000000-0005-0000-0000-0000554B0000}"/>
    <cellStyle name="RISKltandbEdge 4 6 2 2 2" xfId="19279" xr:uid="{00000000-0005-0000-0000-0000564B0000}"/>
    <cellStyle name="RISKltandbEdge 4 6 2 2 2 2" xfId="42431" xr:uid="{7A5C88F6-307F-4838-93E3-4E12ADB62AA2}"/>
    <cellStyle name="RISKltandbEdge 4 6 2 2 3" xfId="42430" xr:uid="{8B22D901-A380-433F-BE9C-5D95C35E5FE1}"/>
    <cellStyle name="RISKltandbEdge 4 6 2 3" xfId="19280" xr:uid="{00000000-0005-0000-0000-0000574B0000}"/>
    <cellStyle name="RISKltandbEdge 4 6 2 3 2" xfId="19281" xr:uid="{00000000-0005-0000-0000-0000584B0000}"/>
    <cellStyle name="RISKltandbEdge 4 6 2 3 2 2" xfId="42433" xr:uid="{0680A5BC-19A6-4AA9-AD92-2742E58F948D}"/>
    <cellStyle name="RISKltandbEdge 4 6 2 3 3" xfId="42432" xr:uid="{0291B245-B9CE-46CE-BE07-2D0C14DFF04C}"/>
    <cellStyle name="RISKltandbEdge 4 6 2 4" xfId="19282" xr:uid="{00000000-0005-0000-0000-0000594B0000}"/>
    <cellStyle name="RISKltandbEdge 4 6 2 4 2" xfId="42434" xr:uid="{A184E920-B3AB-47D6-B8CC-CF422675FA05}"/>
    <cellStyle name="RISKltandbEdge 4 6 2 5" xfId="42429" xr:uid="{A67F4562-50D7-4E22-A2DB-69AED0D4FBD6}"/>
    <cellStyle name="RISKltandbEdge 4 6 3" xfId="19283" xr:uid="{00000000-0005-0000-0000-00005A4B0000}"/>
    <cellStyle name="RISKltandbEdge 4 6 3 2" xfId="19284" xr:uid="{00000000-0005-0000-0000-00005B4B0000}"/>
    <cellStyle name="RISKltandbEdge 4 6 3 2 2" xfId="19285" xr:uid="{00000000-0005-0000-0000-00005C4B0000}"/>
    <cellStyle name="RISKltandbEdge 4 6 3 2 2 2" xfId="42437" xr:uid="{874F2BBC-C25D-482E-8F58-D3C6D692341C}"/>
    <cellStyle name="RISKltandbEdge 4 6 3 2 3" xfId="42436" xr:uid="{6084937A-7EB6-40D4-AF51-EA71CC4AED11}"/>
    <cellStyle name="RISKltandbEdge 4 6 3 3" xfId="19286" xr:uid="{00000000-0005-0000-0000-00005D4B0000}"/>
    <cellStyle name="RISKltandbEdge 4 6 3 3 2" xfId="19287" xr:uid="{00000000-0005-0000-0000-00005E4B0000}"/>
    <cellStyle name="RISKltandbEdge 4 6 3 3 2 2" xfId="42439" xr:uid="{C5003A00-049F-4733-9EC6-DB630BFCE163}"/>
    <cellStyle name="RISKltandbEdge 4 6 3 3 3" xfId="42438" xr:uid="{5C491145-B9CC-42E8-8CD2-692EFA8E8B28}"/>
    <cellStyle name="RISKltandbEdge 4 6 3 4" xfId="19288" xr:uid="{00000000-0005-0000-0000-00005F4B0000}"/>
    <cellStyle name="RISKltandbEdge 4 6 3 4 2" xfId="42440" xr:uid="{ACD04A60-13C1-434B-A64F-DC213DB12335}"/>
    <cellStyle name="RISKltandbEdge 4 6 3 5" xfId="42435" xr:uid="{C18D64FF-BC91-41BE-B15D-599A8650AA01}"/>
    <cellStyle name="RISKltandbEdge 4 6 4" xfId="19289" xr:uid="{00000000-0005-0000-0000-0000604B0000}"/>
    <cellStyle name="RISKltandbEdge 4 6 4 2" xfId="19290" xr:uid="{00000000-0005-0000-0000-0000614B0000}"/>
    <cellStyle name="RISKltandbEdge 4 6 4 2 2" xfId="19291" xr:uid="{00000000-0005-0000-0000-0000624B0000}"/>
    <cellStyle name="RISKltandbEdge 4 6 4 2 2 2" xfId="42443" xr:uid="{14FE04B6-4618-417A-89BA-145DB35FB5E8}"/>
    <cellStyle name="RISKltandbEdge 4 6 4 2 3" xfId="42442" xr:uid="{9C37265B-3BF9-4347-9B1E-3D607AA208A1}"/>
    <cellStyle name="RISKltandbEdge 4 6 4 3" xfId="19292" xr:uid="{00000000-0005-0000-0000-0000634B0000}"/>
    <cellStyle name="RISKltandbEdge 4 6 4 3 2" xfId="19293" xr:uid="{00000000-0005-0000-0000-0000644B0000}"/>
    <cellStyle name="RISKltandbEdge 4 6 4 3 2 2" xfId="42445" xr:uid="{A4DDDA1E-EA55-45E1-8792-B58153BBEEFE}"/>
    <cellStyle name="RISKltandbEdge 4 6 4 3 3" xfId="42444" xr:uid="{DB97C7A5-538E-4CC2-B20E-8EC2927E03C6}"/>
    <cellStyle name="RISKltandbEdge 4 6 4 4" xfId="19294" xr:uid="{00000000-0005-0000-0000-0000654B0000}"/>
    <cellStyle name="RISKltandbEdge 4 6 4 4 2" xfId="42446" xr:uid="{F9AA0EA6-5074-4CA9-BE1A-208F04E0ADA2}"/>
    <cellStyle name="RISKltandbEdge 4 6 4 5" xfId="42441" xr:uid="{35D69C21-15D5-4A5B-82BA-9AE6887A39F8}"/>
    <cellStyle name="RISKltandbEdge 4 6 5" xfId="19295" xr:uid="{00000000-0005-0000-0000-0000664B0000}"/>
    <cellStyle name="RISKltandbEdge 4 6 5 2" xfId="19296" xr:uid="{00000000-0005-0000-0000-0000674B0000}"/>
    <cellStyle name="RISKltandbEdge 4 6 5 2 2" xfId="19297" xr:uid="{00000000-0005-0000-0000-0000684B0000}"/>
    <cellStyle name="RISKltandbEdge 4 6 5 2 2 2" xfId="42449" xr:uid="{C981E594-BB2D-4CC6-A256-B220C9979010}"/>
    <cellStyle name="RISKltandbEdge 4 6 5 2 3" xfId="42448" xr:uid="{21A55244-5651-494B-B541-16FF13F3C4C4}"/>
    <cellStyle name="RISKltandbEdge 4 6 5 3" xfId="19298" xr:uid="{00000000-0005-0000-0000-0000694B0000}"/>
    <cellStyle name="RISKltandbEdge 4 6 5 3 2" xfId="19299" xr:uid="{00000000-0005-0000-0000-00006A4B0000}"/>
    <cellStyle name="RISKltandbEdge 4 6 5 3 2 2" xfId="42451" xr:uid="{9EA0EB99-E9FA-4DA1-947F-FB0B746AE379}"/>
    <cellStyle name="RISKltandbEdge 4 6 5 3 3" xfId="42450" xr:uid="{34C175C4-0343-46F2-B293-01595F71DF8C}"/>
    <cellStyle name="RISKltandbEdge 4 6 5 4" xfId="19300" xr:uid="{00000000-0005-0000-0000-00006B4B0000}"/>
    <cellStyle name="RISKltandbEdge 4 6 5 4 2" xfId="42452" xr:uid="{8EF313A5-04E2-4CE8-80D4-2866D5F5358F}"/>
    <cellStyle name="RISKltandbEdge 4 6 5 5" xfId="42447" xr:uid="{49F66ABE-7875-4E1C-BD6B-1538690417CA}"/>
    <cellStyle name="RISKltandbEdge 4 6 6" xfId="19301" xr:uid="{00000000-0005-0000-0000-00006C4B0000}"/>
    <cellStyle name="RISKltandbEdge 4 6 6 2" xfId="19302" xr:uid="{00000000-0005-0000-0000-00006D4B0000}"/>
    <cellStyle name="RISKltandbEdge 4 6 6 2 2" xfId="42454" xr:uid="{314285AC-C57A-4E31-B039-A8D5F00400C3}"/>
    <cellStyle name="RISKltandbEdge 4 6 6 3" xfId="42453" xr:uid="{F4D1B971-CA91-492F-860D-61560E8A2249}"/>
    <cellStyle name="RISKltandbEdge 4 6 7" xfId="19303" xr:uid="{00000000-0005-0000-0000-00006E4B0000}"/>
    <cellStyle name="RISKltandbEdge 4 6 7 2" xfId="19304" xr:uid="{00000000-0005-0000-0000-00006F4B0000}"/>
    <cellStyle name="RISKltandbEdge 4 6 7 2 2" xfId="42456" xr:uid="{2936663C-58ED-4B3C-94A7-63E6C4A0EE95}"/>
    <cellStyle name="RISKltandbEdge 4 6 7 3" xfId="42455" xr:uid="{EAD6F5BF-1F11-4E22-A975-6EAC3EA02243}"/>
    <cellStyle name="RISKltandbEdge 4 6 8" xfId="19305" xr:uid="{00000000-0005-0000-0000-0000704B0000}"/>
    <cellStyle name="RISKltandbEdge 4 6 8 2" xfId="42457" xr:uid="{633DE66B-4197-4E4A-BFA5-BCC7F5C2ADE9}"/>
    <cellStyle name="RISKltandbEdge 4 6 9" xfId="42428" xr:uid="{5DDE7708-8D38-49B9-8478-E3D9FC3931AD}"/>
    <cellStyle name="RISKltandbEdge 4 7" xfId="19306" xr:uid="{00000000-0005-0000-0000-0000714B0000}"/>
    <cellStyle name="RISKltandbEdge 4 7 2" xfId="19307" xr:uid="{00000000-0005-0000-0000-0000724B0000}"/>
    <cellStyle name="RISKltandbEdge 4 7 2 2" xfId="19308" xr:uid="{00000000-0005-0000-0000-0000734B0000}"/>
    <cellStyle name="RISKltandbEdge 4 7 2 2 2" xfId="42460" xr:uid="{460061C3-9A73-4E15-8058-11A1F77517F5}"/>
    <cellStyle name="RISKltandbEdge 4 7 2 3" xfId="42459" xr:uid="{3F225F9D-4DAA-43A6-89A5-9628107A2B12}"/>
    <cellStyle name="RISKltandbEdge 4 7 3" xfId="19309" xr:uid="{00000000-0005-0000-0000-0000744B0000}"/>
    <cellStyle name="RISKltandbEdge 4 7 3 2" xfId="19310" xr:uid="{00000000-0005-0000-0000-0000754B0000}"/>
    <cellStyle name="RISKltandbEdge 4 7 3 2 2" xfId="42462" xr:uid="{7ECE1559-0355-4D6B-87CC-0C587660463E}"/>
    <cellStyle name="RISKltandbEdge 4 7 3 3" xfId="42461" xr:uid="{F058E9F3-8518-4670-B8CB-98790174F4C6}"/>
    <cellStyle name="RISKltandbEdge 4 7 4" xfId="19311" xr:uid="{00000000-0005-0000-0000-0000764B0000}"/>
    <cellStyle name="RISKltandbEdge 4 7 4 2" xfId="42463" xr:uid="{2122EA07-50DE-4CA7-870C-54A789776473}"/>
    <cellStyle name="RISKltandbEdge 4 7 5" xfId="42458" xr:uid="{27777B52-10CC-40E7-AE72-7193327DC1C7}"/>
    <cellStyle name="RISKltandbEdge 4 8" xfId="19312" xr:uid="{00000000-0005-0000-0000-0000774B0000}"/>
    <cellStyle name="RISKltandbEdge 4 8 2" xfId="19313" xr:uid="{00000000-0005-0000-0000-0000784B0000}"/>
    <cellStyle name="RISKltandbEdge 4 8 2 2" xfId="19314" xr:uid="{00000000-0005-0000-0000-0000794B0000}"/>
    <cellStyle name="RISKltandbEdge 4 8 2 2 2" xfId="42466" xr:uid="{74060213-71A6-4F67-A3A1-0A26ECDB3C24}"/>
    <cellStyle name="RISKltandbEdge 4 8 2 3" xfId="42465" xr:uid="{67FBDFBE-63D4-4676-BEFE-1106D3819145}"/>
    <cellStyle name="RISKltandbEdge 4 8 3" xfId="19315" xr:uid="{00000000-0005-0000-0000-00007A4B0000}"/>
    <cellStyle name="RISKltandbEdge 4 8 3 2" xfId="19316" xr:uid="{00000000-0005-0000-0000-00007B4B0000}"/>
    <cellStyle name="RISKltandbEdge 4 8 3 2 2" xfId="42468" xr:uid="{68DBE967-DD8B-4314-A386-3D1E87B62BE6}"/>
    <cellStyle name="RISKltandbEdge 4 8 3 3" xfId="42467" xr:uid="{A7C92D43-3E32-4CC6-8420-0907846EF692}"/>
    <cellStyle name="RISKltandbEdge 4 8 4" xfId="19317" xr:uid="{00000000-0005-0000-0000-00007C4B0000}"/>
    <cellStyle name="RISKltandbEdge 4 8 4 2" xfId="42469" xr:uid="{3A03A001-5908-4B1F-AAAC-9EFAD871D523}"/>
    <cellStyle name="RISKltandbEdge 4 8 5" xfId="42464" xr:uid="{BF053468-2211-49D5-A062-F513C3E70058}"/>
    <cellStyle name="RISKltandbEdge 4 9" xfId="19318" xr:uid="{00000000-0005-0000-0000-00007D4B0000}"/>
    <cellStyle name="RISKltandbEdge 4 9 2" xfId="19319" xr:uid="{00000000-0005-0000-0000-00007E4B0000}"/>
    <cellStyle name="RISKltandbEdge 4 9 2 2" xfId="19320" xr:uid="{00000000-0005-0000-0000-00007F4B0000}"/>
    <cellStyle name="RISKltandbEdge 4 9 2 2 2" xfId="42472" xr:uid="{3473E487-E13E-442C-9914-C6303AE09778}"/>
    <cellStyle name="RISKltandbEdge 4 9 2 3" xfId="42471" xr:uid="{10700456-8C4D-4466-97D3-20367E74521D}"/>
    <cellStyle name="RISKltandbEdge 4 9 3" xfId="19321" xr:uid="{00000000-0005-0000-0000-0000804B0000}"/>
    <cellStyle name="RISKltandbEdge 4 9 3 2" xfId="19322" xr:uid="{00000000-0005-0000-0000-0000814B0000}"/>
    <cellStyle name="RISKltandbEdge 4 9 3 2 2" xfId="42474" xr:uid="{DEBD6B25-5A0C-4D43-B8FE-D0D8C7A520B9}"/>
    <cellStyle name="RISKltandbEdge 4 9 3 3" xfId="42473" xr:uid="{AAB3C719-501C-4DF2-BEA7-F23F84E6A979}"/>
    <cellStyle name="RISKltandbEdge 4 9 4" xfId="19323" xr:uid="{00000000-0005-0000-0000-0000824B0000}"/>
    <cellStyle name="RISKltandbEdge 4 9 4 2" xfId="42475" xr:uid="{123BA05E-E443-40DF-BF81-B8A82970A402}"/>
    <cellStyle name="RISKltandbEdge 4 9 5" xfId="42470" xr:uid="{CFEB49B4-3482-43C7-A2AB-B498C382DDB3}"/>
    <cellStyle name="RISKltandbEdge 4_Balance" xfId="19324" xr:uid="{00000000-0005-0000-0000-0000834B0000}"/>
    <cellStyle name="RISKltandbEdge 5" xfId="19325" xr:uid="{00000000-0005-0000-0000-0000844B0000}"/>
    <cellStyle name="RISKltandbEdge 5 2" xfId="19326" xr:uid="{00000000-0005-0000-0000-0000854B0000}"/>
    <cellStyle name="RISKltandbEdge 5 2 2" xfId="19327" xr:uid="{00000000-0005-0000-0000-0000864B0000}"/>
    <cellStyle name="RISKltandbEdge 5 2 2 2" xfId="19328" xr:uid="{00000000-0005-0000-0000-0000874B0000}"/>
    <cellStyle name="RISKltandbEdge 5 2 2 2 2" xfId="42479" xr:uid="{B3DFC5CE-07D7-4EC7-8C8B-CD02C3AD3CBD}"/>
    <cellStyle name="RISKltandbEdge 5 2 2 3" xfId="42478" xr:uid="{767FC632-5B54-4FC1-B8D7-347DA51DA370}"/>
    <cellStyle name="RISKltandbEdge 5 2 3" xfId="19329" xr:uid="{00000000-0005-0000-0000-0000884B0000}"/>
    <cellStyle name="RISKltandbEdge 5 2 3 2" xfId="19330" xr:uid="{00000000-0005-0000-0000-0000894B0000}"/>
    <cellStyle name="RISKltandbEdge 5 2 3 2 2" xfId="42481" xr:uid="{F1DA52C5-4730-482B-8FC2-DFFDDD29E76B}"/>
    <cellStyle name="RISKltandbEdge 5 2 3 3" xfId="42480" xr:uid="{D22D0EEF-9686-4204-8832-0496478CFFAB}"/>
    <cellStyle name="RISKltandbEdge 5 2 4" xfId="19331" xr:uid="{00000000-0005-0000-0000-00008A4B0000}"/>
    <cellStyle name="RISKltandbEdge 5 2 4 2" xfId="42482" xr:uid="{7C1C619E-AF6B-4EF2-ADBE-1D69CFCB0255}"/>
    <cellStyle name="RISKltandbEdge 5 2 5" xfId="42477" xr:uid="{F84656CB-10F8-46BB-ABFB-952A993439E8}"/>
    <cellStyle name="RISKltandbEdge 5 3" xfId="19332" xr:uid="{00000000-0005-0000-0000-00008B4B0000}"/>
    <cellStyle name="RISKltandbEdge 5 3 2" xfId="19333" xr:uid="{00000000-0005-0000-0000-00008C4B0000}"/>
    <cellStyle name="RISKltandbEdge 5 3 2 2" xfId="19334" xr:uid="{00000000-0005-0000-0000-00008D4B0000}"/>
    <cellStyle name="RISKltandbEdge 5 3 2 2 2" xfId="42485" xr:uid="{6EE6C08A-F55E-453F-879D-808D39ED46D7}"/>
    <cellStyle name="RISKltandbEdge 5 3 2 3" xfId="42484" xr:uid="{65DAFDD2-24B2-44A6-B722-A961D742675D}"/>
    <cellStyle name="RISKltandbEdge 5 3 3" xfId="19335" xr:uid="{00000000-0005-0000-0000-00008E4B0000}"/>
    <cellStyle name="RISKltandbEdge 5 3 3 2" xfId="19336" xr:uid="{00000000-0005-0000-0000-00008F4B0000}"/>
    <cellStyle name="RISKltandbEdge 5 3 3 2 2" xfId="42487" xr:uid="{7706C124-5929-42F5-9A30-6F492F44061A}"/>
    <cellStyle name="RISKltandbEdge 5 3 3 3" xfId="42486" xr:uid="{2C0CC969-AA2A-4E23-BF06-AB86F133D3BF}"/>
    <cellStyle name="RISKltandbEdge 5 3 4" xfId="19337" xr:uid="{00000000-0005-0000-0000-0000904B0000}"/>
    <cellStyle name="RISKltandbEdge 5 3 4 2" xfId="42488" xr:uid="{9BDA5065-6226-473A-B03D-6BEBF2266833}"/>
    <cellStyle name="RISKltandbEdge 5 3 5" xfId="42483" xr:uid="{936DC0CD-9159-46D6-A2F8-888F303D7A98}"/>
    <cellStyle name="RISKltandbEdge 5 4" xfId="19338" xr:uid="{00000000-0005-0000-0000-0000914B0000}"/>
    <cellStyle name="RISKltandbEdge 5 4 2" xfId="19339" xr:uid="{00000000-0005-0000-0000-0000924B0000}"/>
    <cellStyle name="RISKltandbEdge 5 4 2 2" xfId="19340" xr:uid="{00000000-0005-0000-0000-0000934B0000}"/>
    <cellStyle name="RISKltandbEdge 5 4 2 2 2" xfId="42491" xr:uid="{B71043E8-A25B-4937-AC76-D5046FFD0EAA}"/>
    <cellStyle name="RISKltandbEdge 5 4 2 3" xfId="42490" xr:uid="{03220655-366B-431C-B404-CED52A36E288}"/>
    <cellStyle name="RISKltandbEdge 5 4 3" xfId="19341" xr:uid="{00000000-0005-0000-0000-0000944B0000}"/>
    <cellStyle name="RISKltandbEdge 5 4 3 2" xfId="19342" xr:uid="{00000000-0005-0000-0000-0000954B0000}"/>
    <cellStyle name="RISKltandbEdge 5 4 3 2 2" xfId="42493" xr:uid="{6A3B2913-F5A5-4E85-AA58-6CA73167AC4A}"/>
    <cellStyle name="RISKltandbEdge 5 4 3 3" xfId="42492" xr:uid="{78E1E635-0546-4F88-A2CB-4C40996D3444}"/>
    <cellStyle name="RISKltandbEdge 5 4 4" xfId="19343" xr:uid="{00000000-0005-0000-0000-0000964B0000}"/>
    <cellStyle name="RISKltandbEdge 5 4 4 2" xfId="42494" xr:uid="{14D69306-0A29-436F-BC60-30EA8A73B833}"/>
    <cellStyle name="RISKltandbEdge 5 4 5" xfId="42489" xr:uid="{1B68E80C-D264-4B4B-8329-5F2D522BC0F7}"/>
    <cellStyle name="RISKltandbEdge 5 5" xfId="19344" xr:uid="{00000000-0005-0000-0000-0000974B0000}"/>
    <cellStyle name="RISKltandbEdge 5 5 2" xfId="19345" xr:uid="{00000000-0005-0000-0000-0000984B0000}"/>
    <cellStyle name="RISKltandbEdge 5 5 2 2" xfId="19346" xr:uid="{00000000-0005-0000-0000-0000994B0000}"/>
    <cellStyle name="RISKltandbEdge 5 5 2 2 2" xfId="42497" xr:uid="{096F4AF6-924D-46BD-9803-125E176BD3E3}"/>
    <cellStyle name="RISKltandbEdge 5 5 2 3" xfId="42496" xr:uid="{608F4964-AAE1-441F-8768-7BDBE50FD852}"/>
    <cellStyle name="RISKltandbEdge 5 5 3" xfId="19347" xr:uid="{00000000-0005-0000-0000-00009A4B0000}"/>
    <cellStyle name="RISKltandbEdge 5 5 3 2" xfId="19348" xr:uid="{00000000-0005-0000-0000-00009B4B0000}"/>
    <cellStyle name="RISKltandbEdge 5 5 3 2 2" xfId="42499" xr:uid="{CF1535FC-060E-46BA-9BD7-0CF46C42BD7B}"/>
    <cellStyle name="RISKltandbEdge 5 5 3 3" xfId="42498" xr:uid="{A679CAB4-3067-4D3B-B683-62E4DFC798EE}"/>
    <cellStyle name="RISKltandbEdge 5 5 4" xfId="19349" xr:uid="{00000000-0005-0000-0000-00009C4B0000}"/>
    <cellStyle name="RISKltandbEdge 5 5 4 2" xfId="42500" xr:uid="{7E736F37-4A7D-44B6-B06B-86937873E306}"/>
    <cellStyle name="RISKltandbEdge 5 5 5" xfId="42495" xr:uid="{3FEF27BA-59CA-4162-98EB-3869493D9323}"/>
    <cellStyle name="RISKltandbEdge 5 6" xfId="19350" xr:uid="{00000000-0005-0000-0000-00009D4B0000}"/>
    <cellStyle name="RISKltandbEdge 5 6 2" xfId="19351" xr:uid="{00000000-0005-0000-0000-00009E4B0000}"/>
    <cellStyle name="RISKltandbEdge 5 6 2 2" xfId="42502" xr:uid="{8324AEF0-B750-46C9-8630-1FD6D9BD3320}"/>
    <cellStyle name="RISKltandbEdge 5 6 3" xfId="42501" xr:uid="{542066EA-F054-4C12-A7FA-C7808DE66420}"/>
    <cellStyle name="RISKltandbEdge 5 7" xfId="19352" xr:uid="{00000000-0005-0000-0000-00009F4B0000}"/>
    <cellStyle name="RISKltandbEdge 5 7 2" xfId="19353" xr:uid="{00000000-0005-0000-0000-0000A04B0000}"/>
    <cellStyle name="RISKltandbEdge 5 7 2 2" xfId="42504" xr:uid="{28FD1D9E-9473-4B33-9C9F-2C18C72AD1A4}"/>
    <cellStyle name="RISKltandbEdge 5 7 3" xfId="42503" xr:uid="{58C81319-3458-4691-8B9C-3AE6397B359F}"/>
    <cellStyle name="RISKltandbEdge 5 8" xfId="19354" xr:uid="{00000000-0005-0000-0000-0000A14B0000}"/>
    <cellStyle name="RISKltandbEdge 5 8 2" xfId="42505" xr:uid="{26F4842D-4647-46E6-A08E-9684D5BE0C30}"/>
    <cellStyle name="RISKltandbEdge 5 9" xfId="42476" xr:uid="{607A5D5C-6CE7-40F8-9D27-BE041D9163C7}"/>
    <cellStyle name="RISKltandbEdge 6" xfId="19355" xr:uid="{00000000-0005-0000-0000-0000A24B0000}"/>
    <cellStyle name="RISKltandbEdge 6 2" xfId="19356" xr:uid="{00000000-0005-0000-0000-0000A34B0000}"/>
    <cellStyle name="RISKltandbEdge 6 2 2" xfId="19357" xr:uid="{00000000-0005-0000-0000-0000A44B0000}"/>
    <cellStyle name="RISKltandbEdge 6 2 2 2" xfId="42508" xr:uid="{9ABEA6AB-A7AC-4719-BEB0-8BF0EB0061FE}"/>
    <cellStyle name="RISKltandbEdge 6 2 3" xfId="42507" xr:uid="{E625E0E4-C98C-42F5-8C26-E22ED2B3699F}"/>
    <cellStyle name="RISKltandbEdge 6 3" xfId="19358" xr:uid="{00000000-0005-0000-0000-0000A54B0000}"/>
    <cellStyle name="RISKltandbEdge 6 3 2" xfId="19359" xr:uid="{00000000-0005-0000-0000-0000A64B0000}"/>
    <cellStyle name="RISKltandbEdge 6 3 2 2" xfId="42510" xr:uid="{ACC02B83-3546-4BA2-A4E0-1B04C540AFC1}"/>
    <cellStyle name="RISKltandbEdge 6 3 3" xfId="42509" xr:uid="{9DB3F673-55D7-4E37-AE26-BB56E18F514F}"/>
    <cellStyle name="RISKltandbEdge 6 4" xfId="19360" xr:uid="{00000000-0005-0000-0000-0000A74B0000}"/>
    <cellStyle name="RISKltandbEdge 6 4 2" xfId="42511" xr:uid="{479050C2-39DB-4ACD-B0D8-13163DCBEEB3}"/>
    <cellStyle name="RISKltandbEdge 6 5" xfId="42506" xr:uid="{6B99C892-E079-41F5-8913-636A421458C0}"/>
    <cellStyle name="RISKltandbEdge 7" xfId="19361" xr:uid="{00000000-0005-0000-0000-0000A84B0000}"/>
    <cellStyle name="RISKltandbEdge 7 2" xfId="19362" xr:uid="{00000000-0005-0000-0000-0000A94B0000}"/>
    <cellStyle name="RISKltandbEdge 7 2 2" xfId="19363" xr:uid="{00000000-0005-0000-0000-0000AA4B0000}"/>
    <cellStyle name="RISKltandbEdge 7 2 2 2" xfId="42514" xr:uid="{052FC011-0246-4955-88EB-59C90A906D45}"/>
    <cellStyle name="RISKltandbEdge 7 2 3" xfId="42513" xr:uid="{F944132F-0D19-4913-9131-5E589E985D1B}"/>
    <cellStyle name="RISKltandbEdge 7 3" xfId="19364" xr:uid="{00000000-0005-0000-0000-0000AB4B0000}"/>
    <cellStyle name="RISKltandbEdge 7 3 2" xfId="19365" xr:uid="{00000000-0005-0000-0000-0000AC4B0000}"/>
    <cellStyle name="RISKltandbEdge 7 3 2 2" xfId="42516" xr:uid="{1EED819E-5AAE-416F-808F-0EC4EC744418}"/>
    <cellStyle name="RISKltandbEdge 7 3 3" xfId="42515" xr:uid="{DCE8A4BE-8988-4D95-97CC-BC40594180DF}"/>
    <cellStyle name="RISKltandbEdge 7 4" xfId="19366" xr:uid="{00000000-0005-0000-0000-0000AD4B0000}"/>
    <cellStyle name="RISKltandbEdge 7 4 2" xfId="42517" xr:uid="{2ADC548F-2285-4533-82CE-922CAF12BEC8}"/>
    <cellStyle name="RISKltandbEdge 7 5" xfId="42512" xr:uid="{89F53A1E-0521-4A64-BC62-4D910E357D24}"/>
    <cellStyle name="RISKltandbEdge 8" xfId="19367" xr:uid="{00000000-0005-0000-0000-0000AE4B0000}"/>
    <cellStyle name="RISKltandbEdge 8 2" xfId="19368" xr:uid="{00000000-0005-0000-0000-0000AF4B0000}"/>
    <cellStyle name="RISKltandbEdge 8 2 2" xfId="19369" xr:uid="{00000000-0005-0000-0000-0000B04B0000}"/>
    <cellStyle name="RISKltandbEdge 8 2 2 2" xfId="42520" xr:uid="{06DEE916-6F23-4094-80F5-6E21F7E88D39}"/>
    <cellStyle name="RISKltandbEdge 8 2 3" xfId="42519" xr:uid="{2C631D23-872A-4F69-956E-8150B88B07DC}"/>
    <cellStyle name="RISKltandbEdge 8 3" xfId="19370" xr:uid="{00000000-0005-0000-0000-0000B14B0000}"/>
    <cellStyle name="RISKltandbEdge 8 3 2" xfId="19371" xr:uid="{00000000-0005-0000-0000-0000B24B0000}"/>
    <cellStyle name="RISKltandbEdge 8 3 2 2" xfId="42522" xr:uid="{2C73D43A-7F42-4707-A5A5-38DDF4C258AB}"/>
    <cellStyle name="RISKltandbEdge 8 3 3" xfId="42521" xr:uid="{17ADB4F8-8D6F-4EF2-A147-7C42C72B7A1C}"/>
    <cellStyle name="RISKltandbEdge 8 4" xfId="19372" xr:uid="{00000000-0005-0000-0000-0000B34B0000}"/>
    <cellStyle name="RISKltandbEdge 8 4 2" xfId="42523" xr:uid="{2FFC7972-D56D-4E8B-A5C8-EAEE69B5DF95}"/>
    <cellStyle name="RISKltandbEdge 8 5" xfId="42518" xr:uid="{E606F477-8D79-419E-AA1E-7E6C8F434EDB}"/>
    <cellStyle name="RISKltandbEdge 9" xfId="19373" xr:uid="{00000000-0005-0000-0000-0000B44B0000}"/>
    <cellStyle name="RISKltandbEdge 9 2" xfId="19374" xr:uid="{00000000-0005-0000-0000-0000B54B0000}"/>
    <cellStyle name="RISKltandbEdge 9 2 2" xfId="19375" xr:uid="{00000000-0005-0000-0000-0000B64B0000}"/>
    <cellStyle name="RISKltandbEdge 9 2 2 2" xfId="42526" xr:uid="{3C454DCC-FCD9-49C1-AAB0-A3D5D4129E22}"/>
    <cellStyle name="RISKltandbEdge 9 2 3" xfId="42525" xr:uid="{E8E1670D-8482-4FF1-8F07-BF67025424CD}"/>
    <cellStyle name="RISKltandbEdge 9 3" xfId="19376" xr:uid="{00000000-0005-0000-0000-0000B74B0000}"/>
    <cellStyle name="RISKltandbEdge 9 3 2" xfId="19377" xr:uid="{00000000-0005-0000-0000-0000B84B0000}"/>
    <cellStyle name="RISKltandbEdge 9 3 2 2" xfId="42528" xr:uid="{165D805A-8299-440E-982A-81DFC02D526A}"/>
    <cellStyle name="RISKltandbEdge 9 3 3" xfId="42527" xr:uid="{DF2489C5-3DA0-442F-BA5A-16255088DB2C}"/>
    <cellStyle name="RISKltandbEdge 9 4" xfId="19378" xr:uid="{00000000-0005-0000-0000-0000B94B0000}"/>
    <cellStyle name="RISKltandbEdge 9 4 2" xfId="42529" xr:uid="{52A5AB5B-372B-429E-B8C2-55C14A8FD740}"/>
    <cellStyle name="RISKltandbEdge 9 5" xfId="42524" xr:uid="{65E90437-C063-4073-9180-DE168B49B881}"/>
    <cellStyle name="RISKltandbEdge_Balance" xfId="19379" xr:uid="{00000000-0005-0000-0000-0000BA4B0000}"/>
    <cellStyle name="RISKnormBoxed" xfId="19380" xr:uid="{00000000-0005-0000-0000-0000BB4B0000}"/>
    <cellStyle name="RISKnormBoxed 10" xfId="19381" xr:uid="{00000000-0005-0000-0000-0000BC4B0000}"/>
    <cellStyle name="RISKnormBoxed 10 2" xfId="19382" xr:uid="{00000000-0005-0000-0000-0000BD4B0000}"/>
    <cellStyle name="RISKnormBoxed 10 2 2" xfId="42532" xr:uid="{BF41D9BC-A5EE-4A17-A1C1-88FE34A4A48C}"/>
    <cellStyle name="RISKnormBoxed 10 3" xfId="42531" xr:uid="{78DB3427-CD40-46C8-8A5B-2EA9BF09A057}"/>
    <cellStyle name="RISKnormBoxed 11" xfId="19383" xr:uid="{00000000-0005-0000-0000-0000BE4B0000}"/>
    <cellStyle name="RISKnormBoxed 11 2" xfId="19384" xr:uid="{00000000-0005-0000-0000-0000BF4B0000}"/>
    <cellStyle name="RISKnormBoxed 11 2 2" xfId="42534" xr:uid="{48C54A35-D45B-4D91-B922-35EEAA72B853}"/>
    <cellStyle name="RISKnormBoxed 11 3" xfId="42533" xr:uid="{55BF73F9-D886-490C-9ACC-31F830B7FF5F}"/>
    <cellStyle name="RISKnormBoxed 12" xfId="19385" xr:uid="{00000000-0005-0000-0000-0000C04B0000}"/>
    <cellStyle name="RISKnormBoxed 12 2" xfId="42535" xr:uid="{2B2236B7-2588-4A83-89B6-B301542F3247}"/>
    <cellStyle name="RISKnormBoxed 13" xfId="42530" xr:uid="{6B13F178-ACB1-4C7F-A734-C6E5E525E6D0}"/>
    <cellStyle name="RISKnormBoxed 2" xfId="19386" xr:uid="{00000000-0005-0000-0000-0000C14B0000}"/>
    <cellStyle name="RISKnormBoxed 2 10" xfId="19387" xr:uid="{00000000-0005-0000-0000-0000C24B0000}"/>
    <cellStyle name="RISKnormBoxed 2 10 2" xfId="19388" xr:uid="{00000000-0005-0000-0000-0000C34B0000}"/>
    <cellStyle name="RISKnormBoxed 2 10 2 2" xfId="19389" xr:uid="{00000000-0005-0000-0000-0000C44B0000}"/>
    <cellStyle name="RISKnormBoxed 2 10 2 2 2" xfId="42539" xr:uid="{6B4C5104-FC02-494D-A92B-7FEFF1516CA2}"/>
    <cellStyle name="RISKnormBoxed 2 10 2 3" xfId="42538" xr:uid="{AF0E05CA-1BEC-491F-A405-D627A91A4E81}"/>
    <cellStyle name="RISKnormBoxed 2 10 3" xfId="19390" xr:uid="{00000000-0005-0000-0000-0000C54B0000}"/>
    <cellStyle name="RISKnormBoxed 2 10 3 2" xfId="19391" xr:uid="{00000000-0005-0000-0000-0000C64B0000}"/>
    <cellStyle name="RISKnormBoxed 2 10 3 2 2" xfId="42541" xr:uid="{F4A7319B-684F-4F61-9830-74026DBEFB96}"/>
    <cellStyle name="RISKnormBoxed 2 10 3 3" xfId="42540" xr:uid="{4B29ADAC-962C-4CC1-BACD-3CAA8922D84C}"/>
    <cellStyle name="RISKnormBoxed 2 10 4" xfId="19392" xr:uid="{00000000-0005-0000-0000-0000C74B0000}"/>
    <cellStyle name="RISKnormBoxed 2 10 4 2" xfId="42542" xr:uid="{29009461-DD21-4525-B7B0-2B4A5A0F9F7F}"/>
    <cellStyle name="RISKnormBoxed 2 10 5" xfId="42537" xr:uid="{547B59C9-26B8-4CF7-B2FA-2B2A86344F32}"/>
    <cellStyle name="RISKnormBoxed 2 11" xfId="19393" xr:uid="{00000000-0005-0000-0000-0000C84B0000}"/>
    <cellStyle name="RISKnormBoxed 2 11 2" xfId="19394" xr:uid="{00000000-0005-0000-0000-0000C94B0000}"/>
    <cellStyle name="RISKnormBoxed 2 11 2 2" xfId="42544" xr:uid="{48CD2223-BF95-4B11-BF58-3AD0D0415C4A}"/>
    <cellStyle name="RISKnormBoxed 2 11 3" xfId="42543" xr:uid="{C3D22815-0396-40FE-95F1-52495F5AE6A5}"/>
    <cellStyle name="RISKnormBoxed 2 12" xfId="19395" xr:uid="{00000000-0005-0000-0000-0000CA4B0000}"/>
    <cellStyle name="RISKnormBoxed 2 12 2" xfId="19396" xr:uid="{00000000-0005-0000-0000-0000CB4B0000}"/>
    <cellStyle name="RISKnormBoxed 2 12 2 2" xfId="42546" xr:uid="{145BC977-1076-4726-ACFC-D7A88B3262E8}"/>
    <cellStyle name="RISKnormBoxed 2 12 3" xfId="42545" xr:uid="{0FCE7575-FBE2-45AD-B3B6-B3C2AA78AA14}"/>
    <cellStyle name="RISKnormBoxed 2 13" xfId="19397" xr:uid="{00000000-0005-0000-0000-0000CC4B0000}"/>
    <cellStyle name="RISKnormBoxed 2 13 2" xfId="42547" xr:uid="{4D02B8C6-9A3E-43CB-BAD0-309F5CDBDE30}"/>
    <cellStyle name="RISKnormBoxed 2 14" xfId="42536" xr:uid="{2EEF2C5C-8E3B-4C78-8EB3-D0A97293B8E6}"/>
    <cellStyle name="RISKnormBoxed 2 2" xfId="19398" xr:uid="{00000000-0005-0000-0000-0000CD4B0000}"/>
    <cellStyle name="RISKnormBoxed 2 2 10" xfId="42548" xr:uid="{F831D653-FB3E-4A11-A0FD-655FB0010E6F}"/>
    <cellStyle name="RISKnormBoxed 2 2 2" xfId="19399" xr:uid="{00000000-0005-0000-0000-0000CE4B0000}"/>
    <cellStyle name="RISKnormBoxed 2 2 2 2" xfId="19400" xr:uid="{00000000-0005-0000-0000-0000CF4B0000}"/>
    <cellStyle name="RISKnormBoxed 2 2 2 2 2" xfId="19401" xr:uid="{00000000-0005-0000-0000-0000D04B0000}"/>
    <cellStyle name="RISKnormBoxed 2 2 2 2 2 2" xfId="19402" xr:uid="{00000000-0005-0000-0000-0000D14B0000}"/>
    <cellStyle name="RISKnormBoxed 2 2 2 2 2 2 2" xfId="42552" xr:uid="{6B15BBCE-0DB4-4884-A542-DA2344556C53}"/>
    <cellStyle name="RISKnormBoxed 2 2 2 2 2 3" xfId="42551" xr:uid="{664D3A87-318B-49CA-BE15-D4B041210F43}"/>
    <cellStyle name="RISKnormBoxed 2 2 2 2 3" xfId="19403" xr:uid="{00000000-0005-0000-0000-0000D24B0000}"/>
    <cellStyle name="RISKnormBoxed 2 2 2 2 3 2" xfId="19404" xr:uid="{00000000-0005-0000-0000-0000D34B0000}"/>
    <cellStyle name="RISKnormBoxed 2 2 2 2 3 2 2" xfId="42554" xr:uid="{1DCE6ACE-4AE4-485C-8C66-2A0443B0C939}"/>
    <cellStyle name="RISKnormBoxed 2 2 2 2 3 3" xfId="42553" xr:uid="{481CDAD2-17B3-4CD4-8F24-1D6EF4D324E7}"/>
    <cellStyle name="RISKnormBoxed 2 2 2 2 4" xfId="19405" xr:uid="{00000000-0005-0000-0000-0000D44B0000}"/>
    <cellStyle name="RISKnormBoxed 2 2 2 2 4 2" xfId="42555" xr:uid="{19BC30AA-71F9-4C0E-9744-C1484E6F85A6}"/>
    <cellStyle name="RISKnormBoxed 2 2 2 2 5" xfId="42550" xr:uid="{654165CE-291E-494E-B934-4FB52E95D727}"/>
    <cellStyle name="RISKnormBoxed 2 2 2 3" xfId="19406" xr:uid="{00000000-0005-0000-0000-0000D54B0000}"/>
    <cellStyle name="RISKnormBoxed 2 2 2 3 2" xfId="19407" xr:uid="{00000000-0005-0000-0000-0000D64B0000}"/>
    <cellStyle name="RISKnormBoxed 2 2 2 3 2 2" xfId="19408" xr:uid="{00000000-0005-0000-0000-0000D74B0000}"/>
    <cellStyle name="RISKnormBoxed 2 2 2 3 2 2 2" xfId="42558" xr:uid="{5430EF7B-FE8A-4AE5-9404-2E4DE869C8B3}"/>
    <cellStyle name="RISKnormBoxed 2 2 2 3 2 3" xfId="42557" xr:uid="{79BFFBDB-E46F-41F6-98D5-01703E33A6A9}"/>
    <cellStyle name="RISKnormBoxed 2 2 2 3 3" xfId="19409" xr:uid="{00000000-0005-0000-0000-0000D84B0000}"/>
    <cellStyle name="RISKnormBoxed 2 2 2 3 3 2" xfId="19410" xr:uid="{00000000-0005-0000-0000-0000D94B0000}"/>
    <cellStyle name="RISKnormBoxed 2 2 2 3 3 2 2" xfId="42560" xr:uid="{2D75CC08-1BCE-4A1D-A6D1-D1B58248A257}"/>
    <cellStyle name="RISKnormBoxed 2 2 2 3 3 3" xfId="42559" xr:uid="{56D2C0A0-CCB5-4A69-9321-08F1F759F1B2}"/>
    <cellStyle name="RISKnormBoxed 2 2 2 3 4" xfId="19411" xr:uid="{00000000-0005-0000-0000-0000DA4B0000}"/>
    <cellStyle name="RISKnormBoxed 2 2 2 3 4 2" xfId="42561" xr:uid="{6C8F965C-F062-40B6-ADBA-5E61BF888432}"/>
    <cellStyle name="RISKnormBoxed 2 2 2 3 5" xfId="42556" xr:uid="{28D427CE-E7B7-4AD9-808B-E20E7C4F46C0}"/>
    <cellStyle name="RISKnormBoxed 2 2 2 4" xfId="19412" xr:uid="{00000000-0005-0000-0000-0000DB4B0000}"/>
    <cellStyle name="RISKnormBoxed 2 2 2 4 2" xfId="19413" xr:uid="{00000000-0005-0000-0000-0000DC4B0000}"/>
    <cellStyle name="RISKnormBoxed 2 2 2 4 2 2" xfId="19414" xr:uid="{00000000-0005-0000-0000-0000DD4B0000}"/>
    <cellStyle name="RISKnormBoxed 2 2 2 4 2 2 2" xfId="42564" xr:uid="{38E502CE-33B7-4DE6-9277-31C51014A540}"/>
    <cellStyle name="RISKnormBoxed 2 2 2 4 2 3" xfId="42563" xr:uid="{25331943-E10C-41DB-AB29-D5BEFFFC4D95}"/>
    <cellStyle name="RISKnormBoxed 2 2 2 4 3" xfId="19415" xr:uid="{00000000-0005-0000-0000-0000DE4B0000}"/>
    <cellStyle name="RISKnormBoxed 2 2 2 4 3 2" xfId="19416" xr:uid="{00000000-0005-0000-0000-0000DF4B0000}"/>
    <cellStyle name="RISKnormBoxed 2 2 2 4 3 2 2" xfId="42566" xr:uid="{3FB5B40E-C04C-46FD-B2CF-92EF5D9CE1F8}"/>
    <cellStyle name="RISKnormBoxed 2 2 2 4 3 3" xfId="42565" xr:uid="{84EF03AE-4315-4CF7-9E52-A4FF6F9B2A1C}"/>
    <cellStyle name="RISKnormBoxed 2 2 2 4 4" xfId="19417" xr:uid="{00000000-0005-0000-0000-0000E04B0000}"/>
    <cellStyle name="RISKnormBoxed 2 2 2 4 4 2" xfId="42567" xr:uid="{064D9967-F3B4-419A-A277-F067E00EABBF}"/>
    <cellStyle name="RISKnormBoxed 2 2 2 4 5" xfId="42562" xr:uid="{3767A999-BAA3-4134-B715-5AD3DB4CDE77}"/>
    <cellStyle name="RISKnormBoxed 2 2 2 5" xfId="19418" xr:uid="{00000000-0005-0000-0000-0000E14B0000}"/>
    <cellStyle name="RISKnormBoxed 2 2 2 5 2" xfId="19419" xr:uid="{00000000-0005-0000-0000-0000E24B0000}"/>
    <cellStyle name="RISKnormBoxed 2 2 2 5 2 2" xfId="19420" xr:uid="{00000000-0005-0000-0000-0000E34B0000}"/>
    <cellStyle name="RISKnormBoxed 2 2 2 5 2 2 2" xfId="42570" xr:uid="{EE685D03-AC6B-41E5-A5D7-0E328A2E3F3E}"/>
    <cellStyle name="RISKnormBoxed 2 2 2 5 2 3" xfId="42569" xr:uid="{BDBFF718-6709-4300-8D15-7937E4E269D2}"/>
    <cellStyle name="RISKnormBoxed 2 2 2 5 3" xfId="19421" xr:uid="{00000000-0005-0000-0000-0000E44B0000}"/>
    <cellStyle name="RISKnormBoxed 2 2 2 5 3 2" xfId="19422" xr:uid="{00000000-0005-0000-0000-0000E54B0000}"/>
    <cellStyle name="RISKnormBoxed 2 2 2 5 3 2 2" xfId="42572" xr:uid="{FC680B91-D262-45D7-AA4B-3F5C6736E496}"/>
    <cellStyle name="RISKnormBoxed 2 2 2 5 3 3" xfId="42571" xr:uid="{8B227398-776F-4920-B489-66EFECD398CB}"/>
    <cellStyle name="RISKnormBoxed 2 2 2 5 4" xfId="19423" xr:uid="{00000000-0005-0000-0000-0000E64B0000}"/>
    <cellStyle name="RISKnormBoxed 2 2 2 5 4 2" xfId="42573" xr:uid="{BF27632B-2676-4819-A2BB-9A1F541F4970}"/>
    <cellStyle name="RISKnormBoxed 2 2 2 5 5" xfId="42568" xr:uid="{F248D859-A589-40B6-98AB-61B23EA2B020}"/>
    <cellStyle name="RISKnormBoxed 2 2 2 6" xfId="19424" xr:uid="{00000000-0005-0000-0000-0000E74B0000}"/>
    <cellStyle name="RISKnormBoxed 2 2 2 6 2" xfId="19425" xr:uid="{00000000-0005-0000-0000-0000E84B0000}"/>
    <cellStyle name="RISKnormBoxed 2 2 2 6 2 2" xfId="42575" xr:uid="{FDB53BEC-4144-4A1D-B7A3-F0EC782D320D}"/>
    <cellStyle name="RISKnormBoxed 2 2 2 6 3" xfId="42574" xr:uid="{B1DA73D7-3BE3-4331-9BFC-73E44054F362}"/>
    <cellStyle name="RISKnormBoxed 2 2 2 7" xfId="19426" xr:uid="{00000000-0005-0000-0000-0000E94B0000}"/>
    <cellStyle name="RISKnormBoxed 2 2 2 7 2" xfId="19427" xr:uid="{00000000-0005-0000-0000-0000EA4B0000}"/>
    <cellStyle name="RISKnormBoxed 2 2 2 7 2 2" xfId="42577" xr:uid="{AC175712-7C08-483E-89C9-BC5BC4A6AD8A}"/>
    <cellStyle name="RISKnormBoxed 2 2 2 7 3" xfId="42576" xr:uid="{AD95EBD9-A03A-413D-903C-806DAD767474}"/>
    <cellStyle name="RISKnormBoxed 2 2 2 8" xfId="19428" xr:uid="{00000000-0005-0000-0000-0000EB4B0000}"/>
    <cellStyle name="RISKnormBoxed 2 2 2 8 2" xfId="42578" xr:uid="{45C011D1-32D1-4A17-8640-563692E190F9}"/>
    <cellStyle name="RISKnormBoxed 2 2 2 9" xfId="42549" xr:uid="{51EF93EE-56F6-4C24-8932-D5D0DE996B85}"/>
    <cellStyle name="RISKnormBoxed 2 2 3" xfId="19429" xr:uid="{00000000-0005-0000-0000-0000EC4B0000}"/>
    <cellStyle name="RISKnormBoxed 2 2 3 2" xfId="19430" xr:uid="{00000000-0005-0000-0000-0000ED4B0000}"/>
    <cellStyle name="RISKnormBoxed 2 2 3 2 2" xfId="19431" xr:uid="{00000000-0005-0000-0000-0000EE4B0000}"/>
    <cellStyle name="RISKnormBoxed 2 2 3 2 2 2" xfId="42581" xr:uid="{C353D65A-88F4-4C3F-B878-B01E4D89373C}"/>
    <cellStyle name="RISKnormBoxed 2 2 3 2 3" xfId="42580" xr:uid="{1B048E91-9323-4B7C-A902-0C29656C7131}"/>
    <cellStyle name="RISKnormBoxed 2 2 3 3" xfId="19432" xr:uid="{00000000-0005-0000-0000-0000EF4B0000}"/>
    <cellStyle name="RISKnormBoxed 2 2 3 3 2" xfId="19433" xr:uid="{00000000-0005-0000-0000-0000F04B0000}"/>
    <cellStyle name="RISKnormBoxed 2 2 3 3 2 2" xfId="42583" xr:uid="{84C5D97A-14B3-4E02-B430-AFA23B4957D1}"/>
    <cellStyle name="RISKnormBoxed 2 2 3 3 3" xfId="42582" xr:uid="{54EE3FDD-1086-4892-B7D1-8DE6C91DC36C}"/>
    <cellStyle name="RISKnormBoxed 2 2 3 4" xfId="19434" xr:uid="{00000000-0005-0000-0000-0000F14B0000}"/>
    <cellStyle name="RISKnormBoxed 2 2 3 4 2" xfId="42584" xr:uid="{ADBE1A44-B92F-4F40-A096-D7F773040257}"/>
    <cellStyle name="RISKnormBoxed 2 2 3 5" xfId="42579" xr:uid="{9B8932AC-59D0-4DF0-8CDB-95CDC203DE2D}"/>
    <cellStyle name="RISKnormBoxed 2 2 4" xfId="19435" xr:uid="{00000000-0005-0000-0000-0000F24B0000}"/>
    <cellStyle name="RISKnormBoxed 2 2 4 2" xfId="19436" xr:uid="{00000000-0005-0000-0000-0000F34B0000}"/>
    <cellStyle name="RISKnormBoxed 2 2 4 2 2" xfId="19437" xr:uid="{00000000-0005-0000-0000-0000F44B0000}"/>
    <cellStyle name="RISKnormBoxed 2 2 4 2 2 2" xfId="42587" xr:uid="{07924762-9DE3-4702-B10A-D82073CF8B8E}"/>
    <cellStyle name="RISKnormBoxed 2 2 4 2 3" xfId="42586" xr:uid="{C0F5589F-9793-4DF8-B876-1CF0C19D5F3B}"/>
    <cellStyle name="RISKnormBoxed 2 2 4 3" xfId="19438" xr:uid="{00000000-0005-0000-0000-0000F54B0000}"/>
    <cellStyle name="RISKnormBoxed 2 2 4 3 2" xfId="19439" xr:uid="{00000000-0005-0000-0000-0000F64B0000}"/>
    <cellStyle name="RISKnormBoxed 2 2 4 3 2 2" xfId="42589" xr:uid="{088C6B69-1E85-4803-872E-96101E5673C4}"/>
    <cellStyle name="RISKnormBoxed 2 2 4 3 3" xfId="42588" xr:uid="{CF4A085D-4EE3-4F34-8C21-3484BE74170B}"/>
    <cellStyle name="RISKnormBoxed 2 2 4 4" xfId="19440" xr:uid="{00000000-0005-0000-0000-0000F74B0000}"/>
    <cellStyle name="RISKnormBoxed 2 2 4 4 2" xfId="42590" xr:uid="{8AABA57C-B711-4172-98A3-0A901D38BC57}"/>
    <cellStyle name="RISKnormBoxed 2 2 4 5" xfId="42585" xr:uid="{0600DFAD-516B-48D0-9C63-546C0075DB14}"/>
    <cellStyle name="RISKnormBoxed 2 2 5" xfId="19441" xr:uid="{00000000-0005-0000-0000-0000F84B0000}"/>
    <cellStyle name="RISKnormBoxed 2 2 5 2" xfId="19442" xr:uid="{00000000-0005-0000-0000-0000F94B0000}"/>
    <cellStyle name="RISKnormBoxed 2 2 5 2 2" xfId="19443" xr:uid="{00000000-0005-0000-0000-0000FA4B0000}"/>
    <cellStyle name="RISKnormBoxed 2 2 5 2 2 2" xfId="42593" xr:uid="{C6B7E7BD-E554-426B-84F7-F12D40C50D5A}"/>
    <cellStyle name="RISKnormBoxed 2 2 5 2 3" xfId="42592" xr:uid="{1BFC37EC-65F4-4046-BCE7-D28026914BE3}"/>
    <cellStyle name="RISKnormBoxed 2 2 5 3" xfId="19444" xr:uid="{00000000-0005-0000-0000-0000FB4B0000}"/>
    <cellStyle name="RISKnormBoxed 2 2 5 3 2" xfId="19445" xr:uid="{00000000-0005-0000-0000-0000FC4B0000}"/>
    <cellStyle name="RISKnormBoxed 2 2 5 3 2 2" xfId="42595" xr:uid="{25B8D6C6-AC18-40FB-A206-D815E7ACE3BC}"/>
    <cellStyle name="RISKnormBoxed 2 2 5 3 3" xfId="42594" xr:uid="{FC22CD21-49BE-463A-B363-F20AA36539A8}"/>
    <cellStyle name="RISKnormBoxed 2 2 5 4" xfId="19446" xr:uid="{00000000-0005-0000-0000-0000FD4B0000}"/>
    <cellStyle name="RISKnormBoxed 2 2 5 4 2" xfId="42596" xr:uid="{3E4AFA18-F2EE-46B4-A30D-25C7E4272D18}"/>
    <cellStyle name="RISKnormBoxed 2 2 5 5" xfId="42591" xr:uid="{70B44E0C-FBA1-4602-9CB3-07426E36DBA7}"/>
    <cellStyle name="RISKnormBoxed 2 2 6" xfId="19447" xr:uid="{00000000-0005-0000-0000-0000FE4B0000}"/>
    <cellStyle name="RISKnormBoxed 2 2 6 2" xfId="19448" xr:uid="{00000000-0005-0000-0000-0000FF4B0000}"/>
    <cellStyle name="RISKnormBoxed 2 2 6 2 2" xfId="19449" xr:uid="{00000000-0005-0000-0000-0000004C0000}"/>
    <cellStyle name="RISKnormBoxed 2 2 6 2 2 2" xfId="42599" xr:uid="{E08ADB48-DF2C-49C1-B73F-C017E78263A9}"/>
    <cellStyle name="RISKnormBoxed 2 2 6 2 3" xfId="42598" xr:uid="{8FD00D38-CAE5-4502-B23F-0F364EF745E6}"/>
    <cellStyle name="RISKnormBoxed 2 2 6 3" xfId="19450" xr:uid="{00000000-0005-0000-0000-0000014C0000}"/>
    <cellStyle name="RISKnormBoxed 2 2 6 3 2" xfId="19451" xr:uid="{00000000-0005-0000-0000-0000024C0000}"/>
    <cellStyle name="RISKnormBoxed 2 2 6 3 2 2" xfId="42601" xr:uid="{B3FA66C3-40D8-4B4F-8BD3-DC4B871EA1C7}"/>
    <cellStyle name="RISKnormBoxed 2 2 6 3 3" xfId="42600" xr:uid="{92187D81-1696-4373-8403-67898226CFAA}"/>
    <cellStyle name="RISKnormBoxed 2 2 6 4" xfId="19452" xr:uid="{00000000-0005-0000-0000-0000034C0000}"/>
    <cellStyle name="RISKnormBoxed 2 2 6 4 2" xfId="42602" xr:uid="{57C2822D-B3E9-46CB-9412-83AEFA12A2F9}"/>
    <cellStyle name="RISKnormBoxed 2 2 6 5" xfId="42597" xr:uid="{A5FE73D4-DA19-488C-87B5-823AF44B5DD8}"/>
    <cellStyle name="RISKnormBoxed 2 2 7" xfId="19453" xr:uid="{00000000-0005-0000-0000-0000044C0000}"/>
    <cellStyle name="RISKnormBoxed 2 2 7 2" xfId="19454" xr:uid="{00000000-0005-0000-0000-0000054C0000}"/>
    <cellStyle name="RISKnormBoxed 2 2 7 2 2" xfId="42604" xr:uid="{BFDD5A54-37CA-4C12-8806-19CE0C247196}"/>
    <cellStyle name="RISKnormBoxed 2 2 7 3" xfId="42603" xr:uid="{45498226-B767-474F-878C-99225B525DFB}"/>
    <cellStyle name="RISKnormBoxed 2 2 8" xfId="19455" xr:uid="{00000000-0005-0000-0000-0000064C0000}"/>
    <cellStyle name="RISKnormBoxed 2 2 8 2" xfId="19456" xr:uid="{00000000-0005-0000-0000-0000074C0000}"/>
    <cellStyle name="RISKnormBoxed 2 2 8 2 2" xfId="42606" xr:uid="{85DB8CDB-D88E-4F5E-A5F8-539F4EABF1EB}"/>
    <cellStyle name="RISKnormBoxed 2 2 8 3" xfId="42605" xr:uid="{7EF6B4BD-0ED4-48B2-ABEB-DB332B3AA06D}"/>
    <cellStyle name="RISKnormBoxed 2 2 9" xfId="19457" xr:uid="{00000000-0005-0000-0000-0000084C0000}"/>
    <cellStyle name="RISKnormBoxed 2 2 9 2" xfId="42607" xr:uid="{A9CAA677-777F-41E8-A828-13DC07275FC3}"/>
    <cellStyle name="RISKnormBoxed 2 2_Balance" xfId="19458" xr:uid="{00000000-0005-0000-0000-0000094C0000}"/>
    <cellStyle name="RISKnormBoxed 2 3" xfId="19459" xr:uid="{00000000-0005-0000-0000-00000A4C0000}"/>
    <cellStyle name="RISKnormBoxed 2 3 10" xfId="42608" xr:uid="{C36328EF-19C1-4579-BBC6-9D07E78E2E86}"/>
    <cellStyle name="RISKnormBoxed 2 3 2" xfId="19460" xr:uid="{00000000-0005-0000-0000-00000B4C0000}"/>
    <cellStyle name="RISKnormBoxed 2 3 2 2" xfId="19461" xr:uid="{00000000-0005-0000-0000-00000C4C0000}"/>
    <cellStyle name="RISKnormBoxed 2 3 2 2 2" xfId="19462" xr:uid="{00000000-0005-0000-0000-00000D4C0000}"/>
    <cellStyle name="RISKnormBoxed 2 3 2 2 2 2" xfId="19463" xr:uid="{00000000-0005-0000-0000-00000E4C0000}"/>
    <cellStyle name="RISKnormBoxed 2 3 2 2 2 2 2" xfId="42612" xr:uid="{EF1DC38B-98CD-4B77-B426-E3264EF1BA88}"/>
    <cellStyle name="RISKnormBoxed 2 3 2 2 2 3" xfId="42611" xr:uid="{84A22725-0CAC-4C10-82FF-80EA3DBEE374}"/>
    <cellStyle name="RISKnormBoxed 2 3 2 2 3" xfId="19464" xr:uid="{00000000-0005-0000-0000-00000F4C0000}"/>
    <cellStyle name="RISKnormBoxed 2 3 2 2 3 2" xfId="19465" xr:uid="{00000000-0005-0000-0000-0000104C0000}"/>
    <cellStyle name="RISKnormBoxed 2 3 2 2 3 2 2" xfId="42614" xr:uid="{41C0CE3A-4FBC-4376-B9C1-362053AF8BDD}"/>
    <cellStyle name="RISKnormBoxed 2 3 2 2 3 3" xfId="42613" xr:uid="{9C97C507-F2B0-4982-ABC8-43DC5AE71CD9}"/>
    <cellStyle name="RISKnormBoxed 2 3 2 2 4" xfId="19466" xr:uid="{00000000-0005-0000-0000-0000114C0000}"/>
    <cellStyle name="RISKnormBoxed 2 3 2 2 4 2" xfId="42615" xr:uid="{E0574B85-E658-497D-B663-485315D4DEF6}"/>
    <cellStyle name="RISKnormBoxed 2 3 2 2 5" xfId="42610" xr:uid="{25ABF7BA-7C53-4CCA-AE87-C361732BB0B3}"/>
    <cellStyle name="RISKnormBoxed 2 3 2 3" xfId="19467" xr:uid="{00000000-0005-0000-0000-0000124C0000}"/>
    <cellStyle name="RISKnormBoxed 2 3 2 3 2" xfId="19468" xr:uid="{00000000-0005-0000-0000-0000134C0000}"/>
    <cellStyle name="RISKnormBoxed 2 3 2 3 2 2" xfId="19469" xr:uid="{00000000-0005-0000-0000-0000144C0000}"/>
    <cellStyle name="RISKnormBoxed 2 3 2 3 2 2 2" xfId="42618" xr:uid="{12179CEF-3B14-4219-9996-B2A7ABBE0D28}"/>
    <cellStyle name="RISKnormBoxed 2 3 2 3 2 3" xfId="42617" xr:uid="{DEDF2E07-71D3-4E35-8C32-A56E01FC0B00}"/>
    <cellStyle name="RISKnormBoxed 2 3 2 3 3" xfId="19470" xr:uid="{00000000-0005-0000-0000-0000154C0000}"/>
    <cellStyle name="RISKnormBoxed 2 3 2 3 3 2" xfId="19471" xr:uid="{00000000-0005-0000-0000-0000164C0000}"/>
    <cellStyle name="RISKnormBoxed 2 3 2 3 3 2 2" xfId="42620" xr:uid="{73BB093D-D387-4E8B-AAB2-067BE5AA1106}"/>
    <cellStyle name="RISKnormBoxed 2 3 2 3 3 3" xfId="42619" xr:uid="{FB3FF6A7-0220-48EF-8957-E59C71B80067}"/>
    <cellStyle name="RISKnormBoxed 2 3 2 3 4" xfId="19472" xr:uid="{00000000-0005-0000-0000-0000174C0000}"/>
    <cellStyle name="RISKnormBoxed 2 3 2 3 4 2" xfId="42621" xr:uid="{B5D5EAB2-BD53-44E5-82F2-70B18190B128}"/>
    <cellStyle name="RISKnormBoxed 2 3 2 3 5" xfId="42616" xr:uid="{BFCEF7FE-A5C5-4D81-9FF7-3F1E3DC14924}"/>
    <cellStyle name="RISKnormBoxed 2 3 2 4" xfId="19473" xr:uid="{00000000-0005-0000-0000-0000184C0000}"/>
    <cellStyle name="RISKnormBoxed 2 3 2 4 2" xfId="19474" xr:uid="{00000000-0005-0000-0000-0000194C0000}"/>
    <cellStyle name="RISKnormBoxed 2 3 2 4 2 2" xfId="19475" xr:uid="{00000000-0005-0000-0000-00001A4C0000}"/>
    <cellStyle name="RISKnormBoxed 2 3 2 4 2 2 2" xfId="42624" xr:uid="{11911487-A47B-4C3E-A585-BE731498124A}"/>
    <cellStyle name="RISKnormBoxed 2 3 2 4 2 3" xfId="42623" xr:uid="{FBCB0FE3-8291-4F86-AB0F-5D843488AFF1}"/>
    <cellStyle name="RISKnormBoxed 2 3 2 4 3" xfId="19476" xr:uid="{00000000-0005-0000-0000-00001B4C0000}"/>
    <cellStyle name="RISKnormBoxed 2 3 2 4 3 2" xfId="19477" xr:uid="{00000000-0005-0000-0000-00001C4C0000}"/>
    <cellStyle name="RISKnormBoxed 2 3 2 4 3 2 2" xfId="42626" xr:uid="{679ED90B-FA63-4FC7-ACE9-8C32FBA403A1}"/>
    <cellStyle name="RISKnormBoxed 2 3 2 4 3 3" xfId="42625" xr:uid="{626CA0D5-1126-45F1-A951-C9C2BFDEC6C8}"/>
    <cellStyle name="RISKnormBoxed 2 3 2 4 4" xfId="19478" xr:uid="{00000000-0005-0000-0000-00001D4C0000}"/>
    <cellStyle name="RISKnormBoxed 2 3 2 4 4 2" xfId="42627" xr:uid="{FB3E888C-9299-474A-AEF7-BE67D095403A}"/>
    <cellStyle name="RISKnormBoxed 2 3 2 4 5" xfId="42622" xr:uid="{94BE189E-0F14-4256-B3CE-4DEED41C0F34}"/>
    <cellStyle name="RISKnormBoxed 2 3 2 5" xfId="19479" xr:uid="{00000000-0005-0000-0000-00001E4C0000}"/>
    <cellStyle name="RISKnormBoxed 2 3 2 5 2" xfId="19480" xr:uid="{00000000-0005-0000-0000-00001F4C0000}"/>
    <cellStyle name="RISKnormBoxed 2 3 2 5 2 2" xfId="19481" xr:uid="{00000000-0005-0000-0000-0000204C0000}"/>
    <cellStyle name="RISKnormBoxed 2 3 2 5 2 2 2" xfId="42630" xr:uid="{DC89A96A-8129-478F-A58E-6C2CA5F7CD55}"/>
    <cellStyle name="RISKnormBoxed 2 3 2 5 2 3" xfId="42629" xr:uid="{2EDA3B05-03CF-45BA-992B-1D6119054820}"/>
    <cellStyle name="RISKnormBoxed 2 3 2 5 3" xfId="19482" xr:uid="{00000000-0005-0000-0000-0000214C0000}"/>
    <cellStyle name="RISKnormBoxed 2 3 2 5 3 2" xfId="19483" xr:uid="{00000000-0005-0000-0000-0000224C0000}"/>
    <cellStyle name="RISKnormBoxed 2 3 2 5 3 2 2" xfId="42632" xr:uid="{66376A20-3805-4131-AEF6-7A6113AA31D8}"/>
    <cellStyle name="RISKnormBoxed 2 3 2 5 3 3" xfId="42631" xr:uid="{FE153A68-AD0D-4680-AAA2-024984E85B03}"/>
    <cellStyle name="RISKnormBoxed 2 3 2 5 4" xfId="19484" xr:uid="{00000000-0005-0000-0000-0000234C0000}"/>
    <cellStyle name="RISKnormBoxed 2 3 2 5 4 2" xfId="42633" xr:uid="{7915455D-9B4E-40E3-BB88-155F488D90A9}"/>
    <cellStyle name="RISKnormBoxed 2 3 2 5 5" xfId="42628" xr:uid="{D7A5C585-5A80-4A06-B2A2-AD43D30D0CF5}"/>
    <cellStyle name="RISKnormBoxed 2 3 2 6" xfId="19485" xr:uid="{00000000-0005-0000-0000-0000244C0000}"/>
    <cellStyle name="RISKnormBoxed 2 3 2 6 2" xfId="19486" xr:uid="{00000000-0005-0000-0000-0000254C0000}"/>
    <cellStyle name="RISKnormBoxed 2 3 2 6 2 2" xfId="42635" xr:uid="{5D413FC2-BB7F-4195-ADFF-00839B9154AD}"/>
    <cellStyle name="RISKnormBoxed 2 3 2 6 3" xfId="42634" xr:uid="{A5745A19-EE60-4304-94E5-7A5A612B782F}"/>
    <cellStyle name="RISKnormBoxed 2 3 2 7" xfId="19487" xr:uid="{00000000-0005-0000-0000-0000264C0000}"/>
    <cellStyle name="RISKnormBoxed 2 3 2 7 2" xfId="19488" xr:uid="{00000000-0005-0000-0000-0000274C0000}"/>
    <cellStyle name="RISKnormBoxed 2 3 2 7 2 2" xfId="42637" xr:uid="{C69D4BD7-96D0-43AC-8EFF-0DFAEE9211C1}"/>
    <cellStyle name="RISKnormBoxed 2 3 2 7 3" xfId="42636" xr:uid="{45A3D877-808B-4D9C-9F68-D4294B0B19C5}"/>
    <cellStyle name="RISKnormBoxed 2 3 2 8" xfId="19489" xr:uid="{00000000-0005-0000-0000-0000284C0000}"/>
    <cellStyle name="RISKnormBoxed 2 3 2 8 2" xfId="42638" xr:uid="{11E0E962-6675-4FE8-B056-93F38BA587AC}"/>
    <cellStyle name="RISKnormBoxed 2 3 2 9" xfId="42609" xr:uid="{DF0B2B8F-3F1A-4D3A-A894-56BF9FF6AB50}"/>
    <cellStyle name="RISKnormBoxed 2 3 3" xfId="19490" xr:uid="{00000000-0005-0000-0000-0000294C0000}"/>
    <cellStyle name="RISKnormBoxed 2 3 3 2" xfId="19491" xr:uid="{00000000-0005-0000-0000-00002A4C0000}"/>
    <cellStyle name="RISKnormBoxed 2 3 3 2 2" xfId="19492" xr:uid="{00000000-0005-0000-0000-00002B4C0000}"/>
    <cellStyle name="RISKnormBoxed 2 3 3 2 2 2" xfId="42641" xr:uid="{02E32275-352B-4034-B4CC-4FA369122257}"/>
    <cellStyle name="RISKnormBoxed 2 3 3 2 3" xfId="42640" xr:uid="{83704F1A-C9F7-4973-8636-9DA4EB2485E7}"/>
    <cellStyle name="RISKnormBoxed 2 3 3 3" xfId="19493" xr:uid="{00000000-0005-0000-0000-00002C4C0000}"/>
    <cellStyle name="RISKnormBoxed 2 3 3 3 2" xfId="19494" xr:uid="{00000000-0005-0000-0000-00002D4C0000}"/>
    <cellStyle name="RISKnormBoxed 2 3 3 3 2 2" xfId="42643" xr:uid="{18F633B7-E514-44DB-8FD5-C31C7EEFBF4D}"/>
    <cellStyle name="RISKnormBoxed 2 3 3 3 3" xfId="42642" xr:uid="{D3CC8A28-C8B9-4F79-8F9E-87698D21B361}"/>
    <cellStyle name="RISKnormBoxed 2 3 3 4" xfId="19495" xr:uid="{00000000-0005-0000-0000-00002E4C0000}"/>
    <cellStyle name="RISKnormBoxed 2 3 3 4 2" xfId="42644" xr:uid="{7F840F00-7907-4AE4-8195-C3FD105F80CE}"/>
    <cellStyle name="RISKnormBoxed 2 3 3 5" xfId="42639" xr:uid="{E490CA1F-1235-42DA-BAFB-88BF859343F8}"/>
    <cellStyle name="RISKnormBoxed 2 3 4" xfId="19496" xr:uid="{00000000-0005-0000-0000-00002F4C0000}"/>
    <cellStyle name="RISKnormBoxed 2 3 4 2" xfId="19497" xr:uid="{00000000-0005-0000-0000-0000304C0000}"/>
    <cellStyle name="RISKnormBoxed 2 3 4 2 2" xfId="19498" xr:uid="{00000000-0005-0000-0000-0000314C0000}"/>
    <cellStyle name="RISKnormBoxed 2 3 4 2 2 2" xfId="42647" xr:uid="{84916606-7EC2-401F-BBC4-EA3E38EBC938}"/>
    <cellStyle name="RISKnormBoxed 2 3 4 2 3" xfId="42646" xr:uid="{2FD115F5-BEA7-49E9-9173-689F4BFFEE15}"/>
    <cellStyle name="RISKnormBoxed 2 3 4 3" xfId="19499" xr:uid="{00000000-0005-0000-0000-0000324C0000}"/>
    <cellStyle name="RISKnormBoxed 2 3 4 3 2" xfId="19500" xr:uid="{00000000-0005-0000-0000-0000334C0000}"/>
    <cellStyle name="RISKnormBoxed 2 3 4 3 2 2" xfId="42649" xr:uid="{1C8D7D25-8229-4C0E-A9CD-96DEC309E238}"/>
    <cellStyle name="RISKnormBoxed 2 3 4 3 3" xfId="42648" xr:uid="{283EC4D1-5D78-4CD6-B32E-5A5BD24CBD45}"/>
    <cellStyle name="RISKnormBoxed 2 3 4 4" xfId="19501" xr:uid="{00000000-0005-0000-0000-0000344C0000}"/>
    <cellStyle name="RISKnormBoxed 2 3 4 4 2" xfId="42650" xr:uid="{9364C813-65EB-44D3-AD8B-465E5FB1BBBA}"/>
    <cellStyle name="RISKnormBoxed 2 3 4 5" xfId="42645" xr:uid="{E0F6DE67-3628-4D27-932C-983BA8AC6EA5}"/>
    <cellStyle name="RISKnormBoxed 2 3 5" xfId="19502" xr:uid="{00000000-0005-0000-0000-0000354C0000}"/>
    <cellStyle name="RISKnormBoxed 2 3 5 2" xfId="19503" xr:uid="{00000000-0005-0000-0000-0000364C0000}"/>
    <cellStyle name="RISKnormBoxed 2 3 5 2 2" xfId="19504" xr:uid="{00000000-0005-0000-0000-0000374C0000}"/>
    <cellStyle name="RISKnormBoxed 2 3 5 2 2 2" xfId="42653" xr:uid="{8F52BC72-86A6-4704-9197-5E81C18DBF33}"/>
    <cellStyle name="RISKnormBoxed 2 3 5 2 3" xfId="42652" xr:uid="{4C0C3E50-4751-4DC8-A853-B2DF7741E0C1}"/>
    <cellStyle name="RISKnormBoxed 2 3 5 3" xfId="19505" xr:uid="{00000000-0005-0000-0000-0000384C0000}"/>
    <cellStyle name="RISKnormBoxed 2 3 5 3 2" xfId="19506" xr:uid="{00000000-0005-0000-0000-0000394C0000}"/>
    <cellStyle name="RISKnormBoxed 2 3 5 3 2 2" xfId="42655" xr:uid="{06F4ACC2-4524-423A-828F-A6B139E176BB}"/>
    <cellStyle name="RISKnormBoxed 2 3 5 3 3" xfId="42654" xr:uid="{A7E91B34-FF85-4FCE-ADDE-0D26DA610AD2}"/>
    <cellStyle name="RISKnormBoxed 2 3 5 4" xfId="19507" xr:uid="{00000000-0005-0000-0000-00003A4C0000}"/>
    <cellStyle name="RISKnormBoxed 2 3 5 4 2" xfId="42656" xr:uid="{93F387A1-E42E-41AB-863E-DF4829EE37C3}"/>
    <cellStyle name="RISKnormBoxed 2 3 5 5" xfId="42651" xr:uid="{A2CF6953-BD0F-468E-A666-210BE0FC665B}"/>
    <cellStyle name="RISKnormBoxed 2 3 6" xfId="19508" xr:uid="{00000000-0005-0000-0000-00003B4C0000}"/>
    <cellStyle name="RISKnormBoxed 2 3 6 2" xfId="19509" xr:uid="{00000000-0005-0000-0000-00003C4C0000}"/>
    <cellStyle name="RISKnormBoxed 2 3 6 2 2" xfId="19510" xr:uid="{00000000-0005-0000-0000-00003D4C0000}"/>
    <cellStyle name="RISKnormBoxed 2 3 6 2 2 2" xfId="42659" xr:uid="{15EED502-B100-44D1-84FA-263FF59A7915}"/>
    <cellStyle name="RISKnormBoxed 2 3 6 2 3" xfId="42658" xr:uid="{F7BD8CEE-314E-4598-9ED1-C4CC10BBF991}"/>
    <cellStyle name="RISKnormBoxed 2 3 6 3" xfId="19511" xr:uid="{00000000-0005-0000-0000-00003E4C0000}"/>
    <cellStyle name="RISKnormBoxed 2 3 6 3 2" xfId="19512" xr:uid="{00000000-0005-0000-0000-00003F4C0000}"/>
    <cellStyle name="RISKnormBoxed 2 3 6 3 2 2" xfId="42661" xr:uid="{21989BB6-D9B8-4B4F-847A-F62DE4D19940}"/>
    <cellStyle name="RISKnormBoxed 2 3 6 3 3" xfId="42660" xr:uid="{EC381BD1-3508-4C13-B9F2-3A5439A7972A}"/>
    <cellStyle name="RISKnormBoxed 2 3 6 4" xfId="19513" xr:uid="{00000000-0005-0000-0000-0000404C0000}"/>
    <cellStyle name="RISKnormBoxed 2 3 6 4 2" xfId="42662" xr:uid="{89F53A77-19B7-4B88-9138-E349371CDD0B}"/>
    <cellStyle name="RISKnormBoxed 2 3 6 5" xfId="42657" xr:uid="{F57BF275-A454-410B-B015-CE5F473A8753}"/>
    <cellStyle name="RISKnormBoxed 2 3 7" xfId="19514" xr:uid="{00000000-0005-0000-0000-0000414C0000}"/>
    <cellStyle name="RISKnormBoxed 2 3 7 2" xfId="19515" xr:uid="{00000000-0005-0000-0000-0000424C0000}"/>
    <cellStyle name="RISKnormBoxed 2 3 7 2 2" xfId="42664" xr:uid="{D90E363E-B46D-45AA-984D-8BDF9C16A4D9}"/>
    <cellStyle name="RISKnormBoxed 2 3 7 3" xfId="42663" xr:uid="{3FABF35B-87B6-43CC-A8AD-66FA2BF013BB}"/>
    <cellStyle name="RISKnormBoxed 2 3 8" xfId="19516" xr:uid="{00000000-0005-0000-0000-0000434C0000}"/>
    <cellStyle name="RISKnormBoxed 2 3 8 2" xfId="19517" xr:uid="{00000000-0005-0000-0000-0000444C0000}"/>
    <cellStyle name="RISKnormBoxed 2 3 8 2 2" xfId="42666" xr:uid="{286B67C4-641F-4578-9BCC-44BB9BBF3CFD}"/>
    <cellStyle name="RISKnormBoxed 2 3 8 3" xfId="42665" xr:uid="{EAB0929A-F606-4E86-98A6-E52209C6370D}"/>
    <cellStyle name="RISKnormBoxed 2 3 9" xfId="19518" xr:uid="{00000000-0005-0000-0000-0000454C0000}"/>
    <cellStyle name="RISKnormBoxed 2 3 9 2" xfId="42667" xr:uid="{8886ECA1-9770-40EB-B211-BC4FF37BE866}"/>
    <cellStyle name="RISKnormBoxed 2 3_Balance" xfId="19519" xr:uid="{00000000-0005-0000-0000-0000464C0000}"/>
    <cellStyle name="RISKnormBoxed 2 4" xfId="19520" xr:uid="{00000000-0005-0000-0000-0000474C0000}"/>
    <cellStyle name="RISKnormBoxed 2 4 10" xfId="42668" xr:uid="{296CE59F-DC95-472F-8B37-D700C782C3E3}"/>
    <cellStyle name="RISKnormBoxed 2 4 2" xfId="19521" xr:uid="{00000000-0005-0000-0000-0000484C0000}"/>
    <cellStyle name="RISKnormBoxed 2 4 2 2" xfId="19522" xr:uid="{00000000-0005-0000-0000-0000494C0000}"/>
    <cellStyle name="RISKnormBoxed 2 4 2 2 2" xfId="19523" xr:uid="{00000000-0005-0000-0000-00004A4C0000}"/>
    <cellStyle name="RISKnormBoxed 2 4 2 2 2 2" xfId="19524" xr:uid="{00000000-0005-0000-0000-00004B4C0000}"/>
    <cellStyle name="RISKnormBoxed 2 4 2 2 2 2 2" xfId="42672" xr:uid="{5A0ABA77-F558-46E7-86E6-DC996CF6BE18}"/>
    <cellStyle name="RISKnormBoxed 2 4 2 2 2 3" xfId="42671" xr:uid="{C63CFC80-E0A8-4B3A-893E-D7B53034BE52}"/>
    <cellStyle name="RISKnormBoxed 2 4 2 2 3" xfId="19525" xr:uid="{00000000-0005-0000-0000-00004C4C0000}"/>
    <cellStyle name="RISKnormBoxed 2 4 2 2 3 2" xfId="19526" xr:uid="{00000000-0005-0000-0000-00004D4C0000}"/>
    <cellStyle name="RISKnormBoxed 2 4 2 2 3 2 2" xfId="42674" xr:uid="{7E374F3C-4FDD-419B-8317-AD59FD412D8A}"/>
    <cellStyle name="RISKnormBoxed 2 4 2 2 3 3" xfId="42673" xr:uid="{39CD347C-4596-4CBC-906E-C2CEC7617FB3}"/>
    <cellStyle name="RISKnormBoxed 2 4 2 2 4" xfId="19527" xr:uid="{00000000-0005-0000-0000-00004E4C0000}"/>
    <cellStyle name="RISKnormBoxed 2 4 2 2 4 2" xfId="42675" xr:uid="{FA7C57A0-0E5D-4B8B-8E7D-32C48181218A}"/>
    <cellStyle name="RISKnormBoxed 2 4 2 2 5" xfId="42670" xr:uid="{95A7AD26-DEF5-4C4B-97DA-AC0A8A3EACE0}"/>
    <cellStyle name="RISKnormBoxed 2 4 2 3" xfId="19528" xr:uid="{00000000-0005-0000-0000-00004F4C0000}"/>
    <cellStyle name="RISKnormBoxed 2 4 2 3 2" xfId="19529" xr:uid="{00000000-0005-0000-0000-0000504C0000}"/>
    <cellStyle name="RISKnormBoxed 2 4 2 3 2 2" xfId="19530" xr:uid="{00000000-0005-0000-0000-0000514C0000}"/>
    <cellStyle name="RISKnormBoxed 2 4 2 3 2 2 2" xfId="42678" xr:uid="{A0FE9474-306F-47B7-90C4-241CEB7AB38C}"/>
    <cellStyle name="RISKnormBoxed 2 4 2 3 2 3" xfId="42677" xr:uid="{645B7AAD-58BD-42EB-860B-9A8F0ADC3B93}"/>
    <cellStyle name="RISKnormBoxed 2 4 2 3 3" xfId="19531" xr:uid="{00000000-0005-0000-0000-0000524C0000}"/>
    <cellStyle name="RISKnormBoxed 2 4 2 3 3 2" xfId="19532" xr:uid="{00000000-0005-0000-0000-0000534C0000}"/>
    <cellStyle name="RISKnormBoxed 2 4 2 3 3 2 2" xfId="42680" xr:uid="{C244B21F-1C80-4276-9785-128B4E971EBC}"/>
    <cellStyle name="RISKnormBoxed 2 4 2 3 3 3" xfId="42679" xr:uid="{BCFE4C9F-30D3-466C-9543-CEB196EA9866}"/>
    <cellStyle name="RISKnormBoxed 2 4 2 3 4" xfId="19533" xr:uid="{00000000-0005-0000-0000-0000544C0000}"/>
    <cellStyle name="RISKnormBoxed 2 4 2 3 4 2" xfId="42681" xr:uid="{BB0781E4-8BC6-4337-99AD-BBD9D921961A}"/>
    <cellStyle name="RISKnormBoxed 2 4 2 3 5" xfId="42676" xr:uid="{A905C97F-80CF-4241-B944-DA45FECFF82E}"/>
    <cellStyle name="RISKnormBoxed 2 4 2 4" xfId="19534" xr:uid="{00000000-0005-0000-0000-0000554C0000}"/>
    <cellStyle name="RISKnormBoxed 2 4 2 4 2" xfId="19535" xr:uid="{00000000-0005-0000-0000-0000564C0000}"/>
    <cellStyle name="RISKnormBoxed 2 4 2 4 2 2" xfId="19536" xr:uid="{00000000-0005-0000-0000-0000574C0000}"/>
    <cellStyle name="RISKnormBoxed 2 4 2 4 2 2 2" xfId="42684" xr:uid="{8B6AD3F2-E575-4538-88BF-6D9A06AC287D}"/>
    <cellStyle name="RISKnormBoxed 2 4 2 4 2 3" xfId="42683" xr:uid="{B68BDB46-0532-4F3D-B8DC-980C85971DFD}"/>
    <cellStyle name="RISKnormBoxed 2 4 2 4 3" xfId="19537" xr:uid="{00000000-0005-0000-0000-0000584C0000}"/>
    <cellStyle name="RISKnormBoxed 2 4 2 4 3 2" xfId="19538" xr:uid="{00000000-0005-0000-0000-0000594C0000}"/>
    <cellStyle name="RISKnormBoxed 2 4 2 4 3 2 2" xfId="42686" xr:uid="{0F5B46D5-75B7-48E7-B665-AC2D81259BEC}"/>
    <cellStyle name="RISKnormBoxed 2 4 2 4 3 3" xfId="42685" xr:uid="{01DD0615-B5F3-41A9-9213-CE4FD5523386}"/>
    <cellStyle name="RISKnormBoxed 2 4 2 4 4" xfId="19539" xr:uid="{00000000-0005-0000-0000-00005A4C0000}"/>
    <cellStyle name="RISKnormBoxed 2 4 2 4 4 2" xfId="42687" xr:uid="{F2A69A1C-5944-40E2-BA0A-10ADE87F68EC}"/>
    <cellStyle name="RISKnormBoxed 2 4 2 4 5" xfId="42682" xr:uid="{0D16FCBE-B664-4C0D-82A8-BE3B642D8C3B}"/>
    <cellStyle name="RISKnormBoxed 2 4 2 5" xfId="19540" xr:uid="{00000000-0005-0000-0000-00005B4C0000}"/>
    <cellStyle name="RISKnormBoxed 2 4 2 5 2" xfId="19541" xr:uid="{00000000-0005-0000-0000-00005C4C0000}"/>
    <cellStyle name="RISKnormBoxed 2 4 2 5 2 2" xfId="19542" xr:uid="{00000000-0005-0000-0000-00005D4C0000}"/>
    <cellStyle name="RISKnormBoxed 2 4 2 5 2 2 2" xfId="42690" xr:uid="{F8CCC742-0716-4C2F-BF30-7608E38B0158}"/>
    <cellStyle name="RISKnormBoxed 2 4 2 5 2 3" xfId="42689" xr:uid="{C6D42FFD-5FD5-43C0-8355-0AFF2C64C5D1}"/>
    <cellStyle name="RISKnormBoxed 2 4 2 5 3" xfId="19543" xr:uid="{00000000-0005-0000-0000-00005E4C0000}"/>
    <cellStyle name="RISKnormBoxed 2 4 2 5 3 2" xfId="19544" xr:uid="{00000000-0005-0000-0000-00005F4C0000}"/>
    <cellStyle name="RISKnormBoxed 2 4 2 5 3 2 2" xfId="42692" xr:uid="{4241998C-386D-4788-A814-445808DACE73}"/>
    <cellStyle name="RISKnormBoxed 2 4 2 5 3 3" xfId="42691" xr:uid="{56670A59-A3BC-40C1-9C68-D5088264136F}"/>
    <cellStyle name="RISKnormBoxed 2 4 2 5 4" xfId="19545" xr:uid="{00000000-0005-0000-0000-0000604C0000}"/>
    <cellStyle name="RISKnormBoxed 2 4 2 5 4 2" xfId="42693" xr:uid="{4DC91431-236B-4F00-A13F-EF07D72DB09E}"/>
    <cellStyle name="RISKnormBoxed 2 4 2 5 5" xfId="42688" xr:uid="{0B84F0F6-E555-435E-B270-09788688D793}"/>
    <cellStyle name="RISKnormBoxed 2 4 2 6" xfId="19546" xr:uid="{00000000-0005-0000-0000-0000614C0000}"/>
    <cellStyle name="RISKnormBoxed 2 4 2 6 2" xfId="19547" xr:uid="{00000000-0005-0000-0000-0000624C0000}"/>
    <cellStyle name="RISKnormBoxed 2 4 2 6 2 2" xfId="42695" xr:uid="{E443DD56-A84C-4872-83B6-111B9F1131AA}"/>
    <cellStyle name="RISKnormBoxed 2 4 2 6 3" xfId="42694" xr:uid="{C7B968B1-47F0-43FD-B9D9-E2020171A7C1}"/>
    <cellStyle name="RISKnormBoxed 2 4 2 7" xfId="19548" xr:uid="{00000000-0005-0000-0000-0000634C0000}"/>
    <cellStyle name="RISKnormBoxed 2 4 2 7 2" xfId="19549" xr:uid="{00000000-0005-0000-0000-0000644C0000}"/>
    <cellStyle name="RISKnormBoxed 2 4 2 7 2 2" xfId="42697" xr:uid="{F97F4D88-B637-4083-B8FE-95CF67046223}"/>
    <cellStyle name="RISKnormBoxed 2 4 2 7 3" xfId="42696" xr:uid="{4AEA83AD-77ED-41FF-BB83-84C42AD60ED3}"/>
    <cellStyle name="RISKnormBoxed 2 4 2 8" xfId="19550" xr:uid="{00000000-0005-0000-0000-0000654C0000}"/>
    <cellStyle name="RISKnormBoxed 2 4 2 8 2" xfId="42698" xr:uid="{1E5BE420-E0A0-445C-90AD-0D71A4CE8980}"/>
    <cellStyle name="RISKnormBoxed 2 4 2 9" xfId="42669" xr:uid="{7F7DE674-0771-4975-A551-DAC0BAFD6274}"/>
    <cellStyle name="RISKnormBoxed 2 4 3" xfId="19551" xr:uid="{00000000-0005-0000-0000-0000664C0000}"/>
    <cellStyle name="RISKnormBoxed 2 4 3 2" xfId="19552" xr:uid="{00000000-0005-0000-0000-0000674C0000}"/>
    <cellStyle name="RISKnormBoxed 2 4 3 2 2" xfId="19553" xr:uid="{00000000-0005-0000-0000-0000684C0000}"/>
    <cellStyle name="RISKnormBoxed 2 4 3 2 2 2" xfId="42701" xr:uid="{B5C58DE7-B34E-4BCB-8EDB-346B25B4E11C}"/>
    <cellStyle name="RISKnormBoxed 2 4 3 2 3" xfId="42700" xr:uid="{73665024-6EC9-40B4-94D3-99D515743AFF}"/>
    <cellStyle name="RISKnormBoxed 2 4 3 3" xfId="19554" xr:uid="{00000000-0005-0000-0000-0000694C0000}"/>
    <cellStyle name="RISKnormBoxed 2 4 3 3 2" xfId="19555" xr:uid="{00000000-0005-0000-0000-00006A4C0000}"/>
    <cellStyle name="RISKnormBoxed 2 4 3 3 2 2" xfId="42703" xr:uid="{C0B7FCAB-E50D-4A99-AC0A-F65CBD8B4352}"/>
    <cellStyle name="RISKnormBoxed 2 4 3 3 3" xfId="42702" xr:uid="{213733B2-4C4C-4D2E-A825-A4DED3758CB7}"/>
    <cellStyle name="RISKnormBoxed 2 4 3 4" xfId="19556" xr:uid="{00000000-0005-0000-0000-00006B4C0000}"/>
    <cellStyle name="RISKnormBoxed 2 4 3 4 2" xfId="42704" xr:uid="{DE0C8943-BA3A-41E2-8BEC-F55ED866FAD4}"/>
    <cellStyle name="RISKnormBoxed 2 4 3 5" xfId="42699" xr:uid="{6A3AC023-BE86-4BE8-B806-051775646995}"/>
    <cellStyle name="RISKnormBoxed 2 4 4" xfId="19557" xr:uid="{00000000-0005-0000-0000-00006C4C0000}"/>
    <cellStyle name="RISKnormBoxed 2 4 4 2" xfId="19558" xr:uid="{00000000-0005-0000-0000-00006D4C0000}"/>
    <cellStyle name="RISKnormBoxed 2 4 4 2 2" xfId="19559" xr:uid="{00000000-0005-0000-0000-00006E4C0000}"/>
    <cellStyle name="RISKnormBoxed 2 4 4 2 2 2" xfId="42707" xr:uid="{751E39A3-B690-4E75-9DE7-6286FD7E0D75}"/>
    <cellStyle name="RISKnormBoxed 2 4 4 2 3" xfId="42706" xr:uid="{386DC1C2-024E-4F73-A303-19E14BEA52A5}"/>
    <cellStyle name="RISKnormBoxed 2 4 4 3" xfId="19560" xr:uid="{00000000-0005-0000-0000-00006F4C0000}"/>
    <cellStyle name="RISKnormBoxed 2 4 4 3 2" xfId="19561" xr:uid="{00000000-0005-0000-0000-0000704C0000}"/>
    <cellStyle name="RISKnormBoxed 2 4 4 3 2 2" xfId="42709" xr:uid="{2DBA95E6-AE61-4E76-B61F-1B9CC2C3A514}"/>
    <cellStyle name="RISKnormBoxed 2 4 4 3 3" xfId="42708" xr:uid="{D081BACF-FBBF-4E2E-AB34-A655DBA67D3D}"/>
    <cellStyle name="RISKnormBoxed 2 4 4 4" xfId="19562" xr:uid="{00000000-0005-0000-0000-0000714C0000}"/>
    <cellStyle name="RISKnormBoxed 2 4 4 4 2" xfId="42710" xr:uid="{65AB2485-0EDF-4EB6-8EAB-60601FACCE31}"/>
    <cellStyle name="RISKnormBoxed 2 4 4 5" xfId="42705" xr:uid="{727D92D1-4CCA-45CF-A3A3-7D7C8ABFB458}"/>
    <cellStyle name="RISKnormBoxed 2 4 5" xfId="19563" xr:uid="{00000000-0005-0000-0000-0000724C0000}"/>
    <cellStyle name="RISKnormBoxed 2 4 5 2" xfId="19564" xr:uid="{00000000-0005-0000-0000-0000734C0000}"/>
    <cellStyle name="RISKnormBoxed 2 4 5 2 2" xfId="19565" xr:uid="{00000000-0005-0000-0000-0000744C0000}"/>
    <cellStyle name="RISKnormBoxed 2 4 5 2 2 2" xfId="42713" xr:uid="{DACFB733-5E53-45F9-B7F2-9F3DEB3E640B}"/>
    <cellStyle name="RISKnormBoxed 2 4 5 2 3" xfId="42712" xr:uid="{ADE577DA-D8B7-4A0B-BE15-76B18F615D85}"/>
    <cellStyle name="RISKnormBoxed 2 4 5 3" xfId="19566" xr:uid="{00000000-0005-0000-0000-0000754C0000}"/>
    <cellStyle name="RISKnormBoxed 2 4 5 3 2" xfId="19567" xr:uid="{00000000-0005-0000-0000-0000764C0000}"/>
    <cellStyle name="RISKnormBoxed 2 4 5 3 2 2" xfId="42715" xr:uid="{5E3A2AD7-DC7A-4707-9D20-948E4CF07DA5}"/>
    <cellStyle name="RISKnormBoxed 2 4 5 3 3" xfId="42714" xr:uid="{8B34B6CD-3C23-49D0-BD7A-7E058885F13F}"/>
    <cellStyle name="RISKnormBoxed 2 4 5 4" xfId="19568" xr:uid="{00000000-0005-0000-0000-0000774C0000}"/>
    <cellStyle name="RISKnormBoxed 2 4 5 4 2" xfId="42716" xr:uid="{96EEE95D-FDC2-44AE-9653-89E99319F31D}"/>
    <cellStyle name="RISKnormBoxed 2 4 5 5" xfId="42711" xr:uid="{E03FB25B-6E0C-4E9D-A2E5-88BB01D41FDF}"/>
    <cellStyle name="RISKnormBoxed 2 4 6" xfId="19569" xr:uid="{00000000-0005-0000-0000-0000784C0000}"/>
    <cellStyle name="RISKnormBoxed 2 4 6 2" xfId="19570" xr:uid="{00000000-0005-0000-0000-0000794C0000}"/>
    <cellStyle name="RISKnormBoxed 2 4 6 2 2" xfId="19571" xr:uid="{00000000-0005-0000-0000-00007A4C0000}"/>
    <cellStyle name="RISKnormBoxed 2 4 6 2 2 2" xfId="42719" xr:uid="{516D96C3-46C6-46CE-945F-9923A0EC2545}"/>
    <cellStyle name="RISKnormBoxed 2 4 6 2 3" xfId="42718" xr:uid="{17299791-7914-4B75-95E8-E6CC10F004FD}"/>
    <cellStyle name="RISKnormBoxed 2 4 6 3" xfId="19572" xr:uid="{00000000-0005-0000-0000-00007B4C0000}"/>
    <cellStyle name="RISKnormBoxed 2 4 6 3 2" xfId="19573" xr:uid="{00000000-0005-0000-0000-00007C4C0000}"/>
    <cellStyle name="RISKnormBoxed 2 4 6 3 2 2" xfId="42721" xr:uid="{558D7D22-55A1-4CF2-965A-371FC8990BF4}"/>
    <cellStyle name="RISKnormBoxed 2 4 6 3 3" xfId="42720" xr:uid="{02CFCD46-C3C6-441E-8E7F-EA861E2D86C0}"/>
    <cellStyle name="RISKnormBoxed 2 4 6 4" xfId="19574" xr:uid="{00000000-0005-0000-0000-00007D4C0000}"/>
    <cellStyle name="RISKnormBoxed 2 4 6 4 2" xfId="42722" xr:uid="{DE01254C-1474-4BB6-BDCD-1114515DD4FD}"/>
    <cellStyle name="RISKnormBoxed 2 4 6 5" xfId="42717" xr:uid="{7D1D5667-A949-4075-9A5B-688AA57228D8}"/>
    <cellStyle name="RISKnormBoxed 2 4 7" xfId="19575" xr:uid="{00000000-0005-0000-0000-00007E4C0000}"/>
    <cellStyle name="RISKnormBoxed 2 4 7 2" xfId="19576" xr:uid="{00000000-0005-0000-0000-00007F4C0000}"/>
    <cellStyle name="RISKnormBoxed 2 4 7 2 2" xfId="42724" xr:uid="{75EA934A-D515-476C-A7D0-0301A279E791}"/>
    <cellStyle name="RISKnormBoxed 2 4 7 3" xfId="42723" xr:uid="{E6A151C1-E685-4A22-BCC5-C3FB8E9CFF2A}"/>
    <cellStyle name="RISKnormBoxed 2 4 8" xfId="19577" xr:uid="{00000000-0005-0000-0000-0000804C0000}"/>
    <cellStyle name="RISKnormBoxed 2 4 8 2" xfId="19578" xr:uid="{00000000-0005-0000-0000-0000814C0000}"/>
    <cellStyle name="RISKnormBoxed 2 4 8 2 2" xfId="42726" xr:uid="{FC8A224A-1A9C-4693-AEFE-27C58FF3409D}"/>
    <cellStyle name="RISKnormBoxed 2 4 8 3" xfId="42725" xr:uid="{8154D003-F35B-409F-83D5-1C4EDE4E3525}"/>
    <cellStyle name="RISKnormBoxed 2 4 9" xfId="19579" xr:uid="{00000000-0005-0000-0000-0000824C0000}"/>
    <cellStyle name="RISKnormBoxed 2 4 9 2" xfId="42727" xr:uid="{239E2BE0-1AE2-4D00-BFB0-514B0C516630}"/>
    <cellStyle name="RISKnormBoxed 2 4_Balance" xfId="19580" xr:uid="{00000000-0005-0000-0000-0000834C0000}"/>
    <cellStyle name="RISKnormBoxed 2 5" xfId="19581" xr:uid="{00000000-0005-0000-0000-0000844C0000}"/>
    <cellStyle name="RISKnormBoxed 2 5 2" xfId="19582" xr:uid="{00000000-0005-0000-0000-0000854C0000}"/>
    <cellStyle name="RISKnormBoxed 2 5 2 2" xfId="19583" xr:uid="{00000000-0005-0000-0000-0000864C0000}"/>
    <cellStyle name="RISKnormBoxed 2 5 2 2 2" xfId="19584" xr:uid="{00000000-0005-0000-0000-0000874C0000}"/>
    <cellStyle name="RISKnormBoxed 2 5 2 2 2 2" xfId="42731" xr:uid="{90218720-34A2-4B74-A552-85CB0A8F9185}"/>
    <cellStyle name="RISKnormBoxed 2 5 2 2 3" xfId="42730" xr:uid="{4D741A07-DE6F-4238-8CF6-C6C9D7A4CB4B}"/>
    <cellStyle name="RISKnormBoxed 2 5 2 3" xfId="19585" xr:uid="{00000000-0005-0000-0000-0000884C0000}"/>
    <cellStyle name="RISKnormBoxed 2 5 2 3 2" xfId="19586" xr:uid="{00000000-0005-0000-0000-0000894C0000}"/>
    <cellStyle name="RISKnormBoxed 2 5 2 3 2 2" xfId="42733" xr:uid="{852DFD0A-21AA-41F2-96C5-B4CD4611CFFD}"/>
    <cellStyle name="RISKnormBoxed 2 5 2 3 3" xfId="42732" xr:uid="{7AC34F92-D97B-4CD6-8146-2E6AE215FF5D}"/>
    <cellStyle name="RISKnormBoxed 2 5 2 4" xfId="19587" xr:uid="{00000000-0005-0000-0000-00008A4C0000}"/>
    <cellStyle name="RISKnormBoxed 2 5 2 4 2" xfId="42734" xr:uid="{DBAF9A38-531E-4D97-93D2-07FE57FC786D}"/>
    <cellStyle name="RISKnormBoxed 2 5 2 5" xfId="42729" xr:uid="{51DEB06F-452E-4D43-B0A4-F2058294A9FA}"/>
    <cellStyle name="RISKnormBoxed 2 5 3" xfId="19588" xr:uid="{00000000-0005-0000-0000-00008B4C0000}"/>
    <cellStyle name="RISKnormBoxed 2 5 3 2" xfId="19589" xr:uid="{00000000-0005-0000-0000-00008C4C0000}"/>
    <cellStyle name="RISKnormBoxed 2 5 3 2 2" xfId="19590" xr:uid="{00000000-0005-0000-0000-00008D4C0000}"/>
    <cellStyle name="RISKnormBoxed 2 5 3 2 2 2" xfId="42737" xr:uid="{71F9CD8B-451A-43A4-B9D4-3161CD6EA89C}"/>
    <cellStyle name="RISKnormBoxed 2 5 3 2 3" xfId="42736" xr:uid="{656D20A0-C99B-446A-90E3-81E3464D589D}"/>
    <cellStyle name="RISKnormBoxed 2 5 3 3" xfId="19591" xr:uid="{00000000-0005-0000-0000-00008E4C0000}"/>
    <cellStyle name="RISKnormBoxed 2 5 3 3 2" xfId="19592" xr:uid="{00000000-0005-0000-0000-00008F4C0000}"/>
    <cellStyle name="RISKnormBoxed 2 5 3 3 2 2" xfId="42739" xr:uid="{E6022416-A2FA-48F2-B030-45D613552E65}"/>
    <cellStyle name="RISKnormBoxed 2 5 3 3 3" xfId="42738" xr:uid="{E374FE51-6A24-4CFF-B8F3-3C9ADC106444}"/>
    <cellStyle name="RISKnormBoxed 2 5 3 4" xfId="19593" xr:uid="{00000000-0005-0000-0000-0000904C0000}"/>
    <cellStyle name="RISKnormBoxed 2 5 3 4 2" xfId="42740" xr:uid="{E1800B16-4C64-4668-AEA1-B30BD0E1EA10}"/>
    <cellStyle name="RISKnormBoxed 2 5 3 5" xfId="42735" xr:uid="{124173CE-D274-4B40-88DE-7CCF52055060}"/>
    <cellStyle name="RISKnormBoxed 2 5 4" xfId="19594" xr:uid="{00000000-0005-0000-0000-0000914C0000}"/>
    <cellStyle name="RISKnormBoxed 2 5 4 2" xfId="19595" xr:uid="{00000000-0005-0000-0000-0000924C0000}"/>
    <cellStyle name="RISKnormBoxed 2 5 4 2 2" xfId="19596" xr:uid="{00000000-0005-0000-0000-0000934C0000}"/>
    <cellStyle name="RISKnormBoxed 2 5 4 2 2 2" xfId="42743" xr:uid="{A80ABC19-CE7E-4760-9A93-828433BD49D5}"/>
    <cellStyle name="RISKnormBoxed 2 5 4 2 3" xfId="42742" xr:uid="{370F2D9E-5331-4A4F-929E-F2FD766F227D}"/>
    <cellStyle name="RISKnormBoxed 2 5 4 3" xfId="19597" xr:uid="{00000000-0005-0000-0000-0000944C0000}"/>
    <cellStyle name="RISKnormBoxed 2 5 4 3 2" xfId="19598" xr:uid="{00000000-0005-0000-0000-0000954C0000}"/>
    <cellStyle name="RISKnormBoxed 2 5 4 3 2 2" xfId="42745" xr:uid="{B4F795C2-BE91-4A99-A806-0EF8F4050CC6}"/>
    <cellStyle name="RISKnormBoxed 2 5 4 3 3" xfId="42744" xr:uid="{704E8CCA-5394-413F-B285-81FAAAC8A33F}"/>
    <cellStyle name="RISKnormBoxed 2 5 4 4" xfId="19599" xr:uid="{00000000-0005-0000-0000-0000964C0000}"/>
    <cellStyle name="RISKnormBoxed 2 5 4 4 2" xfId="42746" xr:uid="{03D243E0-66BE-4438-BF8C-E8F10E300A04}"/>
    <cellStyle name="RISKnormBoxed 2 5 4 5" xfId="42741" xr:uid="{553654D4-13DA-4C8C-AA08-46F9F4A2D482}"/>
    <cellStyle name="RISKnormBoxed 2 5 5" xfId="19600" xr:uid="{00000000-0005-0000-0000-0000974C0000}"/>
    <cellStyle name="RISKnormBoxed 2 5 5 2" xfId="19601" xr:uid="{00000000-0005-0000-0000-0000984C0000}"/>
    <cellStyle name="RISKnormBoxed 2 5 5 2 2" xfId="19602" xr:uid="{00000000-0005-0000-0000-0000994C0000}"/>
    <cellStyle name="RISKnormBoxed 2 5 5 2 2 2" xfId="42749" xr:uid="{74DCC4FF-4830-46BB-B4C9-0395240C5173}"/>
    <cellStyle name="RISKnormBoxed 2 5 5 2 3" xfId="42748" xr:uid="{0B4518D7-6769-42B3-B25F-486EA2BB1493}"/>
    <cellStyle name="RISKnormBoxed 2 5 5 3" xfId="19603" xr:uid="{00000000-0005-0000-0000-00009A4C0000}"/>
    <cellStyle name="RISKnormBoxed 2 5 5 3 2" xfId="19604" xr:uid="{00000000-0005-0000-0000-00009B4C0000}"/>
    <cellStyle name="RISKnormBoxed 2 5 5 3 2 2" xfId="42751" xr:uid="{151DAF32-8FD7-4BCC-996A-9E91256F709A}"/>
    <cellStyle name="RISKnormBoxed 2 5 5 3 3" xfId="42750" xr:uid="{157819A0-0AD5-46A2-818A-EB0103AA5303}"/>
    <cellStyle name="RISKnormBoxed 2 5 5 4" xfId="19605" xr:uid="{00000000-0005-0000-0000-00009C4C0000}"/>
    <cellStyle name="RISKnormBoxed 2 5 5 4 2" xfId="42752" xr:uid="{59299737-E43E-4FF2-9D7A-14A419059ACC}"/>
    <cellStyle name="RISKnormBoxed 2 5 5 5" xfId="42747" xr:uid="{4CFFC7BA-8F6C-4F25-BB7A-E567181DD9B9}"/>
    <cellStyle name="RISKnormBoxed 2 5 6" xfId="19606" xr:uid="{00000000-0005-0000-0000-00009D4C0000}"/>
    <cellStyle name="RISKnormBoxed 2 5 6 2" xfId="19607" xr:uid="{00000000-0005-0000-0000-00009E4C0000}"/>
    <cellStyle name="RISKnormBoxed 2 5 6 2 2" xfId="42754" xr:uid="{90964F2A-B870-4F55-87BA-AB4FFAA31617}"/>
    <cellStyle name="RISKnormBoxed 2 5 6 3" xfId="42753" xr:uid="{6A1A555D-84E1-47BE-9C85-281F1B3BEF9D}"/>
    <cellStyle name="RISKnormBoxed 2 5 7" xfId="19608" xr:uid="{00000000-0005-0000-0000-00009F4C0000}"/>
    <cellStyle name="RISKnormBoxed 2 5 7 2" xfId="19609" xr:uid="{00000000-0005-0000-0000-0000A04C0000}"/>
    <cellStyle name="RISKnormBoxed 2 5 7 2 2" xfId="42756" xr:uid="{67343B39-4EF6-4550-BFD0-FEE7C1B1E516}"/>
    <cellStyle name="RISKnormBoxed 2 5 7 3" xfId="42755" xr:uid="{9AA32CFB-AD42-4A08-B791-73F5E0C37D48}"/>
    <cellStyle name="RISKnormBoxed 2 5 8" xfId="19610" xr:uid="{00000000-0005-0000-0000-0000A14C0000}"/>
    <cellStyle name="RISKnormBoxed 2 5 8 2" xfId="42757" xr:uid="{8E0DF2DC-462A-4CBB-A980-9368F4F80090}"/>
    <cellStyle name="RISKnormBoxed 2 5 9" xfId="42728" xr:uid="{1803EFC1-D8CD-46A1-8D80-B966B7AEA039}"/>
    <cellStyle name="RISKnormBoxed 2 6" xfId="19611" xr:uid="{00000000-0005-0000-0000-0000A24C0000}"/>
    <cellStyle name="RISKnormBoxed 2 6 2" xfId="19612" xr:uid="{00000000-0005-0000-0000-0000A34C0000}"/>
    <cellStyle name="RISKnormBoxed 2 6 2 2" xfId="19613" xr:uid="{00000000-0005-0000-0000-0000A44C0000}"/>
    <cellStyle name="RISKnormBoxed 2 6 2 2 2" xfId="19614" xr:uid="{00000000-0005-0000-0000-0000A54C0000}"/>
    <cellStyle name="RISKnormBoxed 2 6 2 2 2 2" xfId="42761" xr:uid="{D0B8A51E-FCF9-4E04-92A0-9E7547AAADD0}"/>
    <cellStyle name="RISKnormBoxed 2 6 2 2 3" xfId="42760" xr:uid="{03919B31-6D60-4671-A70D-C495D432763C}"/>
    <cellStyle name="RISKnormBoxed 2 6 2 3" xfId="19615" xr:uid="{00000000-0005-0000-0000-0000A64C0000}"/>
    <cellStyle name="RISKnormBoxed 2 6 2 3 2" xfId="19616" xr:uid="{00000000-0005-0000-0000-0000A74C0000}"/>
    <cellStyle name="RISKnormBoxed 2 6 2 3 2 2" xfId="42763" xr:uid="{6E6FFA4B-6AC6-4441-9907-87BE481E3B76}"/>
    <cellStyle name="RISKnormBoxed 2 6 2 3 3" xfId="42762" xr:uid="{30655A45-7872-4993-9906-50B97456892A}"/>
    <cellStyle name="RISKnormBoxed 2 6 2 4" xfId="19617" xr:uid="{00000000-0005-0000-0000-0000A84C0000}"/>
    <cellStyle name="RISKnormBoxed 2 6 2 4 2" xfId="42764" xr:uid="{A601370A-761D-47EF-A117-85E83E8B0348}"/>
    <cellStyle name="RISKnormBoxed 2 6 2 5" xfId="42759" xr:uid="{95792A87-CA22-4F2D-AFAA-360DAA0D8087}"/>
    <cellStyle name="RISKnormBoxed 2 6 3" xfId="19618" xr:uid="{00000000-0005-0000-0000-0000A94C0000}"/>
    <cellStyle name="RISKnormBoxed 2 6 3 2" xfId="19619" xr:uid="{00000000-0005-0000-0000-0000AA4C0000}"/>
    <cellStyle name="RISKnormBoxed 2 6 3 2 2" xfId="19620" xr:uid="{00000000-0005-0000-0000-0000AB4C0000}"/>
    <cellStyle name="RISKnormBoxed 2 6 3 2 2 2" xfId="42767" xr:uid="{821EBAB4-7B0C-406F-B9F9-9671300BF4C6}"/>
    <cellStyle name="RISKnormBoxed 2 6 3 2 3" xfId="42766" xr:uid="{2F8FA4E5-E8C4-491F-950A-F9BF0B91DCA9}"/>
    <cellStyle name="RISKnormBoxed 2 6 3 3" xfId="19621" xr:uid="{00000000-0005-0000-0000-0000AC4C0000}"/>
    <cellStyle name="RISKnormBoxed 2 6 3 3 2" xfId="19622" xr:uid="{00000000-0005-0000-0000-0000AD4C0000}"/>
    <cellStyle name="RISKnormBoxed 2 6 3 3 2 2" xfId="42769" xr:uid="{BC022377-38DF-417A-B667-9615A6743452}"/>
    <cellStyle name="RISKnormBoxed 2 6 3 3 3" xfId="42768" xr:uid="{C1976746-6EE9-4053-8DEC-E2D6289910F7}"/>
    <cellStyle name="RISKnormBoxed 2 6 3 4" xfId="19623" xr:uid="{00000000-0005-0000-0000-0000AE4C0000}"/>
    <cellStyle name="RISKnormBoxed 2 6 3 4 2" xfId="42770" xr:uid="{D3B3D379-7FDA-4A01-A7C1-8376C77152D3}"/>
    <cellStyle name="RISKnormBoxed 2 6 3 5" xfId="42765" xr:uid="{82B9E6EB-6159-4615-A854-8506A7EB4158}"/>
    <cellStyle name="RISKnormBoxed 2 6 4" xfId="19624" xr:uid="{00000000-0005-0000-0000-0000AF4C0000}"/>
    <cellStyle name="RISKnormBoxed 2 6 4 2" xfId="19625" xr:uid="{00000000-0005-0000-0000-0000B04C0000}"/>
    <cellStyle name="RISKnormBoxed 2 6 4 2 2" xfId="19626" xr:uid="{00000000-0005-0000-0000-0000B14C0000}"/>
    <cellStyle name="RISKnormBoxed 2 6 4 2 2 2" xfId="42773" xr:uid="{AD18A57B-4B4F-4AEC-9CDF-AAB7CB291CE7}"/>
    <cellStyle name="RISKnormBoxed 2 6 4 2 3" xfId="42772" xr:uid="{2AE81FC7-1149-45B8-AA81-5ED6D895CA4F}"/>
    <cellStyle name="RISKnormBoxed 2 6 4 3" xfId="19627" xr:uid="{00000000-0005-0000-0000-0000B24C0000}"/>
    <cellStyle name="RISKnormBoxed 2 6 4 3 2" xfId="19628" xr:uid="{00000000-0005-0000-0000-0000B34C0000}"/>
    <cellStyle name="RISKnormBoxed 2 6 4 3 2 2" xfId="42775" xr:uid="{759C50BE-4DBD-4FE2-A4AD-9A3448582AF1}"/>
    <cellStyle name="RISKnormBoxed 2 6 4 3 3" xfId="42774" xr:uid="{3FED6D0B-B987-4B4F-842D-C9F59B63F250}"/>
    <cellStyle name="RISKnormBoxed 2 6 4 4" xfId="19629" xr:uid="{00000000-0005-0000-0000-0000B44C0000}"/>
    <cellStyle name="RISKnormBoxed 2 6 4 4 2" xfId="42776" xr:uid="{6415C615-6404-4FC2-8E2A-56C22C69E0ED}"/>
    <cellStyle name="RISKnormBoxed 2 6 4 5" xfId="42771" xr:uid="{2478BA00-E785-4995-AD07-756052CF361E}"/>
    <cellStyle name="RISKnormBoxed 2 6 5" xfId="19630" xr:uid="{00000000-0005-0000-0000-0000B54C0000}"/>
    <cellStyle name="RISKnormBoxed 2 6 5 2" xfId="19631" xr:uid="{00000000-0005-0000-0000-0000B64C0000}"/>
    <cellStyle name="RISKnormBoxed 2 6 5 2 2" xfId="19632" xr:uid="{00000000-0005-0000-0000-0000B74C0000}"/>
    <cellStyle name="RISKnormBoxed 2 6 5 2 2 2" xfId="42779" xr:uid="{FFEA5F85-AEC9-4AE4-8B16-FCA5FF27E343}"/>
    <cellStyle name="RISKnormBoxed 2 6 5 2 3" xfId="42778" xr:uid="{D7334CE9-DE32-434E-85EF-F0C23F360E92}"/>
    <cellStyle name="RISKnormBoxed 2 6 5 3" xfId="19633" xr:uid="{00000000-0005-0000-0000-0000B84C0000}"/>
    <cellStyle name="RISKnormBoxed 2 6 5 3 2" xfId="19634" xr:uid="{00000000-0005-0000-0000-0000B94C0000}"/>
    <cellStyle name="RISKnormBoxed 2 6 5 3 2 2" xfId="42781" xr:uid="{C14A7E64-2C07-4AB9-A2EF-9108FCA5C8D6}"/>
    <cellStyle name="RISKnormBoxed 2 6 5 3 3" xfId="42780" xr:uid="{A800BFB7-AA4D-498C-85ED-93FE5EF91DCB}"/>
    <cellStyle name="RISKnormBoxed 2 6 5 4" xfId="19635" xr:uid="{00000000-0005-0000-0000-0000BA4C0000}"/>
    <cellStyle name="RISKnormBoxed 2 6 5 4 2" xfId="42782" xr:uid="{E30AED64-9EB9-4FE3-94CA-62FB5EECDE36}"/>
    <cellStyle name="RISKnormBoxed 2 6 5 5" xfId="42777" xr:uid="{C4CCDFF9-D884-47AC-9BB5-E59EF2865D3A}"/>
    <cellStyle name="RISKnormBoxed 2 6 6" xfId="19636" xr:uid="{00000000-0005-0000-0000-0000BB4C0000}"/>
    <cellStyle name="RISKnormBoxed 2 6 6 2" xfId="19637" xr:uid="{00000000-0005-0000-0000-0000BC4C0000}"/>
    <cellStyle name="RISKnormBoxed 2 6 6 2 2" xfId="42784" xr:uid="{237A8837-8E23-40E3-834F-06D094A329A8}"/>
    <cellStyle name="RISKnormBoxed 2 6 6 3" xfId="42783" xr:uid="{AEED9A07-5AF3-4668-8E74-B9BEAF049932}"/>
    <cellStyle name="RISKnormBoxed 2 6 7" xfId="19638" xr:uid="{00000000-0005-0000-0000-0000BD4C0000}"/>
    <cellStyle name="RISKnormBoxed 2 6 7 2" xfId="19639" xr:uid="{00000000-0005-0000-0000-0000BE4C0000}"/>
    <cellStyle name="RISKnormBoxed 2 6 7 2 2" xfId="42786" xr:uid="{F28D0D4D-4558-4391-BC17-F92B50C1745B}"/>
    <cellStyle name="RISKnormBoxed 2 6 7 3" xfId="42785" xr:uid="{739905DB-B834-4981-A299-59C14B29731D}"/>
    <cellStyle name="RISKnormBoxed 2 6 8" xfId="19640" xr:uid="{00000000-0005-0000-0000-0000BF4C0000}"/>
    <cellStyle name="RISKnormBoxed 2 6 8 2" xfId="42787" xr:uid="{1210B32A-5743-43C9-9A24-52DC54C11D5C}"/>
    <cellStyle name="RISKnormBoxed 2 6 9" xfId="42758" xr:uid="{ED1367A9-F1EE-4D84-A305-B5CDCCD45A0D}"/>
    <cellStyle name="RISKnormBoxed 2 7" xfId="19641" xr:uid="{00000000-0005-0000-0000-0000C04C0000}"/>
    <cellStyle name="RISKnormBoxed 2 7 2" xfId="19642" xr:uid="{00000000-0005-0000-0000-0000C14C0000}"/>
    <cellStyle name="RISKnormBoxed 2 7 2 2" xfId="19643" xr:uid="{00000000-0005-0000-0000-0000C24C0000}"/>
    <cellStyle name="RISKnormBoxed 2 7 2 2 2" xfId="42790" xr:uid="{F4E9B095-0258-49A0-9953-5A3A2ED1C112}"/>
    <cellStyle name="RISKnormBoxed 2 7 2 3" xfId="42789" xr:uid="{ADCB1B0B-3E55-4C65-B2A8-17C129C99BD1}"/>
    <cellStyle name="RISKnormBoxed 2 7 3" xfId="19644" xr:uid="{00000000-0005-0000-0000-0000C34C0000}"/>
    <cellStyle name="RISKnormBoxed 2 7 3 2" xfId="19645" xr:uid="{00000000-0005-0000-0000-0000C44C0000}"/>
    <cellStyle name="RISKnormBoxed 2 7 3 2 2" xfId="42792" xr:uid="{459762FD-3533-4F7E-B4C9-2DE3F52DD366}"/>
    <cellStyle name="RISKnormBoxed 2 7 3 3" xfId="42791" xr:uid="{5D633CF3-D20D-49DB-A50D-D203BEB82025}"/>
    <cellStyle name="RISKnormBoxed 2 7 4" xfId="19646" xr:uid="{00000000-0005-0000-0000-0000C54C0000}"/>
    <cellStyle name="RISKnormBoxed 2 7 4 2" xfId="42793" xr:uid="{8DA0A8A6-14F9-438B-B9E0-8BCEC04EF1A7}"/>
    <cellStyle name="RISKnormBoxed 2 7 5" xfId="42788" xr:uid="{EA7A592C-CE4F-4C03-ADD9-831279FD04C6}"/>
    <cellStyle name="RISKnormBoxed 2 8" xfId="19647" xr:uid="{00000000-0005-0000-0000-0000C64C0000}"/>
    <cellStyle name="RISKnormBoxed 2 8 2" xfId="19648" xr:uid="{00000000-0005-0000-0000-0000C74C0000}"/>
    <cellStyle name="RISKnormBoxed 2 8 2 2" xfId="19649" xr:uid="{00000000-0005-0000-0000-0000C84C0000}"/>
    <cellStyle name="RISKnormBoxed 2 8 2 2 2" xfId="42796" xr:uid="{94909790-9EE3-4EC2-A21C-3E365147BAA2}"/>
    <cellStyle name="RISKnormBoxed 2 8 2 3" xfId="42795" xr:uid="{13104E50-D5A8-453E-8041-5CBBE83AF37A}"/>
    <cellStyle name="RISKnormBoxed 2 8 3" xfId="19650" xr:uid="{00000000-0005-0000-0000-0000C94C0000}"/>
    <cellStyle name="RISKnormBoxed 2 8 3 2" xfId="19651" xr:uid="{00000000-0005-0000-0000-0000CA4C0000}"/>
    <cellStyle name="RISKnormBoxed 2 8 3 2 2" xfId="42798" xr:uid="{E31BCEB3-CDF4-4724-9A3C-33474CE8AF42}"/>
    <cellStyle name="RISKnormBoxed 2 8 3 3" xfId="42797" xr:uid="{8286F78F-33A1-4EA8-A031-B9DD1670CBC8}"/>
    <cellStyle name="RISKnormBoxed 2 8 4" xfId="19652" xr:uid="{00000000-0005-0000-0000-0000CB4C0000}"/>
    <cellStyle name="RISKnormBoxed 2 8 4 2" xfId="42799" xr:uid="{67FC0665-98F4-494A-BB73-AB588DA42496}"/>
    <cellStyle name="RISKnormBoxed 2 8 5" xfId="42794" xr:uid="{017D7552-36CB-4A55-B75F-8CE14E714F34}"/>
    <cellStyle name="RISKnormBoxed 2 9" xfId="19653" xr:uid="{00000000-0005-0000-0000-0000CC4C0000}"/>
    <cellStyle name="RISKnormBoxed 2 9 2" xfId="19654" xr:uid="{00000000-0005-0000-0000-0000CD4C0000}"/>
    <cellStyle name="RISKnormBoxed 2 9 2 2" xfId="19655" xr:uid="{00000000-0005-0000-0000-0000CE4C0000}"/>
    <cellStyle name="RISKnormBoxed 2 9 2 2 2" xfId="42802" xr:uid="{D50F7D41-076F-48DF-A5A5-30BECA802A87}"/>
    <cellStyle name="RISKnormBoxed 2 9 2 3" xfId="42801" xr:uid="{B4A9EEB8-3FBB-4517-ADE0-AEE2E50ADE64}"/>
    <cellStyle name="RISKnormBoxed 2 9 3" xfId="19656" xr:uid="{00000000-0005-0000-0000-0000CF4C0000}"/>
    <cellStyle name="RISKnormBoxed 2 9 3 2" xfId="19657" xr:uid="{00000000-0005-0000-0000-0000D04C0000}"/>
    <cellStyle name="RISKnormBoxed 2 9 3 2 2" xfId="42804" xr:uid="{1F9DF1E7-F0BB-4471-A909-F76DDF89B5E8}"/>
    <cellStyle name="RISKnormBoxed 2 9 3 3" xfId="42803" xr:uid="{26FC3BD3-4A76-4B01-B942-F561175D660C}"/>
    <cellStyle name="RISKnormBoxed 2 9 4" xfId="19658" xr:uid="{00000000-0005-0000-0000-0000D14C0000}"/>
    <cellStyle name="RISKnormBoxed 2 9 4 2" xfId="42805" xr:uid="{767F23D8-CFFB-41E2-878B-AB5DAEE1AE11}"/>
    <cellStyle name="RISKnormBoxed 2 9 5" xfId="42800" xr:uid="{5CADC411-57A3-430F-B6A5-85213FE68EE6}"/>
    <cellStyle name="RISKnormBoxed 2_Balance" xfId="19659" xr:uid="{00000000-0005-0000-0000-0000D24C0000}"/>
    <cellStyle name="RISKnormBoxed 3" xfId="19660" xr:uid="{00000000-0005-0000-0000-0000D34C0000}"/>
    <cellStyle name="RISKnormBoxed 3 10" xfId="19661" xr:uid="{00000000-0005-0000-0000-0000D44C0000}"/>
    <cellStyle name="RISKnormBoxed 3 10 2" xfId="19662" xr:uid="{00000000-0005-0000-0000-0000D54C0000}"/>
    <cellStyle name="RISKnormBoxed 3 10 2 2" xfId="19663" xr:uid="{00000000-0005-0000-0000-0000D64C0000}"/>
    <cellStyle name="RISKnormBoxed 3 10 2 2 2" xfId="42809" xr:uid="{59C1380C-7A36-4B94-80B6-D5D3C7CC87D3}"/>
    <cellStyle name="RISKnormBoxed 3 10 2 3" xfId="42808" xr:uid="{B3BD2D13-BAB4-4615-B4B7-C8785266B5B0}"/>
    <cellStyle name="RISKnormBoxed 3 10 3" xfId="19664" xr:uid="{00000000-0005-0000-0000-0000D74C0000}"/>
    <cellStyle name="RISKnormBoxed 3 10 3 2" xfId="19665" xr:uid="{00000000-0005-0000-0000-0000D84C0000}"/>
    <cellStyle name="RISKnormBoxed 3 10 3 2 2" xfId="42811" xr:uid="{67750C6C-B2C3-4252-8CBF-9FAA32A64A88}"/>
    <cellStyle name="RISKnormBoxed 3 10 3 3" xfId="42810" xr:uid="{CB76F551-86E7-4F1B-A457-270FB9E9105D}"/>
    <cellStyle name="RISKnormBoxed 3 10 4" xfId="19666" xr:uid="{00000000-0005-0000-0000-0000D94C0000}"/>
    <cellStyle name="RISKnormBoxed 3 10 4 2" xfId="42812" xr:uid="{3C9D3328-E5A2-4DFA-BC34-0B38FE7914E1}"/>
    <cellStyle name="RISKnormBoxed 3 10 5" xfId="42807" xr:uid="{FDC1C043-82FD-454E-8085-DEBFCF4FEE59}"/>
    <cellStyle name="RISKnormBoxed 3 11" xfId="19667" xr:uid="{00000000-0005-0000-0000-0000DA4C0000}"/>
    <cellStyle name="RISKnormBoxed 3 11 2" xfId="19668" xr:uid="{00000000-0005-0000-0000-0000DB4C0000}"/>
    <cellStyle name="RISKnormBoxed 3 11 2 2" xfId="42814" xr:uid="{002452BA-6998-4B22-A522-115C7901B96D}"/>
    <cellStyle name="RISKnormBoxed 3 11 3" xfId="42813" xr:uid="{2C4DAF2A-B931-40FD-92A4-D1B36594CB67}"/>
    <cellStyle name="RISKnormBoxed 3 12" xfId="19669" xr:uid="{00000000-0005-0000-0000-0000DC4C0000}"/>
    <cellStyle name="RISKnormBoxed 3 12 2" xfId="19670" xr:uid="{00000000-0005-0000-0000-0000DD4C0000}"/>
    <cellStyle name="RISKnormBoxed 3 12 2 2" xfId="42816" xr:uid="{AFFDC5EE-B562-4F2C-9D36-F95F91835F33}"/>
    <cellStyle name="RISKnormBoxed 3 12 3" xfId="42815" xr:uid="{2B746E2B-1BD2-4458-9050-C5380945EAAA}"/>
    <cellStyle name="RISKnormBoxed 3 13" xfId="19671" xr:uid="{00000000-0005-0000-0000-0000DE4C0000}"/>
    <cellStyle name="RISKnormBoxed 3 13 2" xfId="42817" xr:uid="{1B86F2CC-3011-4AFC-AF30-BA6717941E5C}"/>
    <cellStyle name="RISKnormBoxed 3 14" xfId="42806" xr:uid="{B86CECC3-43AA-4CBC-9281-CC0B5AC8EAC5}"/>
    <cellStyle name="RISKnormBoxed 3 2" xfId="19672" xr:uid="{00000000-0005-0000-0000-0000DF4C0000}"/>
    <cellStyle name="RISKnormBoxed 3 2 10" xfId="42818" xr:uid="{4F305810-BDC5-4E82-B184-D64C26B1DD94}"/>
    <cellStyle name="RISKnormBoxed 3 2 2" xfId="19673" xr:uid="{00000000-0005-0000-0000-0000E04C0000}"/>
    <cellStyle name="RISKnormBoxed 3 2 2 2" xfId="19674" xr:uid="{00000000-0005-0000-0000-0000E14C0000}"/>
    <cellStyle name="RISKnormBoxed 3 2 2 2 2" xfId="19675" xr:uid="{00000000-0005-0000-0000-0000E24C0000}"/>
    <cellStyle name="RISKnormBoxed 3 2 2 2 2 2" xfId="19676" xr:uid="{00000000-0005-0000-0000-0000E34C0000}"/>
    <cellStyle name="RISKnormBoxed 3 2 2 2 2 2 2" xfId="42822" xr:uid="{24B9F71D-3F16-4488-B28A-6D5DA31A7628}"/>
    <cellStyle name="RISKnormBoxed 3 2 2 2 2 3" xfId="42821" xr:uid="{A72A6CCA-1EBC-4B6B-97E7-D8218E67B6AF}"/>
    <cellStyle name="RISKnormBoxed 3 2 2 2 3" xfId="19677" xr:uid="{00000000-0005-0000-0000-0000E44C0000}"/>
    <cellStyle name="RISKnormBoxed 3 2 2 2 3 2" xfId="19678" xr:uid="{00000000-0005-0000-0000-0000E54C0000}"/>
    <cellStyle name="RISKnormBoxed 3 2 2 2 3 2 2" xfId="42824" xr:uid="{9A1C11E3-D138-4E1D-AC58-69BD76568495}"/>
    <cellStyle name="RISKnormBoxed 3 2 2 2 3 3" xfId="42823" xr:uid="{A3161361-ECF8-4979-A0A8-097129A6B96F}"/>
    <cellStyle name="RISKnormBoxed 3 2 2 2 4" xfId="19679" xr:uid="{00000000-0005-0000-0000-0000E64C0000}"/>
    <cellStyle name="RISKnormBoxed 3 2 2 2 4 2" xfId="42825" xr:uid="{964F52D7-8FDC-4B75-A1EA-AE4B729A830A}"/>
    <cellStyle name="RISKnormBoxed 3 2 2 2 5" xfId="42820" xr:uid="{888F1ACC-9471-481A-B867-5AE001A2DC21}"/>
    <cellStyle name="RISKnormBoxed 3 2 2 3" xfId="19680" xr:uid="{00000000-0005-0000-0000-0000E74C0000}"/>
    <cellStyle name="RISKnormBoxed 3 2 2 3 2" xfId="19681" xr:uid="{00000000-0005-0000-0000-0000E84C0000}"/>
    <cellStyle name="RISKnormBoxed 3 2 2 3 2 2" xfId="19682" xr:uid="{00000000-0005-0000-0000-0000E94C0000}"/>
    <cellStyle name="RISKnormBoxed 3 2 2 3 2 2 2" xfId="42828" xr:uid="{1D23FAC9-6D80-490F-825B-21C62DABD2ED}"/>
    <cellStyle name="RISKnormBoxed 3 2 2 3 2 3" xfId="42827" xr:uid="{60F9579A-9321-4BA9-97FD-6580779D3797}"/>
    <cellStyle name="RISKnormBoxed 3 2 2 3 3" xfId="19683" xr:uid="{00000000-0005-0000-0000-0000EA4C0000}"/>
    <cellStyle name="RISKnormBoxed 3 2 2 3 3 2" xfId="19684" xr:uid="{00000000-0005-0000-0000-0000EB4C0000}"/>
    <cellStyle name="RISKnormBoxed 3 2 2 3 3 2 2" xfId="42830" xr:uid="{E6192F82-A21C-4030-855E-057B7F483371}"/>
    <cellStyle name="RISKnormBoxed 3 2 2 3 3 3" xfId="42829" xr:uid="{ADCA4604-26A7-4F1F-A659-D01D490466EB}"/>
    <cellStyle name="RISKnormBoxed 3 2 2 3 4" xfId="19685" xr:uid="{00000000-0005-0000-0000-0000EC4C0000}"/>
    <cellStyle name="RISKnormBoxed 3 2 2 3 4 2" xfId="42831" xr:uid="{B9365610-A4B8-45BC-B656-29FE097088E7}"/>
    <cellStyle name="RISKnormBoxed 3 2 2 3 5" xfId="42826" xr:uid="{A7ECE3AE-7AEC-4863-A9CA-9CF0D7295A95}"/>
    <cellStyle name="RISKnormBoxed 3 2 2 4" xfId="19686" xr:uid="{00000000-0005-0000-0000-0000ED4C0000}"/>
    <cellStyle name="RISKnormBoxed 3 2 2 4 2" xfId="19687" xr:uid="{00000000-0005-0000-0000-0000EE4C0000}"/>
    <cellStyle name="RISKnormBoxed 3 2 2 4 2 2" xfId="19688" xr:uid="{00000000-0005-0000-0000-0000EF4C0000}"/>
    <cellStyle name="RISKnormBoxed 3 2 2 4 2 2 2" xfId="42834" xr:uid="{358F34EE-CDE6-40E2-B56B-6D650FDD726F}"/>
    <cellStyle name="RISKnormBoxed 3 2 2 4 2 3" xfId="42833" xr:uid="{4562557F-746A-43A8-922A-693963974D29}"/>
    <cellStyle name="RISKnormBoxed 3 2 2 4 3" xfId="19689" xr:uid="{00000000-0005-0000-0000-0000F04C0000}"/>
    <cellStyle name="RISKnormBoxed 3 2 2 4 3 2" xfId="19690" xr:uid="{00000000-0005-0000-0000-0000F14C0000}"/>
    <cellStyle name="RISKnormBoxed 3 2 2 4 3 2 2" xfId="42836" xr:uid="{265FB15B-8877-4282-92A4-91AC28E931BA}"/>
    <cellStyle name="RISKnormBoxed 3 2 2 4 3 3" xfId="42835" xr:uid="{7F076BA2-BA7C-4578-BE6C-34A49FE30094}"/>
    <cellStyle name="RISKnormBoxed 3 2 2 4 4" xfId="19691" xr:uid="{00000000-0005-0000-0000-0000F24C0000}"/>
    <cellStyle name="RISKnormBoxed 3 2 2 4 4 2" xfId="42837" xr:uid="{81550291-615F-4734-9A6D-56BD2BA6162B}"/>
    <cellStyle name="RISKnormBoxed 3 2 2 4 5" xfId="42832" xr:uid="{3270DD16-6E7B-4380-954E-5C0079D6481E}"/>
    <cellStyle name="RISKnormBoxed 3 2 2 5" xfId="19692" xr:uid="{00000000-0005-0000-0000-0000F34C0000}"/>
    <cellStyle name="RISKnormBoxed 3 2 2 5 2" xfId="19693" xr:uid="{00000000-0005-0000-0000-0000F44C0000}"/>
    <cellStyle name="RISKnormBoxed 3 2 2 5 2 2" xfId="19694" xr:uid="{00000000-0005-0000-0000-0000F54C0000}"/>
    <cellStyle name="RISKnormBoxed 3 2 2 5 2 2 2" xfId="42840" xr:uid="{5840344C-F42C-40F7-BF28-48DEB8F1426A}"/>
    <cellStyle name="RISKnormBoxed 3 2 2 5 2 3" xfId="42839" xr:uid="{05B6BDC4-207F-4B73-949E-2ABC764FF44C}"/>
    <cellStyle name="RISKnormBoxed 3 2 2 5 3" xfId="19695" xr:uid="{00000000-0005-0000-0000-0000F64C0000}"/>
    <cellStyle name="RISKnormBoxed 3 2 2 5 3 2" xfId="19696" xr:uid="{00000000-0005-0000-0000-0000F74C0000}"/>
    <cellStyle name="RISKnormBoxed 3 2 2 5 3 2 2" xfId="42842" xr:uid="{41D3FA4C-6AF1-44F0-91E1-DAE994F2B245}"/>
    <cellStyle name="RISKnormBoxed 3 2 2 5 3 3" xfId="42841" xr:uid="{8A6DC887-5C2C-4842-9E18-7DA0F3E1D070}"/>
    <cellStyle name="RISKnormBoxed 3 2 2 5 4" xfId="19697" xr:uid="{00000000-0005-0000-0000-0000F84C0000}"/>
    <cellStyle name="RISKnormBoxed 3 2 2 5 4 2" xfId="42843" xr:uid="{11AC3764-3600-438B-B4BE-7DEB21D106AD}"/>
    <cellStyle name="RISKnormBoxed 3 2 2 5 5" xfId="42838" xr:uid="{CC27C09B-67EA-48B6-80B6-042ED4E8B48D}"/>
    <cellStyle name="RISKnormBoxed 3 2 2 6" xfId="19698" xr:uid="{00000000-0005-0000-0000-0000F94C0000}"/>
    <cellStyle name="RISKnormBoxed 3 2 2 6 2" xfId="19699" xr:uid="{00000000-0005-0000-0000-0000FA4C0000}"/>
    <cellStyle name="RISKnormBoxed 3 2 2 6 2 2" xfId="42845" xr:uid="{9BE2740F-C32F-47A8-9B4F-6925C37931F6}"/>
    <cellStyle name="RISKnormBoxed 3 2 2 6 3" xfId="42844" xr:uid="{61B233E3-AB51-4C6B-B2BB-9A0F75FA044F}"/>
    <cellStyle name="RISKnormBoxed 3 2 2 7" xfId="19700" xr:uid="{00000000-0005-0000-0000-0000FB4C0000}"/>
    <cellStyle name="RISKnormBoxed 3 2 2 7 2" xfId="19701" xr:uid="{00000000-0005-0000-0000-0000FC4C0000}"/>
    <cellStyle name="RISKnormBoxed 3 2 2 7 2 2" xfId="42847" xr:uid="{841F7F93-9001-49F0-AB96-DD65A52951A0}"/>
    <cellStyle name="RISKnormBoxed 3 2 2 7 3" xfId="42846" xr:uid="{B782C209-DA04-4BB3-97C5-621522EC1567}"/>
    <cellStyle name="RISKnormBoxed 3 2 2 8" xfId="19702" xr:uid="{00000000-0005-0000-0000-0000FD4C0000}"/>
    <cellStyle name="RISKnormBoxed 3 2 2 8 2" xfId="42848" xr:uid="{5A977B95-3784-4C7B-B18A-70DA816AC7CC}"/>
    <cellStyle name="RISKnormBoxed 3 2 2 9" xfId="42819" xr:uid="{FCFADAE9-4197-4756-AEBF-86F1E7B12F02}"/>
    <cellStyle name="RISKnormBoxed 3 2 3" xfId="19703" xr:uid="{00000000-0005-0000-0000-0000FE4C0000}"/>
    <cellStyle name="RISKnormBoxed 3 2 3 2" xfId="19704" xr:uid="{00000000-0005-0000-0000-0000FF4C0000}"/>
    <cellStyle name="RISKnormBoxed 3 2 3 2 2" xfId="19705" xr:uid="{00000000-0005-0000-0000-0000004D0000}"/>
    <cellStyle name="RISKnormBoxed 3 2 3 2 2 2" xfId="42851" xr:uid="{77690319-F4A4-4D24-AE96-2CCA354B98E0}"/>
    <cellStyle name="RISKnormBoxed 3 2 3 2 3" xfId="42850" xr:uid="{4359A5AC-7B0B-41D9-8DF9-A2E34A0AC099}"/>
    <cellStyle name="RISKnormBoxed 3 2 3 3" xfId="19706" xr:uid="{00000000-0005-0000-0000-0000014D0000}"/>
    <cellStyle name="RISKnormBoxed 3 2 3 3 2" xfId="19707" xr:uid="{00000000-0005-0000-0000-0000024D0000}"/>
    <cellStyle name="RISKnormBoxed 3 2 3 3 2 2" xfId="42853" xr:uid="{EC232661-F863-44D3-AE81-625881636386}"/>
    <cellStyle name="RISKnormBoxed 3 2 3 3 3" xfId="42852" xr:uid="{C79CF5EB-0F0C-4D2B-A2F1-B765FE893185}"/>
    <cellStyle name="RISKnormBoxed 3 2 3 4" xfId="19708" xr:uid="{00000000-0005-0000-0000-0000034D0000}"/>
    <cellStyle name="RISKnormBoxed 3 2 3 4 2" xfId="42854" xr:uid="{D7FFFE9B-DC29-4E02-BFD6-0DC1DAC4B6F8}"/>
    <cellStyle name="RISKnormBoxed 3 2 3 5" xfId="42849" xr:uid="{19DA2C0B-241B-4575-9222-075F8AD19D27}"/>
    <cellStyle name="RISKnormBoxed 3 2 4" xfId="19709" xr:uid="{00000000-0005-0000-0000-0000044D0000}"/>
    <cellStyle name="RISKnormBoxed 3 2 4 2" xfId="19710" xr:uid="{00000000-0005-0000-0000-0000054D0000}"/>
    <cellStyle name="RISKnormBoxed 3 2 4 2 2" xfId="19711" xr:uid="{00000000-0005-0000-0000-0000064D0000}"/>
    <cellStyle name="RISKnormBoxed 3 2 4 2 2 2" xfId="42857" xr:uid="{38EF8C9B-9CF9-4FF7-A37B-08A1F5018E28}"/>
    <cellStyle name="RISKnormBoxed 3 2 4 2 3" xfId="42856" xr:uid="{4CF217ED-55A2-4EEF-AB01-06FD2C42BF63}"/>
    <cellStyle name="RISKnormBoxed 3 2 4 3" xfId="19712" xr:uid="{00000000-0005-0000-0000-0000074D0000}"/>
    <cellStyle name="RISKnormBoxed 3 2 4 3 2" xfId="19713" xr:uid="{00000000-0005-0000-0000-0000084D0000}"/>
    <cellStyle name="RISKnormBoxed 3 2 4 3 2 2" xfId="42859" xr:uid="{B903C4C5-CC6D-489A-B39C-4EAF215EF022}"/>
    <cellStyle name="RISKnormBoxed 3 2 4 3 3" xfId="42858" xr:uid="{1126DA79-50AB-4485-B559-ACF21D327C9A}"/>
    <cellStyle name="RISKnormBoxed 3 2 4 4" xfId="19714" xr:uid="{00000000-0005-0000-0000-0000094D0000}"/>
    <cellStyle name="RISKnormBoxed 3 2 4 4 2" xfId="42860" xr:uid="{36DD786C-5620-4E14-91B0-844AA53505C5}"/>
    <cellStyle name="RISKnormBoxed 3 2 4 5" xfId="42855" xr:uid="{2725E1A7-17F9-475B-8411-95961CD2470D}"/>
    <cellStyle name="RISKnormBoxed 3 2 5" xfId="19715" xr:uid="{00000000-0005-0000-0000-00000A4D0000}"/>
    <cellStyle name="RISKnormBoxed 3 2 5 2" xfId="19716" xr:uid="{00000000-0005-0000-0000-00000B4D0000}"/>
    <cellStyle name="RISKnormBoxed 3 2 5 2 2" xfId="19717" xr:uid="{00000000-0005-0000-0000-00000C4D0000}"/>
    <cellStyle name="RISKnormBoxed 3 2 5 2 2 2" xfId="42863" xr:uid="{08E1FEF4-AEE7-4B6D-BB9C-5CBA928C8B98}"/>
    <cellStyle name="RISKnormBoxed 3 2 5 2 3" xfId="42862" xr:uid="{49DA5990-6E62-44C1-88E2-A2ED2FB86CA3}"/>
    <cellStyle name="RISKnormBoxed 3 2 5 3" xfId="19718" xr:uid="{00000000-0005-0000-0000-00000D4D0000}"/>
    <cellStyle name="RISKnormBoxed 3 2 5 3 2" xfId="19719" xr:uid="{00000000-0005-0000-0000-00000E4D0000}"/>
    <cellStyle name="RISKnormBoxed 3 2 5 3 2 2" xfId="42865" xr:uid="{8FCC1730-D387-461F-9FD4-92EAFBD31212}"/>
    <cellStyle name="RISKnormBoxed 3 2 5 3 3" xfId="42864" xr:uid="{BC35398C-3826-4272-B862-9AE2A9DE99F3}"/>
    <cellStyle name="RISKnormBoxed 3 2 5 4" xfId="19720" xr:uid="{00000000-0005-0000-0000-00000F4D0000}"/>
    <cellStyle name="RISKnormBoxed 3 2 5 4 2" xfId="42866" xr:uid="{D8AF5696-FD7A-48B2-9621-6739F80D1049}"/>
    <cellStyle name="RISKnormBoxed 3 2 5 5" xfId="42861" xr:uid="{4B3D6C84-3D9A-4BA4-BE3C-AE836FFC9CD6}"/>
    <cellStyle name="RISKnormBoxed 3 2 6" xfId="19721" xr:uid="{00000000-0005-0000-0000-0000104D0000}"/>
    <cellStyle name="RISKnormBoxed 3 2 6 2" xfId="19722" xr:uid="{00000000-0005-0000-0000-0000114D0000}"/>
    <cellStyle name="RISKnormBoxed 3 2 6 2 2" xfId="19723" xr:uid="{00000000-0005-0000-0000-0000124D0000}"/>
    <cellStyle name="RISKnormBoxed 3 2 6 2 2 2" xfId="42869" xr:uid="{56CC42D5-6176-4649-A2C3-18CF1338FC0C}"/>
    <cellStyle name="RISKnormBoxed 3 2 6 2 3" xfId="42868" xr:uid="{334531BB-D124-4E24-A39E-D4D3E6CBFC27}"/>
    <cellStyle name="RISKnormBoxed 3 2 6 3" xfId="19724" xr:uid="{00000000-0005-0000-0000-0000134D0000}"/>
    <cellStyle name="RISKnormBoxed 3 2 6 3 2" xfId="19725" xr:uid="{00000000-0005-0000-0000-0000144D0000}"/>
    <cellStyle name="RISKnormBoxed 3 2 6 3 2 2" xfId="42871" xr:uid="{69C55284-C0F8-40C0-AE58-556268581612}"/>
    <cellStyle name="RISKnormBoxed 3 2 6 3 3" xfId="42870" xr:uid="{054DBA48-0B3F-497F-BB89-D3FBB3D3034F}"/>
    <cellStyle name="RISKnormBoxed 3 2 6 4" xfId="19726" xr:uid="{00000000-0005-0000-0000-0000154D0000}"/>
    <cellStyle name="RISKnormBoxed 3 2 6 4 2" xfId="42872" xr:uid="{623C1787-0816-46FB-80D8-C48A83C9CF7B}"/>
    <cellStyle name="RISKnormBoxed 3 2 6 5" xfId="42867" xr:uid="{E42AA853-BE31-401E-B69F-8CCF8A1B7283}"/>
    <cellStyle name="RISKnormBoxed 3 2 7" xfId="19727" xr:uid="{00000000-0005-0000-0000-0000164D0000}"/>
    <cellStyle name="RISKnormBoxed 3 2 7 2" xfId="19728" xr:uid="{00000000-0005-0000-0000-0000174D0000}"/>
    <cellStyle name="RISKnormBoxed 3 2 7 2 2" xfId="42874" xr:uid="{3C1094CD-052F-48C3-B979-E1905C8B17F7}"/>
    <cellStyle name="RISKnormBoxed 3 2 7 3" xfId="42873" xr:uid="{C3E69722-30D2-4DC0-83E7-27AD6C2453B0}"/>
    <cellStyle name="RISKnormBoxed 3 2 8" xfId="19729" xr:uid="{00000000-0005-0000-0000-0000184D0000}"/>
    <cellStyle name="RISKnormBoxed 3 2 8 2" xfId="19730" xr:uid="{00000000-0005-0000-0000-0000194D0000}"/>
    <cellStyle name="RISKnormBoxed 3 2 8 2 2" xfId="42876" xr:uid="{CD675F68-9606-42E9-994A-D5CF29D6B2D6}"/>
    <cellStyle name="RISKnormBoxed 3 2 8 3" xfId="42875" xr:uid="{A027B416-A381-4C86-A3B0-19952E7FDA5B}"/>
    <cellStyle name="RISKnormBoxed 3 2 9" xfId="19731" xr:uid="{00000000-0005-0000-0000-00001A4D0000}"/>
    <cellStyle name="RISKnormBoxed 3 2 9 2" xfId="42877" xr:uid="{24A97585-4AC5-4455-BB4B-0D0DCC676DAC}"/>
    <cellStyle name="RISKnormBoxed 3 2_Balance" xfId="19732" xr:uid="{00000000-0005-0000-0000-00001B4D0000}"/>
    <cellStyle name="RISKnormBoxed 3 3" xfId="19733" xr:uid="{00000000-0005-0000-0000-00001C4D0000}"/>
    <cellStyle name="RISKnormBoxed 3 3 10" xfId="42878" xr:uid="{451E5274-F626-4282-8BF6-29B12DAD120A}"/>
    <cellStyle name="RISKnormBoxed 3 3 2" xfId="19734" xr:uid="{00000000-0005-0000-0000-00001D4D0000}"/>
    <cellStyle name="RISKnormBoxed 3 3 2 2" xfId="19735" xr:uid="{00000000-0005-0000-0000-00001E4D0000}"/>
    <cellStyle name="RISKnormBoxed 3 3 2 2 2" xfId="19736" xr:uid="{00000000-0005-0000-0000-00001F4D0000}"/>
    <cellStyle name="RISKnormBoxed 3 3 2 2 2 2" xfId="19737" xr:uid="{00000000-0005-0000-0000-0000204D0000}"/>
    <cellStyle name="RISKnormBoxed 3 3 2 2 2 2 2" xfId="42882" xr:uid="{1A5E785F-B888-4B9C-8E5B-43F92DEFACD5}"/>
    <cellStyle name="RISKnormBoxed 3 3 2 2 2 3" xfId="42881" xr:uid="{AAE3DCBC-D536-4FB0-B208-3740813C97D1}"/>
    <cellStyle name="RISKnormBoxed 3 3 2 2 3" xfId="19738" xr:uid="{00000000-0005-0000-0000-0000214D0000}"/>
    <cellStyle name="RISKnormBoxed 3 3 2 2 3 2" xfId="19739" xr:uid="{00000000-0005-0000-0000-0000224D0000}"/>
    <cellStyle name="RISKnormBoxed 3 3 2 2 3 2 2" xfId="42884" xr:uid="{A9CD7D76-23FC-4E99-B01D-D1F7CDD6973D}"/>
    <cellStyle name="RISKnormBoxed 3 3 2 2 3 3" xfId="42883" xr:uid="{F52A3DE8-B1AB-409E-867A-1E2E82AB0D5A}"/>
    <cellStyle name="RISKnormBoxed 3 3 2 2 4" xfId="19740" xr:uid="{00000000-0005-0000-0000-0000234D0000}"/>
    <cellStyle name="RISKnormBoxed 3 3 2 2 4 2" xfId="42885" xr:uid="{F7A35C59-479C-409C-BFEB-06A67D51C018}"/>
    <cellStyle name="RISKnormBoxed 3 3 2 2 5" xfId="42880" xr:uid="{D3178027-05ED-4207-9EED-1FF6E4643BFA}"/>
    <cellStyle name="RISKnormBoxed 3 3 2 3" xfId="19741" xr:uid="{00000000-0005-0000-0000-0000244D0000}"/>
    <cellStyle name="RISKnormBoxed 3 3 2 3 2" xfId="19742" xr:uid="{00000000-0005-0000-0000-0000254D0000}"/>
    <cellStyle name="RISKnormBoxed 3 3 2 3 2 2" xfId="19743" xr:uid="{00000000-0005-0000-0000-0000264D0000}"/>
    <cellStyle name="RISKnormBoxed 3 3 2 3 2 2 2" xfId="42888" xr:uid="{EE794E48-5698-44A4-9B75-F02C4B8E48E2}"/>
    <cellStyle name="RISKnormBoxed 3 3 2 3 2 3" xfId="42887" xr:uid="{3585D87E-AB6A-4410-A24F-1DFE4637A454}"/>
    <cellStyle name="RISKnormBoxed 3 3 2 3 3" xfId="19744" xr:uid="{00000000-0005-0000-0000-0000274D0000}"/>
    <cellStyle name="RISKnormBoxed 3 3 2 3 3 2" xfId="19745" xr:uid="{00000000-0005-0000-0000-0000284D0000}"/>
    <cellStyle name="RISKnormBoxed 3 3 2 3 3 2 2" xfId="42890" xr:uid="{D206CF60-B7A7-4317-9030-78649F0E9D56}"/>
    <cellStyle name="RISKnormBoxed 3 3 2 3 3 3" xfId="42889" xr:uid="{5D5FC6F2-1376-437D-B855-C7CC2FF1858E}"/>
    <cellStyle name="RISKnormBoxed 3 3 2 3 4" xfId="19746" xr:uid="{00000000-0005-0000-0000-0000294D0000}"/>
    <cellStyle name="RISKnormBoxed 3 3 2 3 4 2" xfId="42891" xr:uid="{69027C99-8D5A-4AFA-B2D2-CC0CF89327D4}"/>
    <cellStyle name="RISKnormBoxed 3 3 2 3 5" xfId="42886" xr:uid="{9FD91DC9-5159-46D7-A30F-03BC674A645A}"/>
    <cellStyle name="RISKnormBoxed 3 3 2 4" xfId="19747" xr:uid="{00000000-0005-0000-0000-00002A4D0000}"/>
    <cellStyle name="RISKnormBoxed 3 3 2 4 2" xfId="19748" xr:uid="{00000000-0005-0000-0000-00002B4D0000}"/>
    <cellStyle name="RISKnormBoxed 3 3 2 4 2 2" xfId="19749" xr:uid="{00000000-0005-0000-0000-00002C4D0000}"/>
    <cellStyle name="RISKnormBoxed 3 3 2 4 2 2 2" xfId="42894" xr:uid="{407B24D3-3F0C-41C3-857D-7E79AA78A46B}"/>
    <cellStyle name="RISKnormBoxed 3 3 2 4 2 3" xfId="42893" xr:uid="{2D8FB8E2-1BBA-4669-9419-11450FD29113}"/>
    <cellStyle name="RISKnormBoxed 3 3 2 4 3" xfId="19750" xr:uid="{00000000-0005-0000-0000-00002D4D0000}"/>
    <cellStyle name="RISKnormBoxed 3 3 2 4 3 2" xfId="19751" xr:uid="{00000000-0005-0000-0000-00002E4D0000}"/>
    <cellStyle name="RISKnormBoxed 3 3 2 4 3 2 2" xfId="42896" xr:uid="{99C622CE-5C58-4B2F-BE88-84E60317B3FF}"/>
    <cellStyle name="RISKnormBoxed 3 3 2 4 3 3" xfId="42895" xr:uid="{CA8C2936-E25D-48E5-9A8F-7ABBE122F31C}"/>
    <cellStyle name="RISKnormBoxed 3 3 2 4 4" xfId="19752" xr:uid="{00000000-0005-0000-0000-00002F4D0000}"/>
    <cellStyle name="RISKnormBoxed 3 3 2 4 4 2" xfId="42897" xr:uid="{9A126252-2B74-409F-8304-77487CB7756E}"/>
    <cellStyle name="RISKnormBoxed 3 3 2 4 5" xfId="42892" xr:uid="{5E04832E-9199-46FB-A854-C21E1D7543A3}"/>
    <cellStyle name="RISKnormBoxed 3 3 2 5" xfId="19753" xr:uid="{00000000-0005-0000-0000-0000304D0000}"/>
    <cellStyle name="RISKnormBoxed 3 3 2 5 2" xfId="19754" xr:uid="{00000000-0005-0000-0000-0000314D0000}"/>
    <cellStyle name="RISKnormBoxed 3 3 2 5 2 2" xfId="19755" xr:uid="{00000000-0005-0000-0000-0000324D0000}"/>
    <cellStyle name="RISKnormBoxed 3 3 2 5 2 2 2" xfId="42900" xr:uid="{7E26F978-8771-4C1A-9CFE-CB6EC90571CC}"/>
    <cellStyle name="RISKnormBoxed 3 3 2 5 2 3" xfId="42899" xr:uid="{F083D827-C1F3-4B57-B2BE-526F923321B6}"/>
    <cellStyle name="RISKnormBoxed 3 3 2 5 3" xfId="19756" xr:uid="{00000000-0005-0000-0000-0000334D0000}"/>
    <cellStyle name="RISKnormBoxed 3 3 2 5 3 2" xfId="19757" xr:uid="{00000000-0005-0000-0000-0000344D0000}"/>
    <cellStyle name="RISKnormBoxed 3 3 2 5 3 2 2" xfId="42902" xr:uid="{44707CBF-E4CD-469C-832F-1B8C1CA4A418}"/>
    <cellStyle name="RISKnormBoxed 3 3 2 5 3 3" xfId="42901" xr:uid="{96C153F4-F808-4DD2-812C-566B318CC17C}"/>
    <cellStyle name="RISKnormBoxed 3 3 2 5 4" xfId="19758" xr:uid="{00000000-0005-0000-0000-0000354D0000}"/>
    <cellStyle name="RISKnormBoxed 3 3 2 5 4 2" xfId="42903" xr:uid="{D90B17C2-AF35-4893-AE2E-1F816D3DF28B}"/>
    <cellStyle name="RISKnormBoxed 3 3 2 5 5" xfId="42898" xr:uid="{29DF1FDE-3C1C-4E5B-9989-9A0A2DEFA287}"/>
    <cellStyle name="RISKnormBoxed 3 3 2 6" xfId="19759" xr:uid="{00000000-0005-0000-0000-0000364D0000}"/>
    <cellStyle name="RISKnormBoxed 3 3 2 6 2" xfId="19760" xr:uid="{00000000-0005-0000-0000-0000374D0000}"/>
    <cellStyle name="RISKnormBoxed 3 3 2 6 2 2" xfId="42905" xr:uid="{450BC7CB-914F-4028-AF38-B06268B02E80}"/>
    <cellStyle name="RISKnormBoxed 3 3 2 6 3" xfId="42904" xr:uid="{7F8488FF-CFAF-4B7B-B1EA-EE4EA153CE0E}"/>
    <cellStyle name="RISKnormBoxed 3 3 2 7" xfId="19761" xr:uid="{00000000-0005-0000-0000-0000384D0000}"/>
    <cellStyle name="RISKnormBoxed 3 3 2 7 2" xfId="19762" xr:uid="{00000000-0005-0000-0000-0000394D0000}"/>
    <cellStyle name="RISKnormBoxed 3 3 2 7 2 2" xfId="42907" xr:uid="{51A6F919-664E-41D2-B123-76B48A7798B2}"/>
    <cellStyle name="RISKnormBoxed 3 3 2 7 3" xfId="42906" xr:uid="{6E481789-8DC3-42FB-ACED-AC0E796DE597}"/>
    <cellStyle name="RISKnormBoxed 3 3 2 8" xfId="19763" xr:uid="{00000000-0005-0000-0000-00003A4D0000}"/>
    <cellStyle name="RISKnormBoxed 3 3 2 8 2" xfId="42908" xr:uid="{D421CEE0-615C-4485-B41D-0AB95AE6CCDB}"/>
    <cellStyle name="RISKnormBoxed 3 3 2 9" xfId="42879" xr:uid="{0499AA99-A186-456E-962B-B2B7E283AFFD}"/>
    <cellStyle name="RISKnormBoxed 3 3 3" xfId="19764" xr:uid="{00000000-0005-0000-0000-00003B4D0000}"/>
    <cellStyle name="RISKnormBoxed 3 3 3 2" xfId="19765" xr:uid="{00000000-0005-0000-0000-00003C4D0000}"/>
    <cellStyle name="RISKnormBoxed 3 3 3 2 2" xfId="19766" xr:uid="{00000000-0005-0000-0000-00003D4D0000}"/>
    <cellStyle name="RISKnormBoxed 3 3 3 2 2 2" xfId="42911" xr:uid="{34C7D7EC-1FDF-4332-8B7A-10D8A367C70D}"/>
    <cellStyle name="RISKnormBoxed 3 3 3 2 3" xfId="42910" xr:uid="{951DC63A-7093-4F23-8EAF-BDFA7505BDB9}"/>
    <cellStyle name="RISKnormBoxed 3 3 3 3" xfId="19767" xr:uid="{00000000-0005-0000-0000-00003E4D0000}"/>
    <cellStyle name="RISKnormBoxed 3 3 3 3 2" xfId="19768" xr:uid="{00000000-0005-0000-0000-00003F4D0000}"/>
    <cellStyle name="RISKnormBoxed 3 3 3 3 2 2" xfId="42913" xr:uid="{D7AC4E74-7BDF-49A3-ACDE-61EB102B8A05}"/>
    <cellStyle name="RISKnormBoxed 3 3 3 3 3" xfId="42912" xr:uid="{8E3C41E3-5CAE-4643-A643-882D4900B5B1}"/>
    <cellStyle name="RISKnormBoxed 3 3 3 4" xfId="19769" xr:uid="{00000000-0005-0000-0000-0000404D0000}"/>
    <cellStyle name="RISKnormBoxed 3 3 3 4 2" xfId="42914" xr:uid="{7F22509D-B1EC-4987-AA13-2012431D3242}"/>
    <cellStyle name="RISKnormBoxed 3 3 3 5" xfId="42909" xr:uid="{BA308CE1-A432-46A6-AD1E-E02F4FEF1EBB}"/>
    <cellStyle name="RISKnormBoxed 3 3 4" xfId="19770" xr:uid="{00000000-0005-0000-0000-0000414D0000}"/>
    <cellStyle name="RISKnormBoxed 3 3 4 2" xfId="19771" xr:uid="{00000000-0005-0000-0000-0000424D0000}"/>
    <cellStyle name="RISKnormBoxed 3 3 4 2 2" xfId="19772" xr:uid="{00000000-0005-0000-0000-0000434D0000}"/>
    <cellStyle name="RISKnormBoxed 3 3 4 2 2 2" xfId="42917" xr:uid="{BA97CFDE-F532-4879-A85E-EE4326763776}"/>
    <cellStyle name="RISKnormBoxed 3 3 4 2 3" xfId="42916" xr:uid="{651A2121-12D5-43B6-9CC6-D54CE2F1C631}"/>
    <cellStyle name="RISKnormBoxed 3 3 4 3" xfId="19773" xr:uid="{00000000-0005-0000-0000-0000444D0000}"/>
    <cellStyle name="RISKnormBoxed 3 3 4 3 2" xfId="19774" xr:uid="{00000000-0005-0000-0000-0000454D0000}"/>
    <cellStyle name="RISKnormBoxed 3 3 4 3 2 2" xfId="42919" xr:uid="{6C7E1660-BBB3-4EC2-A4CC-6171E758988E}"/>
    <cellStyle name="RISKnormBoxed 3 3 4 3 3" xfId="42918" xr:uid="{CC75F7C0-3295-4139-AD7C-34BE2D23F61F}"/>
    <cellStyle name="RISKnormBoxed 3 3 4 4" xfId="19775" xr:uid="{00000000-0005-0000-0000-0000464D0000}"/>
    <cellStyle name="RISKnormBoxed 3 3 4 4 2" xfId="42920" xr:uid="{1400E7EE-6A4E-4AAF-8C31-A2E4F4ECD451}"/>
    <cellStyle name="RISKnormBoxed 3 3 4 5" xfId="42915" xr:uid="{168428B5-8589-4C09-8E04-907789CE33B0}"/>
    <cellStyle name="RISKnormBoxed 3 3 5" xfId="19776" xr:uid="{00000000-0005-0000-0000-0000474D0000}"/>
    <cellStyle name="RISKnormBoxed 3 3 5 2" xfId="19777" xr:uid="{00000000-0005-0000-0000-0000484D0000}"/>
    <cellStyle name="RISKnormBoxed 3 3 5 2 2" xfId="19778" xr:uid="{00000000-0005-0000-0000-0000494D0000}"/>
    <cellStyle name="RISKnormBoxed 3 3 5 2 2 2" xfId="42923" xr:uid="{F97D505F-CF28-4FFB-BC4A-C7607A6D47D5}"/>
    <cellStyle name="RISKnormBoxed 3 3 5 2 3" xfId="42922" xr:uid="{E5D21221-108A-4A8F-898F-D608D4881BFB}"/>
    <cellStyle name="RISKnormBoxed 3 3 5 3" xfId="19779" xr:uid="{00000000-0005-0000-0000-00004A4D0000}"/>
    <cellStyle name="RISKnormBoxed 3 3 5 3 2" xfId="19780" xr:uid="{00000000-0005-0000-0000-00004B4D0000}"/>
    <cellStyle name="RISKnormBoxed 3 3 5 3 2 2" xfId="42925" xr:uid="{92902760-2E5B-4050-B035-7799C84FF8F0}"/>
    <cellStyle name="RISKnormBoxed 3 3 5 3 3" xfId="42924" xr:uid="{42667CF2-4F63-4AC1-B8A9-336CC34746B5}"/>
    <cellStyle name="RISKnormBoxed 3 3 5 4" xfId="19781" xr:uid="{00000000-0005-0000-0000-00004C4D0000}"/>
    <cellStyle name="RISKnormBoxed 3 3 5 4 2" xfId="42926" xr:uid="{78C52CD4-47EE-45AE-A4F1-C9A162F6411D}"/>
    <cellStyle name="RISKnormBoxed 3 3 5 5" xfId="42921" xr:uid="{7D44BBC4-904A-408A-BC68-2DFED3769EB0}"/>
    <cellStyle name="RISKnormBoxed 3 3 6" xfId="19782" xr:uid="{00000000-0005-0000-0000-00004D4D0000}"/>
    <cellStyle name="RISKnormBoxed 3 3 6 2" xfId="19783" xr:uid="{00000000-0005-0000-0000-00004E4D0000}"/>
    <cellStyle name="RISKnormBoxed 3 3 6 2 2" xfId="19784" xr:uid="{00000000-0005-0000-0000-00004F4D0000}"/>
    <cellStyle name="RISKnormBoxed 3 3 6 2 2 2" xfId="42929" xr:uid="{3580B944-12F4-4BF6-90DB-3CBE1864FCC0}"/>
    <cellStyle name="RISKnormBoxed 3 3 6 2 3" xfId="42928" xr:uid="{112A651E-C3A0-453E-85F4-0C5B2509CDFB}"/>
    <cellStyle name="RISKnormBoxed 3 3 6 3" xfId="19785" xr:uid="{00000000-0005-0000-0000-0000504D0000}"/>
    <cellStyle name="RISKnormBoxed 3 3 6 3 2" xfId="19786" xr:uid="{00000000-0005-0000-0000-0000514D0000}"/>
    <cellStyle name="RISKnormBoxed 3 3 6 3 2 2" xfId="42931" xr:uid="{7AF51BA4-E6B5-4843-AC7A-43E25F933999}"/>
    <cellStyle name="RISKnormBoxed 3 3 6 3 3" xfId="42930" xr:uid="{85043DB5-0039-4026-9824-19A78EBFA19C}"/>
    <cellStyle name="RISKnormBoxed 3 3 6 4" xfId="19787" xr:uid="{00000000-0005-0000-0000-0000524D0000}"/>
    <cellStyle name="RISKnormBoxed 3 3 6 4 2" xfId="42932" xr:uid="{38B1FAA4-8504-4243-9E10-E55A137F36C8}"/>
    <cellStyle name="RISKnormBoxed 3 3 6 5" xfId="42927" xr:uid="{DF5F55B0-0D53-4910-A713-DA04D104DFA7}"/>
    <cellStyle name="RISKnormBoxed 3 3 7" xfId="19788" xr:uid="{00000000-0005-0000-0000-0000534D0000}"/>
    <cellStyle name="RISKnormBoxed 3 3 7 2" xfId="19789" xr:uid="{00000000-0005-0000-0000-0000544D0000}"/>
    <cellStyle name="RISKnormBoxed 3 3 7 2 2" xfId="42934" xr:uid="{31F4ECE7-205C-469A-88B1-392450A8E697}"/>
    <cellStyle name="RISKnormBoxed 3 3 7 3" xfId="42933" xr:uid="{CC7F7FE8-0974-426F-9D78-48E7449DBE13}"/>
    <cellStyle name="RISKnormBoxed 3 3 8" xfId="19790" xr:uid="{00000000-0005-0000-0000-0000554D0000}"/>
    <cellStyle name="RISKnormBoxed 3 3 8 2" xfId="19791" xr:uid="{00000000-0005-0000-0000-0000564D0000}"/>
    <cellStyle name="RISKnormBoxed 3 3 8 2 2" xfId="42936" xr:uid="{645FA123-E500-4380-8A27-237E9984C3D8}"/>
    <cellStyle name="RISKnormBoxed 3 3 8 3" xfId="42935" xr:uid="{9C6BC358-8B73-45B4-95FB-2D017A9DADA3}"/>
    <cellStyle name="RISKnormBoxed 3 3 9" xfId="19792" xr:uid="{00000000-0005-0000-0000-0000574D0000}"/>
    <cellStyle name="RISKnormBoxed 3 3 9 2" xfId="42937" xr:uid="{F4E644D0-9879-4FD0-886F-F12397C70758}"/>
    <cellStyle name="RISKnormBoxed 3 3_Balance" xfId="19793" xr:uid="{00000000-0005-0000-0000-0000584D0000}"/>
    <cellStyle name="RISKnormBoxed 3 4" xfId="19794" xr:uid="{00000000-0005-0000-0000-0000594D0000}"/>
    <cellStyle name="RISKnormBoxed 3 4 10" xfId="42938" xr:uid="{C2DA280F-8A70-4543-ACC6-08649F6FDA8E}"/>
    <cellStyle name="RISKnormBoxed 3 4 2" xfId="19795" xr:uid="{00000000-0005-0000-0000-00005A4D0000}"/>
    <cellStyle name="RISKnormBoxed 3 4 2 2" xfId="19796" xr:uid="{00000000-0005-0000-0000-00005B4D0000}"/>
    <cellStyle name="RISKnormBoxed 3 4 2 2 2" xfId="19797" xr:uid="{00000000-0005-0000-0000-00005C4D0000}"/>
    <cellStyle name="RISKnormBoxed 3 4 2 2 2 2" xfId="19798" xr:uid="{00000000-0005-0000-0000-00005D4D0000}"/>
    <cellStyle name="RISKnormBoxed 3 4 2 2 2 2 2" xfId="42942" xr:uid="{0D517460-BE86-4B33-84A0-21474DD80B04}"/>
    <cellStyle name="RISKnormBoxed 3 4 2 2 2 3" xfId="42941" xr:uid="{9A2F042E-3DED-46A1-8524-E9C1BA594F3B}"/>
    <cellStyle name="RISKnormBoxed 3 4 2 2 3" xfId="19799" xr:uid="{00000000-0005-0000-0000-00005E4D0000}"/>
    <cellStyle name="RISKnormBoxed 3 4 2 2 3 2" xfId="19800" xr:uid="{00000000-0005-0000-0000-00005F4D0000}"/>
    <cellStyle name="RISKnormBoxed 3 4 2 2 3 2 2" xfId="42944" xr:uid="{14D8DA9C-CE6B-4175-AF22-951309149F10}"/>
    <cellStyle name="RISKnormBoxed 3 4 2 2 3 3" xfId="42943" xr:uid="{D7C905DB-C201-458D-81A5-800F402640CC}"/>
    <cellStyle name="RISKnormBoxed 3 4 2 2 4" xfId="19801" xr:uid="{00000000-0005-0000-0000-0000604D0000}"/>
    <cellStyle name="RISKnormBoxed 3 4 2 2 4 2" xfId="42945" xr:uid="{17056BF2-8F1E-481F-A1BB-2A0387088FFF}"/>
    <cellStyle name="RISKnormBoxed 3 4 2 2 5" xfId="42940" xr:uid="{00A389B2-CD97-4A12-B51E-4443CFB7818F}"/>
    <cellStyle name="RISKnormBoxed 3 4 2 3" xfId="19802" xr:uid="{00000000-0005-0000-0000-0000614D0000}"/>
    <cellStyle name="RISKnormBoxed 3 4 2 3 2" xfId="19803" xr:uid="{00000000-0005-0000-0000-0000624D0000}"/>
    <cellStyle name="RISKnormBoxed 3 4 2 3 2 2" xfId="19804" xr:uid="{00000000-0005-0000-0000-0000634D0000}"/>
    <cellStyle name="RISKnormBoxed 3 4 2 3 2 2 2" xfId="42948" xr:uid="{FFBA9397-4226-4280-93C9-BD956112FC36}"/>
    <cellStyle name="RISKnormBoxed 3 4 2 3 2 3" xfId="42947" xr:uid="{5FE55D11-86A8-44DE-B53D-2E1ECB460569}"/>
    <cellStyle name="RISKnormBoxed 3 4 2 3 3" xfId="19805" xr:uid="{00000000-0005-0000-0000-0000644D0000}"/>
    <cellStyle name="RISKnormBoxed 3 4 2 3 3 2" xfId="19806" xr:uid="{00000000-0005-0000-0000-0000654D0000}"/>
    <cellStyle name="RISKnormBoxed 3 4 2 3 3 2 2" xfId="42950" xr:uid="{02B4D064-7027-445F-B4ED-1901D63D1665}"/>
    <cellStyle name="RISKnormBoxed 3 4 2 3 3 3" xfId="42949" xr:uid="{38F372AA-0A75-463B-AD83-FEE00FDA3E98}"/>
    <cellStyle name="RISKnormBoxed 3 4 2 3 4" xfId="19807" xr:uid="{00000000-0005-0000-0000-0000664D0000}"/>
    <cellStyle name="RISKnormBoxed 3 4 2 3 4 2" xfId="42951" xr:uid="{C2E54C9E-7DCE-4FDE-9025-C930BF39407B}"/>
    <cellStyle name="RISKnormBoxed 3 4 2 3 5" xfId="42946" xr:uid="{8AC8C433-8F24-404B-AD17-8E726FE64390}"/>
    <cellStyle name="RISKnormBoxed 3 4 2 4" xfId="19808" xr:uid="{00000000-0005-0000-0000-0000674D0000}"/>
    <cellStyle name="RISKnormBoxed 3 4 2 4 2" xfId="19809" xr:uid="{00000000-0005-0000-0000-0000684D0000}"/>
    <cellStyle name="RISKnormBoxed 3 4 2 4 2 2" xfId="19810" xr:uid="{00000000-0005-0000-0000-0000694D0000}"/>
    <cellStyle name="RISKnormBoxed 3 4 2 4 2 2 2" xfId="42954" xr:uid="{AFD70D31-BFE8-4B10-866D-B52EE7AC911E}"/>
    <cellStyle name="RISKnormBoxed 3 4 2 4 2 3" xfId="42953" xr:uid="{00989709-59E2-4932-BD5F-DECF90EAE3AA}"/>
    <cellStyle name="RISKnormBoxed 3 4 2 4 3" xfId="19811" xr:uid="{00000000-0005-0000-0000-00006A4D0000}"/>
    <cellStyle name="RISKnormBoxed 3 4 2 4 3 2" xfId="19812" xr:uid="{00000000-0005-0000-0000-00006B4D0000}"/>
    <cellStyle name="RISKnormBoxed 3 4 2 4 3 2 2" xfId="42956" xr:uid="{CC963866-6474-4046-9BAE-0773D6EFA115}"/>
    <cellStyle name="RISKnormBoxed 3 4 2 4 3 3" xfId="42955" xr:uid="{F5973C7D-F971-41C9-BC47-CD52D23F6FF9}"/>
    <cellStyle name="RISKnormBoxed 3 4 2 4 4" xfId="19813" xr:uid="{00000000-0005-0000-0000-00006C4D0000}"/>
    <cellStyle name="RISKnormBoxed 3 4 2 4 4 2" xfId="42957" xr:uid="{D5736FDA-3D3C-4060-B749-957A4435DD19}"/>
    <cellStyle name="RISKnormBoxed 3 4 2 4 5" xfId="42952" xr:uid="{1D091071-6BC3-4F60-A8C2-473E387580AD}"/>
    <cellStyle name="RISKnormBoxed 3 4 2 5" xfId="19814" xr:uid="{00000000-0005-0000-0000-00006D4D0000}"/>
    <cellStyle name="RISKnormBoxed 3 4 2 5 2" xfId="19815" xr:uid="{00000000-0005-0000-0000-00006E4D0000}"/>
    <cellStyle name="RISKnormBoxed 3 4 2 5 2 2" xfId="19816" xr:uid="{00000000-0005-0000-0000-00006F4D0000}"/>
    <cellStyle name="RISKnormBoxed 3 4 2 5 2 2 2" xfId="42960" xr:uid="{3321915E-AAD7-45BF-9B65-E36BBB579A3B}"/>
    <cellStyle name="RISKnormBoxed 3 4 2 5 2 3" xfId="42959" xr:uid="{E3D76C91-9CE2-486B-8EB5-BCB91D442C35}"/>
    <cellStyle name="RISKnormBoxed 3 4 2 5 3" xfId="19817" xr:uid="{00000000-0005-0000-0000-0000704D0000}"/>
    <cellStyle name="RISKnormBoxed 3 4 2 5 3 2" xfId="19818" xr:uid="{00000000-0005-0000-0000-0000714D0000}"/>
    <cellStyle name="RISKnormBoxed 3 4 2 5 3 2 2" xfId="42962" xr:uid="{51AF375E-073F-475D-BEBA-79E4B59B477B}"/>
    <cellStyle name="RISKnormBoxed 3 4 2 5 3 3" xfId="42961" xr:uid="{13B5F5D9-C6A6-4A0C-96DB-5B71764F76D1}"/>
    <cellStyle name="RISKnormBoxed 3 4 2 5 4" xfId="19819" xr:uid="{00000000-0005-0000-0000-0000724D0000}"/>
    <cellStyle name="RISKnormBoxed 3 4 2 5 4 2" xfId="42963" xr:uid="{A40E3637-C58E-40D8-A885-C5F59F9A57B9}"/>
    <cellStyle name="RISKnormBoxed 3 4 2 5 5" xfId="42958" xr:uid="{0F3D4CD5-E711-4EDA-A6FF-2AF2B03E1814}"/>
    <cellStyle name="RISKnormBoxed 3 4 2 6" xfId="19820" xr:uid="{00000000-0005-0000-0000-0000734D0000}"/>
    <cellStyle name="RISKnormBoxed 3 4 2 6 2" xfId="19821" xr:uid="{00000000-0005-0000-0000-0000744D0000}"/>
    <cellStyle name="RISKnormBoxed 3 4 2 6 2 2" xfId="42965" xr:uid="{020D3569-510F-4FDB-A050-E6471EC8678F}"/>
    <cellStyle name="RISKnormBoxed 3 4 2 6 3" xfId="42964" xr:uid="{FFFEBBDC-7982-47F4-BD24-2F76BE13A425}"/>
    <cellStyle name="RISKnormBoxed 3 4 2 7" xfId="19822" xr:uid="{00000000-0005-0000-0000-0000754D0000}"/>
    <cellStyle name="RISKnormBoxed 3 4 2 7 2" xfId="19823" xr:uid="{00000000-0005-0000-0000-0000764D0000}"/>
    <cellStyle name="RISKnormBoxed 3 4 2 7 2 2" xfId="42967" xr:uid="{1AAA815C-B71D-43AC-819A-86F69BFD04CE}"/>
    <cellStyle name="RISKnormBoxed 3 4 2 7 3" xfId="42966" xr:uid="{857BC2EC-3202-47CA-983F-09DB46BB67EC}"/>
    <cellStyle name="RISKnormBoxed 3 4 2 8" xfId="19824" xr:uid="{00000000-0005-0000-0000-0000774D0000}"/>
    <cellStyle name="RISKnormBoxed 3 4 2 8 2" xfId="42968" xr:uid="{D855248D-C443-4625-99A2-A370ED09C794}"/>
    <cellStyle name="RISKnormBoxed 3 4 2 9" xfId="42939" xr:uid="{FF2C55D0-D3D4-4533-9DA9-D064E916FC64}"/>
    <cellStyle name="RISKnormBoxed 3 4 3" xfId="19825" xr:uid="{00000000-0005-0000-0000-0000784D0000}"/>
    <cellStyle name="RISKnormBoxed 3 4 3 2" xfId="19826" xr:uid="{00000000-0005-0000-0000-0000794D0000}"/>
    <cellStyle name="RISKnormBoxed 3 4 3 2 2" xfId="19827" xr:uid="{00000000-0005-0000-0000-00007A4D0000}"/>
    <cellStyle name="RISKnormBoxed 3 4 3 2 2 2" xfId="42971" xr:uid="{040F6112-714E-4377-8C19-16F1AAC83AD5}"/>
    <cellStyle name="RISKnormBoxed 3 4 3 2 3" xfId="42970" xr:uid="{E65A81F7-897F-4E0A-93FC-DE298E6982E2}"/>
    <cellStyle name="RISKnormBoxed 3 4 3 3" xfId="19828" xr:uid="{00000000-0005-0000-0000-00007B4D0000}"/>
    <cellStyle name="RISKnormBoxed 3 4 3 3 2" xfId="19829" xr:uid="{00000000-0005-0000-0000-00007C4D0000}"/>
    <cellStyle name="RISKnormBoxed 3 4 3 3 2 2" xfId="42973" xr:uid="{4729110F-05D9-4F05-89C3-09369C82501C}"/>
    <cellStyle name="RISKnormBoxed 3 4 3 3 3" xfId="42972" xr:uid="{50CE507B-6062-4740-A53B-A9C0368F7DD9}"/>
    <cellStyle name="RISKnormBoxed 3 4 3 4" xfId="19830" xr:uid="{00000000-0005-0000-0000-00007D4D0000}"/>
    <cellStyle name="RISKnormBoxed 3 4 3 4 2" xfId="42974" xr:uid="{665F7052-2A53-49D1-8156-3BFF6FB9D69B}"/>
    <cellStyle name="RISKnormBoxed 3 4 3 5" xfId="42969" xr:uid="{D163E84E-053A-4440-B0ED-9706E0CE4F4F}"/>
    <cellStyle name="RISKnormBoxed 3 4 4" xfId="19831" xr:uid="{00000000-0005-0000-0000-00007E4D0000}"/>
    <cellStyle name="RISKnormBoxed 3 4 4 2" xfId="19832" xr:uid="{00000000-0005-0000-0000-00007F4D0000}"/>
    <cellStyle name="RISKnormBoxed 3 4 4 2 2" xfId="19833" xr:uid="{00000000-0005-0000-0000-0000804D0000}"/>
    <cellStyle name="RISKnormBoxed 3 4 4 2 2 2" xfId="42977" xr:uid="{60DF7DB2-D655-4FB8-8650-C0E8C20575CE}"/>
    <cellStyle name="RISKnormBoxed 3 4 4 2 3" xfId="42976" xr:uid="{E25724A7-6AC1-4D4B-A25F-BBDE141CC9E1}"/>
    <cellStyle name="RISKnormBoxed 3 4 4 3" xfId="19834" xr:uid="{00000000-0005-0000-0000-0000814D0000}"/>
    <cellStyle name="RISKnormBoxed 3 4 4 3 2" xfId="19835" xr:uid="{00000000-0005-0000-0000-0000824D0000}"/>
    <cellStyle name="RISKnormBoxed 3 4 4 3 2 2" xfId="42979" xr:uid="{B8A2B5AC-1293-4E21-80F1-ADA772E47A3D}"/>
    <cellStyle name="RISKnormBoxed 3 4 4 3 3" xfId="42978" xr:uid="{05520894-C5B8-404D-A55D-B591ABCFCD97}"/>
    <cellStyle name="RISKnormBoxed 3 4 4 4" xfId="19836" xr:uid="{00000000-0005-0000-0000-0000834D0000}"/>
    <cellStyle name="RISKnormBoxed 3 4 4 4 2" xfId="42980" xr:uid="{C565AFD1-41D1-41E3-B100-E4B28D7712FA}"/>
    <cellStyle name="RISKnormBoxed 3 4 4 5" xfId="42975" xr:uid="{BFD5F417-A284-4600-AC3F-A17685B0E6A1}"/>
    <cellStyle name="RISKnormBoxed 3 4 5" xfId="19837" xr:uid="{00000000-0005-0000-0000-0000844D0000}"/>
    <cellStyle name="RISKnormBoxed 3 4 5 2" xfId="19838" xr:uid="{00000000-0005-0000-0000-0000854D0000}"/>
    <cellStyle name="RISKnormBoxed 3 4 5 2 2" xfId="19839" xr:uid="{00000000-0005-0000-0000-0000864D0000}"/>
    <cellStyle name="RISKnormBoxed 3 4 5 2 2 2" xfId="42983" xr:uid="{6F53515D-79D5-4E68-9683-53EFEB642B83}"/>
    <cellStyle name="RISKnormBoxed 3 4 5 2 3" xfId="42982" xr:uid="{B416CA89-1B6E-428E-B023-3EE1F0985E5F}"/>
    <cellStyle name="RISKnormBoxed 3 4 5 3" xfId="19840" xr:uid="{00000000-0005-0000-0000-0000874D0000}"/>
    <cellStyle name="RISKnormBoxed 3 4 5 3 2" xfId="19841" xr:uid="{00000000-0005-0000-0000-0000884D0000}"/>
    <cellStyle name="RISKnormBoxed 3 4 5 3 2 2" xfId="42985" xr:uid="{77BE84F6-4247-4F18-A52F-A9CF955F1497}"/>
    <cellStyle name="RISKnormBoxed 3 4 5 3 3" xfId="42984" xr:uid="{ACD5D5C3-B417-4C19-923C-DA922E7A7DDC}"/>
    <cellStyle name="RISKnormBoxed 3 4 5 4" xfId="19842" xr:uid="{00000000-0005-0000-0000-0000894D0000}"/>
    <cellStyle name="RISKnormBoxed 3 4 5 4 2" xfId="42986" xr:uid="{22EBB782-BA4C-4B22-AB14-50CD87C38253}"/>
    <cellStyle name="RISKnormBoxed 3 4 5 5" xfId="42981" xr:uid="{9A953A0A-06A4-461D-BAD4-91E229BB0EEB}"/>
    <cellStyle name="RISKnormBoxed 3 4 6" xfId="19843" xr:uid="{00000000-0005-0000-0000-00008A4D0000}"/>
    <cellStyle name="RISKnormBoxed 3 4 6 2" xfId="19844" xr:uid="{00000000-0005-0000-0000-00008B4D0000}"/>
    <cellStyle name="RISKnormBoxed 3 4 6 2 2" xfId="19845" xr:uid="{00000000-0005-0000-0000-00008C4D0000}"/>
    <cellStyle name="RISKnormBoxed 3 4 6 2 2 2" xfId="42989" xr:uid="{33E1D4D1-8B18-4B70-8252-2A07A7489381}"/>
    <cellStyle name="RISKnormBoxed 3 4 6 2 3" xfId="42988" xr:uid="{3CEB1D56-CB1A-48A4-8923-2CCE746A64C9}"/>
    <cellStyle name="RISKnormBoxed 3 4 6 3" xfId="19846" xr:uid="{00000000-0005-0000-0000-00008D4D0000}"/>
    <cellStyle name="RISKnormBoxed 3 4 6 3 2" xfId="19847" xr:uid="{00000000-0005-0000-0000-00008E4D0000}"/>
    <cellStyle name="RISKnormBoxed 3 4 6 3 2 2" xfId="42991" xr:uid="{735BD511-133B-4830-A548-BA2D39D4FD08}"/>
    <cellStyle name="RISKnormBoxed 3 4 6 3 3" xfId="42990" xr:uid="{6C7FA39A-9863-4816-8623-B3B84B980933}"/>
    <cellStyle name="RISKnormBoxed 3 4 6 4" xfId="19848" xr:uid="{00000000-0005-0000-0000-00008F4D0000}"/>
    <cellStyle name="RISKnormBoxed 3 4 6 4 2" xfId="42992" xr:uid="{A4357E36-CB54-4305-A03C-CF69B5BEC275}"/>
    <cellStyle name="RISKnormBoxed 3 4 6 5" xfId="42987" xr:uid="{671A0F8F-6FBC-41A5-BFB2-50971E6EEC91}"/>
    <cellStyle name="RISKnormBoxed 3 4 7" xfId="19849" xr:uid="{00000000-0005-0000-0000-0000904D0000}"/>
    <cellStyle name="RISKnormBoxed 3 4 7 2" xfId="19850" xr:uid="{00000000-0005-0000-0000-0000914D0000}"/>
    <cellStyle name="RISKnormBoxed 3 4 7 2 2" xfId="42994" xr:uid="{DA644375-0985-4302-A541-E074017FB3B3}"/>
    <cellStyle name="RISKnormBoxed 3 4 7 3" xfId="42993" xr:uid="{7511F62C-F373-4ACA-B0CB-B3C0516FE9E8}"/>
    <cellStyle name="RISKnormBoxed 3 4 8" xfId="19851" xr:uid="{00000000-0005-0000-0000-0000924D0000}"/>
    <cellStyle name="RISKnormBoxed 3 4 8 2" xfId="19852" xr:uid="{00000000-0005-0000-0000-0000934D0000}"/>
    <cellStyle name="RISKnormBoxed 3 4 8 2 2" xfId="42996" xr:uid="{1309CB54-57BC-488D-B847-F2CF05EBF1EF}"/>
    <cellStyle name="RISKnormBoxed 3 4 8 3" xfId="42995" xr:uid="{E8B645EB-559B-4BCF-93CA-8D9E879E8838}"/>
    <cellStyle name="RISKnormBoxed 3 4 9" xfId="19853" xr:uid="{00000000-0005-0000-0000-0000944D0000}"/>
    <cellStyle name="RISKnormBoxed 3 4 9 2" xfId="42997" xr:uid="{F639AF9E-B4D9-47E8-BECF-E18406FA232A}"/>
    <cellStyle name="RISKnormBoxed 3 4_Balance" xfId="19854" xr:uid="{00000000-0005-0000-0000-0000954D0000}"/>
    <cellStyle name="RISKnormBoxed 3 5" xfId="19855" xr:uid="{00000000-0005-0000-0000-0000964D0000}"/>
    <cellStyle name="RISKnormBoxed 3 5 2" xfId="19856" xr:uid="{00000000-0005-0000-0000-0000974D0000}"/>
    <cellStyle name="RISKnormBoxed 3 5 2 2" xfId="19857" xr:uid="{00000000-0005-0000-0000-0000984D0000}"/>
    <cellStyle name="RISKnormBoxed 3 5 2 2 2" xfId="19858" xr:uid="{00000000-0005-0000-0000-0000994D0000}"/>
    <cellStyle name="RISKnormBoxed 3 5 2 2 2 2" xfId="43001" xr:uid="{0AD1FF0D-C1C4-4D34-8807-3E22950261A1}"/>
    <cellStyle name="RISKnormBoxed 3 5 2 2 3" xfId="43000" xr:uid="{AF61B0FF-8269-4612-BF9D-C3C946816002}"/>
    <cellStyle name="RISKnormBoxed 3 5 2 3" xfId="19859" xr:uid="{00000000-0005-0000-0000-00009A4D0000}"/>
    <cellStyle name="RISKnormBoxed 3 5 2 3 2" xfId="19860" xr:uid="{00000000-0005-0000-0000-00009B4D0000}"/>
    <cellStyle name="RISKnormBoxed 3 5 2 3 2 2" xfId="43003" xr:uid="{2115BE24-F848-4357-B0F4-C2F2E4191E1A}"/>
    <cellStyle name="RISKnormBoxed 3 5 2 3 3" xfId="43002" xr:uid="{EFF68688-5930-41C0-886D-DA1038258BCF}"/>
    <cellStyle name="RISKnormBoxed 3 5 2 4" xfId="19861" xr:uid="{00000000-0005-0000-0000-00009C4D0000}"/>
    <cellStyle name="RISKnormBoxed 3 5 2 4 2" xfId="43004" xr:uid="{A7CE1382-E916-4D08-98C9-DAAB5C082B16}"/>
    <cellStyle name="RISKnormBoxed 3 5 2 5" xfId="42999" xr:uid="{65615F05-1948-4923-88C9-348460ABDADF}"/>
    <cellStyle name="RISKnormBoxed 3 5 3" xfId="19862" xr:uid="{00000000-0005-0000-0000-00009D4D0000}"/>
    <cellStyle name="RISKnormBoxed 3 5 3 2" xfId="19863" xr:uid="{00000000-0005-0000-0000-00009E4D0000}"/>
    <cellStyle name="RISKnormBoxed 3 5 3 2 2" xfId="19864" xr:uid="{00000000-0005-0000-0000-00009F4D0000}"/>
    <cellStyle name="RISKnormBoxed 3 5 3 2 2 2" xfId="43007" xr:uid="{6CB3D4AE-BDE5-44B7-BDE7-596D682A5D6B}"/>
    <cellStyle name="RISKnormBoxed 3 5 3 2 3" xfId="43006" xr:uid="{04C0849F-2349-4033-A5F4-720087671991}"/>
    <cellStyle name="RISKnormBoxed 3 5 3 3" xfId="19865" xr:uid="{00000000-0005-0000-0000-0000A04D0000}"/>
    <cellStyle name="RISKnormBoxed 3 5 3 3 2" xfId="19866" xr:uid="{00000000-0005-0000-0000-0000A14D0000}"/>
    <cellStyle name="RISKnormBoxed 3 5 3 3 2 2" xfId="43009" xr:uid="{61D183FC-60DE-4D0E-B394-6513F24AA379}"/>
    <cellStyle name="RISKnormBoxed 3 5 3 3 3" xfId="43008" xr:uid="{B697AE38-693A-4225-996F-F9A784BA4599}"/>
    <cellStyle name="RISKnormBoxed 3 5 3 4" xfId="19867" xr:uid="{00000000-0005-0000-0000-0000A24D0000}"/>
    <cellStyle name="RISKnormBoxed 3 5 3 4 2" xfId="43010" xr:uid="{0A9CC828-6008-49B6-8A1C-99D3713D028F}"/>
    <cellStyle name="RISKnormBoxed 3 5 3 5" xfId="43005" xr:uid="{9E0207F5-66BE-4337-BDBB-C65988B4C26B}"/>
    <cellStyle name="RISKnormBoxed 3 5 4" xfId="19868" xr:uid="{00000000-0005-0000-0000-0000A34D0000}"/>
    <cellStyle name="RISKnormBoxed 3 5 4 2" xfId="19869" xr:uid="{00000000-0005-0000-0000-0000A44D0000}"/>
    <cellStyle name="RISKnormBoxed 3 5 4 2 2" xfId="19870" xr:uid="{00000000-0005-0000-0000-0000A54D0000}"/>
    <cellStyle name="RISKnormBoxed 3 5 4 2 2 2" xfId="43013" xr:uid="{4F3A0533-C0C7-4D41-8019-E4AEB48A51EE}"/>
    <cellStyle name="RISKnormBoxed 3 5 4 2 3" xfId="43012" xr:uid="{419D18E2-CD49-4606-A134-F73BC5D6C7F2}"/>
    <cellStyle name="RISKnormBoxed 3 5 4 3" xfId="19871" xr:uid="{00000000-0005-0000-0000-0000A64D0000}"/>
    <cellStyle name="RISKnormBoxed 3 5 4 3 2" xfId="19872" xr:uid="{00000000-0005-0000-0000-0000A74D0000}"/>
    <cellStyle name="RISKnormBoxed 3 5 4 3 2 2" xfId="43015" xr:uid="{7BCB3C46-807C-4631-ACEB-21E7E272E376}"/>
    <cellStyle name="RISKnormBoxed 3 5 4 3 3" xfId="43014" xr:uid="{DDCED882-AA7F-409C-8076-3766F7E581A6}"/>
    <cellStyle name="RISKnormBoxed 3 5 4 4" xfId="19873" xr:uid="{00000000-0005-0000-0000-0000A84D0000}"/>
    <cellStyle name="RISKnormBoxed 3 5 4 4 2" xfId="43016" xr:uid="{83F7D114-18E4-4671-AE12-83A1DF793979}"/>
    <cellStyle name="RISKnormBoxed 3 5 4 5" xfId="43011" xr:uid="{DB73B34B-50F3-44B8-B014-0EA3097CA1C9}"/>
    <cellStyle name="RISKnormBoxed 3 5 5" xfId="19874" xr:uid="{00000000-0005-0000-0000-0000A94D0000}"/>
    <cellStyle name="RISKnormBoxed 3 5 5 2" xfId="19875" xr:uid="{00000000-0005-0000-0000-0000AA4D0000}"/>
    <cellStyle name="RISKnormBoxed 3 5 5 2 2" xfId="19876" xr:uid="{00000000-0005-0000-0000-0000AB4D0000}"/>
    <cellStyle name="RISKnormBoxed 3 5 5 2 2 2" xfId="43019" xr:uid="{F38D791C-0C10-4B96-BD8B-CFE5E399C59F}"/>
    <cellStyle name="RISKnormBoxed 3 5 5 2 3" xfId="43018" xr:uid="{E70275B0-8D29-4F9B-9D33-1DBAE8DD76BA}"/>
    <cellStyle name="RISKnormBoxed 3 5 5 3" xfId="19877" xr:uid="{00000000-0005-0000-0000-0000AC4D0000}"/>
    <cellStyle name="RISKnormBoxed 3 5 5 3 2" xfId="19878" xr:uid="{00000000-0005-0000-0000-0000AD4D0000}"/>
    <cellStyle name="RISKnormBoxed 3 5 5 3 2 2" xfId="43021" xr:uid="{7994CE1E-43B5-4307-86F0-A1270A5D6389}"/>
    <cellStyle name="RISKnormBoxed 3 5 5 3 3" xfId="43020" xr:uid="{C6FEF9D4-4811-4B95-A732-E084F478D725}"/>
    <cellStyle name="RISKnormBoxed 3 5 5 4" xfId="19879" xr:uid="{00000000-0005-0000-0000-0000AE4D0000}"/>
    <cellStyle name="RISKnormBoxed 3 5 5 4 2" xfId="43022" xr:uid="{B1034770-F602-43AB-812E-039D6419BC7A}"/>
    <cellStyle name="RISKnormBoxed 3 5 5 5" xfId="43017" xr:uid="{248B6DD6-6C4D-480E-AC20-E89BCC7325B1}"/>
    <cellStyle name="RISKnormBoxed 3 5 6" xfId="19880" xr:uid="{00000000-0005-0000-0000-0000AF4D0000}"/>
    <cellStyle name="RISKnormBoxed 3 5 6 2" xfId="19881" xr:uid="{00000000-0005-0000-0000-0000B04D0000}"/>
    <cellStyle name="RISKnormBoxed 3 5 6 2 2" xfId="43024" xr:uid="{131240CC-3959-4F2F-8970-356DDA4B6D0F}"/>
    <cellStyle name="RISKnormBoxed 3 5 6 3" xfId="43023" xr:uid="{D2527BC5-480B-4DB1-B6E2-49F260A3B2D0}"/>
    <cellStyle name="RISKnormBoxed 3 5 7" xfId="19882" xr:uid="{00000000-0005-0000-0000-0000B14D0000}"/>
    <cellStyle name="RISKnormBoxed 3 5 7 2" xfId="19883" xr:uid="{00000000-0005-0000-0000-0000B24D0000}"/>
    <cellStyle name="RISKnormBoxed 3 5 7 2 2" xfId="43026" xr:uid="{4F56FF1E-9B18-4E97-956A-CA21F27E2367}"/>
    <cellStyle name="RISKnormBoxed 3 5 7 3" xfId="43025" xr:uid="{27B00737-55D8-433C-843F-6BD1280D9214}"/>
    <cellStyle name="RISKnormBoxed 3 5 8" xfId="19884" xr:uid="{00000000-0005-0000-0000-0000B34D0000}"/>
    <cellStyle name="RISKnormBoxed 3 5 8 2" xfId="43027" xr:uid="{C62A0DD6-0839-4F5D-A960-BAC55EEA59BC}"/>
    <cellStyle name="RISKnormBoxed 3 5 9" xfId="42998" xr:uid="{CEC720C4-3B98-4F59-AD4E-8D588326596B}"/>
    <cellStyle name="RISKnormBoxed 3 6" xfId="19885" xr:uid="{00000000-0005-0000-0000-0000B44D0000}"/>
    <cellStyle name="RISKnormBoxed 3 6 2" xfId="19886" xr:uid="{00000000-0005-0000-0000-0000B54D0000}"/>
    <cellStyle name="RISKnormBoxed 3 6 2 2" xfId="19887" xr:uid="{00000000-0005-0000-0000-0000B64D0000}"/>
    <cellStyle name="RISKnormBoxed 3 6 2 2 2" xfId="19888" xr:uid="{00000000-0005-0000-0000-0000B74D0000}"/>
    <cellStyle name="RISKnormBoxed 3 6 2 2 2 2" xfId="43031" xr:uid="{408743C4-9099-4DB3-89AF-58623C24BB3B}"/>
    <cellStyle name="RISKnormBoxed 3 6 2 2 3" xfId="43030" xr:uid="{520DAA8E-2544-45BC-9D48-E180D541CB86}"/>
    <cellStyle name="RISKnormBoxed 3 6 2 3" xfId="19889" xr:uid="{00000000-0005-0000-0000-0000B84D0000}"/>
    <cellStyle name="RISKnormBoxed 3 6 2 3 2" xfId="19890" xr:uid="{00000000-0005-0000-0000-0000B94D0000}"/>
    <cellStyle name="RISKnormBoxed 3 6 2 3 2 2" xfId="43033" xr:uid="{64A39523-C13B-43E4-98CF-16249ACDD0B5}"/>
    <cellStyle name="RISKnormBoxed 3 6 2 3 3" xfId="43032" xr:uid="{941DD33C-851E-4FDD-8E17-C65E1B4481E3}"/>
    <cellStyle name="RISKnormBoxed 3 6 2 4" xfId="19891" xr:uid="{00000000-0005-0000-0000-0000BA4D0000}"/>
    <cellStyle name="RISKnormBoxed 3 6 2 4 2" xfId="43034" xr:uid="{2966DF25-DF43-4210-93E3-57BE208686A8}"/>
    <cellStyle name="RISKnormBoxed 3 6 2 5" xfId="43029" xr:uid="{57895008-8D9D-4C24-B31E-735AB402829A}"/>
    <cellStyle name="RISKnormBoxed 3 6 3" xfId="19892" xr:uid="{00000000-0005-0000-0000-0000BB4D0000}"/>
    <cellStyle name="RISKnormBoxed 3 6 3 2" xfId="19893" xr:uid="{00000000-0005-0000-0000-0000BC4D0000}"/>
    <cellStyle name="RISKnormBoxed 3 6 3 2 2" xfId="19894" xr:uid="{00000000-0005-0000-0000-0000BD4D0000}"/>
    <cellStyle name="RISKnormBoxed 3 6 3 2 2 2" xfId="43037" xr:uid="{11509C9E-E19F-439B-B287-933D6B65A4BC}"/>
    <cellStyle name="RISKnormBoxed 3 6 3 2 3" xfId="43036" xr:uid="{B7CDA49E-806C-4654-ACDC-6CC743D7CD05}"/>
    <cellStyle name="RISKnormBoxed 3 6 3 3" xfId="19895" xr:uid="{00000000-0005-0000-0000-0000BE4D0000}"/>
    <cellStyle name="RISKnormBoxed 3 6 3 3 2" xfId="19896" xr:uid="{00000000-0005-0000-0000-0000BF4D0000}"/>
    <cellStyle name="RISKnormBoxed 3 6 3 3 2 2" xfId="43039" xr:uid="{BBCB4861-118D-4025-AF58-D0ED71158747}"/>
    <cellStyle name="RISKnormBoxed 3 6 3 3 3" xfId="43038" xr:uid="{33137DED-F790-41AA-B44A-B128D454F938}"/>
    <cellStyle name="RISKnormBoxed 3 6 3 4" xfId="19897" xr:uid="{00000000-0005-0000-0000-0000C04D0000}"/>
    <cellStyle name="RISKnormBoxed 3 6 3 4 2" xfId="43040" xr:uid="{4BB9929A-FB68-478C-863B-F4EEB40EBD1E}"/>
    <cellStyle name="RISKnormBoxed 3 6 3 5" xfId="43035" xr:uid="{156EFC81-EB01-4DDD-9E08-9C2C12661C3B}"/>
    <cellStyle name="RISKnormBoxed 3 6 4" xfId="19898" xr:uid="{00000000-0005-0000-0000-0000C14D0000}"/>
    <cellStyle name="RISKnormBoxed 3 6 4 2" xfId="19899" xr:uid="{00000000-0005-0000-0000-0000C24D0000}"/>
    <cellStyle name="RISKnormBoxed 3 6 4 2 2" xfId="19900" xr:uid="{00000000-0005-0000-0000-0000C34D0000}"/>
    <cellStyle name="RISKnormBoxed 3 6 4 2 2 2" xfId="43043" xr:uid="{EE2F8681-D2E4-4D2F-B412-60E973C6E209}"/>
    <cellStyle name="RISKnormBoxed 3 6 4 2 3" xfId="43042" xr:uid="{E158170A-EADC-43C1-B866-E06BEB556C6D}"/>
    <cellStyle name="RISKnormBoxed 3 6 4 3" xfId="19901" xr:uid="{00000000-0005-0000-0000-0000C44D0000}"/>
    <cellStyle name="RISKnormBoxed 3 6 4 3 2" xfId="19902" xr:uid="{00000000-0005-0000-0000-0000C54D0000}"/>
    <cellStyle name="RISKnormBoxed 3 6 4 3 2 2" xfId="43045" xr:uid="{781A3EF1-ECFB-41F2-A7DB-A1A1C21F3ACF}"/>
    <cellStyle name="RISKnormBoxed 3 6 4 3 3" xfId="43044" xr:uid="{412C4E08-A6C2-4D5D-8393-5DCD6E7EC8CA}"/>
    <cellStyle name="RISKnormBoxed 3 6 4 4" xfId="19903" xr:uid="{00000000-0005-0000-0000-0000C64D0000}"/>
    <cellStyle name="RISKnormBoxed 3 6 4 4 2" xfId="43046" xr:uid="{B08C3C5C-6D5C-4160-B4E6-B799B675AD56}"/>
    <cellStyle name="RISKnormBoxed 3 6 4 5" xfId="43041" xr:uid="{F4FA1F04-108B-473B-B56B-D26DEB8F51A0}"/>
    <cellStyle name="RISKnormBoxed 3 6 5" xfId="19904" xr:uid="{00000000-0005-0000-0000-0000C74D0000}"/>
    <cellStyle name="RISKnormBoxed 3 6 5 2" xfId="19905" xr:uid="{00000000-0005-0000-0000-0000C84D0000}"/>
    <cellStyle name="RISKnormBoxed 3 6 5 2 2" xfId="19906" xr:uid="{00000000-0005-0000-0000-0000C94D0000}"/>
    <cellStyle name="RISKnormBoxed 3 6 5 2 2 2" xfId="43049" xr:uid="{A9DD41B7-A090-48D7-87FA-2B25FFA0423C}"/>
    <cellStyle name="RISKnormBoxed 3 6 5 2 3" xfId="43048" xr:uid="{C626B51D-ADAC-43B9-8B16-135909896F21}"/>
    <cellStyle name="RISKnormBoxed 3 6 5 3" xfId="19907" xr:uid="{00000000-0005-0000-0000-0000CA4D0000}"/>
    <cellStyle name="RISKnormBoxed 3 6 5 3 2" xfId="19908" xr:uid="{00000000-0005-0000-0000-0000CB4D0000}"/>
    <cellStyle name="RISKnormBoxed 3 6 5 3 2 2" xfId="43051" xr:uid="{89E82BF5-E87B-4E3C-9246-10EAF371EEC8}"/>
    <cellStyle name="RISKnormBoxed 3 6 5 3 3" xfId="43050" xr:uid="{450CC351-5739-46D4-99AB-9876F3D8D8FE}"/>
    <cellStyle name="RISKnormBoxed 3 6 5 4" xfId="19909" xr:uid="{00000000-0005-0000-0000-0000CC4D0000}"/>
    <cellStyle name="RISKnormBoxed 3 6 5 4 2" xfId="43052" xr:uid="{4AC05AF6-587E-4FDA-B419-3E661B7B5407}"/>
    <cellStyle name="RISKnormBoxed 3 6 5 5" xfId="43047" xr:uid="{23C61BA0-84A3-4F42-B519-BD7911750C11}"/>
    <cellStyle name="RISKnormBoxed 3 6 6" xfId="19910" xr:uid="{00000000-0005-0000-0000-0000CD4D0000}"/>
    <cellStyle name="RISKnormBoxed 3 6 6 2" xfId="19911" xr:uid="{00000000-0005-0000-0000-0000CE4D0000}"/>
    <cellStyle name="RISKnormBoxed 3 6 6 2 2" xfId="43054" xr:uid="{F99D8949-E917-4ADF-9F1A-F390FCD013DE}"/>
    <cellStyle name="RISKnormBoxed 3 6 6 3" xfId="43053" xr:uid="{71C40D4A-268B-4ACA-834E-CEDA42C4D3C3}"/>
    <cellStyle name="RISKnormBoxed 3 6 7" xfId="19912" xr:uid="{00000000-0005-0000-0000-0000CF4D0000}"/>
    <cellStyle name="RISKnormBoxed 3 6 7 2" xfId="19913" xr:uid="{00000000-0005-0000-0000-0000D04D0000}"/>
    <cellStyle name="RISKnormBoxed 3 6 7 2 2" xfId="43056" xr:uid="{12B2373D-F8B8-48B9-9B8C-C599AE5FFE3D}"/>
    <cellStyle name="RISKnormBoxed 3 6 7 3" xfId="43055" xr:uid="{BE2E94F1-EE76-4BEB-931B-CE60BA839508}"/>
    <cellStyle name="RISKnormBoxed 3 6 8" xfId="19914" xr:uid="{00000000-0005-0000-0000-0000D14D0000}"/>
    <cellStyle name="RISKnormBoxed 3 6 8 2" xfId="43057" xr:uid="{FAB798A1-F174-4B93-9AFB-1A711B2FE087}"/>
    <cellStyle name="RISKnormBoxed 3 6 9" xfId="43028" xr:uid="{F32A389B-5AA3-4988-AD15-8F98BB67A0D5}"/>
    <cellStyle name="RISKnormBoxed 3 7" xfId="19915" xr:uid="{00000000-0005-0000-0000-0000D24D0000}"/>
    <cellStyle name="RISKnormBoxed 3 7 2" xfId="19916" xr:uid="{00000000-0005-0000-0000-0000D34D0000}"/>
    <cellStyle name="RISKnormBoxed 3 7 2 2" xfId="19917" xr:uid="{00000000-0005-0000-0000-0000D44D0000}"/>
    <cellStyle name="RISKnormBoxed 3 7 2 2 2" xfId="43060" xr:uid="{F2BA5DFB-6C31-458A-BABF-76AB3822EB9C}"/>
    <cellStyle name="RISKnormBoxed 3 7 2 3" xfId="43059" xr:uid="{13A88C7C-8632-498F-A6D6-AAD45945A7B5}"/>
    <cellStyle name="RISKnormBoxed 3 7 3" xfId="19918" xr:uid="{00000000-0005-0000-0000-0000D54D0000}"/>
    <cellStyle name="RISKnormBoxed 3 7 3 2" xfId="19919" xr:uid="{00000000-0005-0000-0000-0000D64D0000}"/>
    <cellStyle name="RISKnormBoxed 3 7 3 2 2" xfId="43062" xr:uid="{2AD37643-463E-4970-91DD-0ECAB126B015}"/>
    <cellStyle name="RISKnormBoxed 3 7 3 3" xfId="43061" xr:uid="{2FE1674D-6005-4D1B-A190-3188C766CE5A}"/>
    <cellStyle name="RISKnormBoxed 3 7 4" xfId="19920" xr:uid="{00000000-0005-0000-0000-0000D74D0000}"/>
    <cellStyle name="RISKnormBoxed 3 7 4 2" xfId="43063" xr:uid="{F3477175-52DE-4994-8497-39CBD2A27549}"/>
    <cellStyle name="RISKnormBoxed 3 7 5" xfId="43058" xr:uid="{40B10734-38C0-4ED5-A1B6-5B29DAD08909}"/>
    <cellStyle name="RISKnormBoxed 3 8" xfId="19921" xr:uid="{00000000-0005-0000-0000-0000D84D0000}"/>
    <cellStyle name="RISKnormBoxed 3 8 2" xfId="19922" xr:uid="{00000000-0005-0000-0000-0000D94D0000}"/>
    <cellStyle name="RISKnormBoxed 3 8 2 2" xfId="19923" xr:uid="{00000000-0005-0000-0000-0000DA4D0000}"/>
    <cellStyle name="RISKnormBoxed 3 8 2 2 2" xfId="43066" xr:uid="{E2D40344-973C-4754-B395-FB557B702F4D}"/>
    <cellStyle name="RISKnormBoxed 3 8 2 3" xfId="43065" xr:uid="{0E788149-C895-4D9F-B143-EA49CEDED0FB}"/>
    <cellStyle name="RISKnormBoxed 3 8 3" xfId="19924" xr:uid="{00000000-0005-0000-0000-0000DB4D0000}"/>
    <cellStyle name="RISKnormBoxed 3 8 3 2" xfId="19925" xr:uid="{00000000-0005-0000-0000-0000DC4D0000}"/>
    <cellStyle name="RISKnormBoxed 3 8 3 2 2" xfId="43068" xr:uid="{8ACEB8F2-4BAA-425B-9A80-66F48EF94C73}"/>
    <cellStyle name="RISKnormBoxed 3 8 3 3" xfId="43067" xr:uid="{25D8703A-B7B4-4685-996E-6FF97043F690}"/>
    <cellStyle name="RISKnormBoxed 3 8 4" xfId="19926" xr:uid="{00000000-0005-0000-0000-0000DD4D0000}"/>
    <cellStyle name="RISKnormBoxed 3 8 4 2" xfId="43069" xr:uid="{7DAD8D6A-8D8B-4C95-AA6E-E154EA7E0A06}"/>
    <cellStyle name="RISKnormBoxed 3 8 5" xfId="43064" xr:uid="{EC8344F6-8D9F-4E5B-9354-A5B8103643F8}"/>
    <cellStyle name="RISKnormBoxed 3 9" xfId="19927" xr:uid="{00000000-0005-0000-0000-0000DE4D0000}"/>
    <cellStyle name="RISKnormBoxed 3 9 2" xfId="19928" xr:uid="{00000000-0005-0000-0000-0000DF4D0000}"/>
    <cellStyle name="RISKnormBoxed 3 9 2 2" xfId="19929" xr:uid="{00000000-0005-0000-0000-0000E04D0000}"/>
    <cellStyle name="RISKnormBoxed 3 9 2 2 2" xfId="43072" xr:uid="{1B390B93-030F-4483-BB08-7DFAE9D017A6}"/>
    <cellStyle name="RISKnormBoxed 3 9 2 3" xfId="43071" xr:uid="{3A954D2A-A344-4A6F-9683-1D466E7CA9D7}"/>
    <cellStyle name="RISKnormBoxed 3 9 3" xfId="19930" xr:uid="{00000000-0005-0000-0000-0000E14D0000}"/>
    <cellStyle name="RISKnormBoxed 3 9 3 2" xfId="19931" xr:uid="{00000000-0005-0000-0000-0000E24D0000}"/>
    <cellStyle name="RISKnormBoxed 3 9 3 2 2" xfId="43074" xr:uid="{AFA62C15-E457-4565-81BA-3F7632646AF9}"/>
    <cellStyle name="RISKnormBoxed 3 9 3 3" xfId="43073" xr:uid="{153225B8-B5B1-4B75-AA37-24CF9C502C59}"/>
    <cellStyle name="RISKnormBoxed 3 9 4" xfId="19932" xr:uid="{00000000-0005-0000-0000-0000E34D0000}"/>
    <cellStyle name="RISKnormBoxed 3 9 4 2" xfId="43075" xr:uid="{9F7DC6A4-EF48-4EAD-80F6-A7935853297F}"/>
    <cellStyle name="RISKnormBoxed 3 9 5" xfId="43070" xr:uid="{1A2FFE79-BC75-4754-A218-03B49C34DB6B}"/>
    <cellStyle name="RISKnormBoxed 3_Balance" xfId="19933" xr:uid="{00000000-0005-0000-0000-0000E44D0000}"/>
    <cellStyle name="RISKnormBoxed 4" xfId="19934" xr:uid="{00000000-0005-0000-0000-0000E54D0000}"/>
    <cellStyle name="RISKnormBoxed 4 10" xfId="19935" xr:uid="{00000000-0005-0000-0000-0000E64D0000}"/>
    <cellStyle name="RISKnormBoxed 4 10 2" xfId="19936" xr:uid="{00000000-0005-0000-0000-0000E74D0000}"/>
    <cellStyle name="RISKnormBoxed 4 10 2 2" xfId="19937" xr:uid="{00000000-0005-0000-0000-0000E84D0000}"/>
    <cellStyle name="RISKnormBoxed 4 10 2 2 2" xfId="43079" xr:uid="{31798DC9-7812-4E64-BE61-AE84D59099F7}"/>
    <cellStyle name="RISKnormBoxed 4 10 2 3" xfId="43078" xr:uid="{91FE8829-24EE-49F7-BC17-F82E183265B0}"/>
    <cellStyle name="RISKnormBoxed 4 10 3" xfId="19938" xr:uid="{00000000-0005-0000-0000-0000E94D0000}"/>
    <cellStyle name="RISKnormBoxed 4 10 3 2" xfId="19939" xr:uid="{00000000-0005-0000-0000-0000EA4D0000}"/>
    <cellStyle name="RISKnormBoxed 4 10 3 2 2" xfId="43081" xr:uid="{A67133A8-4FA2-443C-9BAD-FC4B614490B1}"/>
    <cellStyle name="RISKnormBoxed 4 10 3 3" xfId="43080" xr:uid="{D6B61F4E-78E9-4D0F-8842-0C58E764D3DA}"/>
    <cellStyle name="RISKnormBoxed 4 10 4" xfId="19940" xr:uid="{00000000-0005-0000-0000-0000EB4D0000}"/>
    <cellStyle name="RISKnormBoxed 4 10 4 2" xfId="43082" xr:uid="{2ED3CCA6-EA3D-4BC7-9953-ADDFD7934FCD}"/>
    <cellStyle name="RISKnormBoxed 4 10 5" xfId="43077" xr:uid="{9D5F2A43-1F35-4E1A-9239-F261A59815B0}"/>
    <cellStyle name="RISKnormBoxed 4 11" xfId="19941" xr:uid="{00000000-0005-0000-0000-0000EC4D0000}"/>
    <cellStyle name="RISKnormBoxed 4 11 2" xfId="19942" xr:uid="{00000000-0005-0000-0000-0000ED4D0000}"/>
    <cellStyle name="RISKnormBoxed 4 11 2 2" xfId="43084" xr:uid="{62965A13-02A8-4EE1-BC0A-667E1077CFD4}"/>
    <cellStyle name="RISKnormBoxed 4 11 3" xfId="43083" xr:uid="{58933F4E-6093-43DD-8DDC-2EAB1C6A6DE3}"/>
    <cellStyle name="RISKnormBoxed 4 12" xfId="19943" xr:uid="{00000000-0005-0000-0000-0000EE4D0000}"/>
    <cellStyle name="RISKnormBoxed 4 12 2" xfId="19944" xr:uid="{00000000-0005-0000-0000-0000EF4D0000}"/>
    <cellStyle name="RISKnormBoxed 4 12 2 2" xfId="43086" xr:uid="{3AC1828F-4526-46AB-8B73-979FD28F413D}"/>
    <cellStyle name="RISKnormBoxed 4 12 3" xfId="43085" xr:uid="{F2706D54-4E35-4B24-A355-8D83EFE41062}"/>
    <cellStyle name="RISKnormBoxed 4 13" xfId="19945" xr:uid="{00000000-0005-0000-0000-0000F04D0000}"/>
    <cellStyle name="RISKnormBoxed 4 13 2" xfId="43087" xr:uid="{52132EAE-FEEB-40E4-A9A2-69788F25C610}"/>
    <cellStyle name="RISKnormBoxed 4 14" xfId="43076" xr:uid="{490C2BEF-5219-4B47-A5E0-452AF68B28FC}"/>
    <cellStyle name="RISKnormBoxed 4 2" xfId="19946" xr:uid="{00000000-0005-0000-0000-0000F14D0000}"/>
    <cellStyle name="RISKnormBoxed 4 2 10" xfId="43088" xr:uid="{3B8A8453-2F44-4D46-9087-25ACA8F222A9}"/>
    <cellStyle name="RISKnormBoxed 4 2 2" xfId="19947" xr:uid="{00000000-0005-0000-0000-0000F24D0000}"/>
    <cellStyle name="RISKnormBoxed 4 2 2 2" xfId="19948" xr:uid="{00000000-0005-0000-0000-0000F34D0000}"/>
    <cellStyle name="RISKnormBoxed 4 2 2 2 2" xfId="19949" xr:uid="{00000000-0005-0000-0000-0000F44D0000}"/>
    <cellStyle name="RISKnormBoxed 4 2 2 2 2 2" xfId="19950" xr:uid="{00000000-0005-0000-0000-0000F54D0000}"/>
    <cellStyle name="RISKnormBoxed 4 2 2 2 2 2 2" xfId="43092" xr:uid="{3F44525A-DB74-4DDA-856A-83D59EDE8331}"/>
    <cellStyle name="RISKnormBoxed 4 2 2 2 2 3" xfId="43091" xr:uid="{43B16C87-44E6-4B2D-92A4-E7E9C467A128}"/>
    <cellStyle name="RISKnormBoxed 4 2 2 2 3" xfId="19951" xr:uid="{00000000-0005-0000-0000-0000F64D0000}"/>
    <cellStyle name="RISKnormBoxed 4 2 2 2 3 2" xfId="19952" xr:uid="{00000000-0005-0000-0000-0000F74D0000}"/>
    <cellStyle name="RISKnormBoxed 4 2 2 2 3 2 2" xfId="43094" xr:uid="{E72449D3-3785-4295-99A4-A91B83DAE8B1}"/>
    <cellStyle name="RISKnormBoxed 4 2 2 2 3 3" xfId="43093" xr:uid="{603562AE-695B-452C-B526-CD71B26236C7}"/>
    <cellStyle name="RISKnormBoxed 4 2 2 2 4" xfId="19953" xr:uid="{00000000-0005-0000-0000-0000F84D0000}"/>
    <cellStyle name="RISKnormBoxed 4 2 2 2 4 2" xfId="43095" xr:uid="{D034E7BF-0979-4485-A5C1-9EF857D21BD2}"/>
    <cellStyle name="RISKnormBoxed 4 2 2 2 5" xfId="43090" xr:uid="{186F06E4-8ECA-48C3-A7D0-9C9675510182}"/>
    <cellStyle name="RISKnormBoxed 4 2 2 3" xfId="19954" xr:uid="{00000000-0005-0000-0000-0000F94D0000}"/>
    <cellStyle name="RISKnormBoxed 4 2 2 3 2" xfId="19955" xr:uid="{00000000-0005-0000-0000-0000FA4D0000}"/>
    <cellStyle name="RISKnormBoxed 4 2 2 3 2 2" xfId="19956" xr:uid="{00000000-0005-0000-0000-0000FB4D0000}"/>
    <cellStyle name="RISKnormBoxed 4 2 2 3 2 2 2" xfId="43098" xr:uid="{6A1FE314-85EC-4F4F-AFD4-C5D4B320EE3F}"/>
    <cellStyle name="RISKnormBoxed 4 2 2 3 2 3" xfId="43097" xr:uid="{F6653556-4280-4C60-978A-6ADE91F420B5}"/>
    <cellStyle name="RISKnormBoxed 4 2 2 3 3" xfId="19957" xr:uid="{00000000-0005-0000-0000-0000FC4D0000}"/>
    <cellStyle name="RISKnormBoxed 4 2 2 3 3 2" xfId="19958" xr:uid="{00000000-0005-0000-0000-0000FD4D0000}"/>
    <cellStyle name="RISKnormBoxed 4 2 2 3 3 2 2" xfId="43100" xr:uid="{E2551F28-2296-481C-AA3C-87765EC1218C}"/>
    <cellStyle name="RISKnormBoxed 4 2 2 3 3 3" xfId="43099" xr:uid="{E27E6A64-73C2-453B-AC96-1C406D5CC3C4}"/>
    <cellStyle name="RISKnormBoxed 4 2 2 3 4" xfId="19959" xr:uid="{00000000-0005-0000-0000-0000FE4D0000}"/>
    <cellStyle name="RISKnormBoxed 4 2 2 3 4 2" xfId="43101" xr:uid="{009A0136-5103-4B02-859A-4368BC7078A8}"/>
    <cellStyle name="RISKnormBoxed 4 2 2 3 5" xfId="43096" xr:uid="{AC451872-B44C-4289-93B1-17B47ECDD4A3}"/>
    <cellStyle name="RISKnormBoxed 4 2 2 4" xfId="19960" xr:uid="{00000000-0005-0000-0000-0000FF4D0000}"/>
    <cellStyle name="RISKnormBoxed 4 2 2 4 2" xfId="19961" xr:uid="{00000000-0005-0000-0000-0000004E0000}"/>
    <cellStyle name="RISKnormBoxed 4 2 2 4 2 2" xfId="19962" xr:uid="{00000000-0005-0000-0000-0000014E0000}"/>
    <cellStyle name="RISKnormBoxed 4 2 2 4 2 2 2" xfId="43104" xr:uid="{A31BE23A-C583-41A2-AC66-2E2A5DB17465}"/>
    <cellStyle name="RISKnormBoxed 4 2 2 4 2 3" xfId="43103" xr:uid="{BAE1336A-AB14-4633-B546-54B36AD0D3F1}"/>
    <cellStyle name="RISKnormBoxed 4 2 2 4 3" xfId="19963" xr:uid="{00000000-0005-0000-0000-0000024E0000}"/>
    <cellStyle name="RISKnormBoxed 4 2 2 4 3 2" xfId="19964" xr:uid="{00000000-0005-0000-0000-0000034E0000}"/>
    <cellStyle name="RISKnormBoxed 4 2 2 4 3 2 2" xfId="43106" xr:uid="{A4CF5024-B55B-4CFE-975F-FFB778A2D883}"/>
    <cellStyle name="RISKnormBoxed 4 2 2 4 3 3" xfId="43105" xr:uid="{6882BE00-1373-4BCE-8A63-6ABDD839B4FE}"/>
    <cellStyle name="RISKnormBoxed 4 2 2 4 4" xfId="19965" xr:uid="{00000000-0005-0000-0000-0000044E0000}"/>
    <cellStyle name="RISKnormBoxed 4 2 2 4 4 2" xfId="43107" xr:uid="{5317D31F-37E1-4668-82DD-03F708665015}"/>
    <cellStyle name="RISKnormBoxed 4 2 2 4 5" xfId="43102" xr:uid="{2855CCAC-E949-4AC6-943B-CA9A733309A4}"/>
    <cellStyle name="RISKnormBoxed 4 2 2 5" xfId="19966" xr:uid="{00000000-0005-0000-0000-0000054E0000}"/>
    <cellStyle name="RISKnormBoxed 4 2 2 5 2" xfId="19967" xr:uid="{00000000-0005-0000-0000-0000064E0000}"/>
    <cellStyle name="RISKnormBoxed 4 2 2 5 2 2" xfId="19968" xr:uid="{00000000-0005-0000-0000-0000074E0000}"/>
    <cellStyle name="RISKnormBoxed 4 2 2 5 2 2 2" xfId="43110" xr:uid="{EBC75C5D-CE7F-4907-8A6C-B36E34534881}"/>
    <cellStyle name="RISKnormBoxed 4 2 2 5 2 3" xfId="43109" xr:uid="{8C611971-2525-452D-8B77-E16FC9EFFBA8}"/>
    <cellStyle name="RISKnormBoxed 4 2 2 5 3" xfId="19969" xr:uid="{00000000-0005-0000-0000-0000084E0000}"/>
    <cellStyle name="RISKnormBoxed 4 2 2 5 3 2" xfId="19970" xr:uid="{00000000-0005-0000-0000-0000094E0000}"/>
    <cellStyle name="RISKnormBoxed 4 2 2 5 3 2 2" xfId="43112" xr:uid="{CF482E89-5870-49C3-BFC1-F159449F0581}"/>
    <cellStyle name="RISKnormBoxed 4 2 2 5 3 3" xfId="43111" xr:uid="{17252E5C-0276-4AC1-90D7-79DED031A3E3}"/>
    <cellStyle name="RISKnormBoxed 4 2 2 5 4" xfId="19971" xr:uid="{00000000-0005-0000-0000-00000A4E0000}"/>
    <cellStyle name="RISKnormBoxed 4 2 2 5 4 2" xfId="43113" xr:uid="{594B482B-2E1F-42BB-9EAD-C17B59BD4B66}"/>
    <cellStyle name="RISKnormBoxed 4 2 2 5 5" xfId="43108" xr:uid="{DCD9927D-546C-459E-A704-0F4BCC43B36D}"/>
    <cellStyle name="RISKnormBoxed 4 2 2 6" xfId="19972" xr:uid="{00000000-0005-0000-0000-00000B4E0000}"/>
    <cellStyle name="RISKnormBoxed 4 2 2 6 2" xfId="19973" xr:uid="{00000000-0005-0000-0000-00000C4E0000}"/>
    <cellStyle name="RISKnormBoxed 4 2 2 6 2 2" xfId="43115" xr:uid="{B29D88B4-56C7-4A1A-83CF-F174EBDE7F33}"/>
    <cellStyle name="RISKnormBoxed 4 2 2 6 3" xfId="43114" xr:uid="{08ACD89F-E537-41D9-8CB3-ADCCCBD814F7}"/>
    <cellStyle name="RISKnormBoxed 4 2 2 7" xfId="19974" xr:uid="{00000000-0005-0000-0000-00000D4E0000}"/>
    <cellStyle name="RISKnormBoxed 4 2 2 7 2" xfId="19975" xr:uid="{00000000-0005-0000-0000-00000E4E0000}"/>
    <cellStyle name="RISKnormBoxed 4 2 2 7 2 2" xfId="43117" xr:uid="{C9F9D8C9-E297-4740-A397-CC41D9961127}"/>
    <cellStyle name="RISKnormBoxed 4 2 2 7 3" xfId="43116" xr:uid="{30CA4260-3355-45E3-9B3B-960611609F18}"/>
    <cellStyle name="RISKnormBoxed 4 2 2 8" xfId="19976" xr:uid="{00000000-0005-0000-0000-00000F4E0000}"/>
    <cellStyle name="RISKnormBoxed 4 2 2 8 2" xfId="43118" xr:uid="{E9D21297-80B5-46CD-8BA1-2B086C6FEEFB}"/>
    <cellStyle name="RISKnormBoxed 4 2 2 9" xfId="43089" xr:uid="{249A0EB5-C658-491B-B7E1-BF167E10B687}"/>
    <cellStyle name="RISKnormBoxed 4 2 3" xfId="19977" xr:uid="{00000000-0005-0000-0000-0000104E0000}"/>
    <cellStyle name="RISKnormBoxed 4 2 3 2" xfId="19978" xr:uid="{00000000-0005-0000-0000-0000114E0000}"/>
    <cellStyle name="RISKnormBoxed 4 2 3 2 2" xfId="19979" xr:uid="{00000000-0005-0000-0000-0000124E0000}"/>
    <cellStyle name="RISKnormBoxed 4 2 3 2 2 2" xfId="43121" xr:uid="{12EAC191-4E5C-4A7A-8FA6-ABE162FEAD98}"/>
    <cellStyle name="RISKnormBoxed 4 2 3 2 3" xfId="43120" xr:uid="{60EE20D9-C3E4-4D3E-9F2E-C5BCC4CD8B71}"/>
    <cellStyle name="RISKnormBoxed 4 2 3 3" xfId="19980" xr:uid="{00000000-0005-0000-0000-0000134E0000}"/>
    <cellStyle name="RISKnormBoxed 4 2 3 3 2" xfId="19981" xr:uid="{00000000-0005-0000-0000-0000144E0000}"/>
    <cellStyle name="RISKnormBoxed 4 2 3 3 2 2" xfId="43123" xr:uid="{6FF08B9B-DB2D-4161-BB41-B9D17340E85B}"/>
    <cellStyle name="RISKnormBoxed 4 2 3 3 3" xfId="43122" xr:uid="{1CA34E85-7682-4F01-9C4D-05243937EA50}"/>
    <cellStyle name="RISKnormBoxed 4 2 3 4" xfId="19982" xr:uid="{00000000-0005-0000-0000-0000154E0000}"/>
    <cellStyle name="RISKnormBoxed 4 2 3 4 2" xfId="43124" xr:uid="{50082612-DB25-41F5-B43E-0D3655BC812C}"/>
    <cellStyle name="RISKnormBoxed 4 2 3 5" xfId="43119" xr:uid="{F0C4D304-E524-4134-A0F1-693550AFD004}"/>
    <cellStyle name="RISKnormBoxed 4 2 4" xfId="19983" xr:uid="{00000000-0005-0000-0000-0000164E0000}"/>
    <cellStyle name="RISKnormBoxed 4 2 4 2" xfId="19984" xr:uid="{00000000-0005-0000-0000-0000174E0000}"/>
    <cellStyle name="RISKnormBoxed 4 2 4 2 2" xfId="19985" xr:uid="{00000000-0005-0000-0000-0000184E0000}"/>
    <cellStyle name="RISKnormBoxed 4 2 4 2 2 2" xfId="43127" xr:uid="{83BA6C5C-0E26-4A19-AE3A-5DA9DE1A6AC6}"/>
    <cellStyle name="RISKnormBoxed 4 2 4 2 3" xfId="43126" xr:uid="{97145E04-6A1A-4FC7-896F-D80AD6E84322}"/>
    <cellStyle name="RISKnormBoxed 4 2 4 3" xfId="19986" xr:uid="{00000000-0005-0000-0000-0000194E0000}"/>
    <cellStyle name="RISKnormBoxed 4 2 4 3 2" xfId="19987" xr:uid="{00000000-0005-0000-0000-00001A4E0000}"/>
    <cellStyle name="RISKnormBoxed 4 2 4 3 2 2" xfId="43129" xr:uid="{4F4731A4-B901-4A94-B7F8-5D3A2AD67C60}"/>
    <cellStyle name="RISKnormBoxed 4 2 4 3 3" xfId="43128" xr:uid="{7A6842AB-B7E0-4F0B-B6D0-AA26B658441E}"/>
    <cellStyle name="RISKnormBoxed 4 2 4 4" xfId="19988" xr:uid="{00000000-0005-0000-0000-00001B4E0000}"/>
    <cellStyle name="RISKnormBoxed 4 2 4 4 2" xfId="43130" xr:uid="{D21BA303-19E7-47FF-98D2-AA14BE345119}"/>
    <cellStyle name="RISKnormBoxed 4 2 4 5" xfId="43125" xr:uid="{BBB7CBAF-2D58-49E1-BB04-6FE0FD8B5EE5}"/>
    <cellStyle name="RISKnormBoxed 4 2 5" xfId="19989" xr:uid="{00000000-0005-0000-0000-00001C4E0000}"/>
    <cellStyle name="RISKnormBoxed 4 2 5 2" xfId="19990" xr:uid="{00000000-0005-0000-0000-00001D4E0000}"/>
    <cellStyle name="RISKnormBoxed 4 2 5 2 2" xfId="19991" xr:uid="{00000000-0005-0000-0000-00001E4E0000}"/>
    <cellStyle name="RISKnormBoxed 4 2 5 2 2 2" xfId="43133" xr:uid="{AC57E92E-A916-4A8C-9159-BB1362FF8B27}"/>
    <cellStyle name="RISKnormBoxed 4 2 5 2 3" xfId="43132" xr:uid="{3C4A336E-EEEE-4142-8265-BFA22F31AB19}"/>
    <cellStyle name="RISKnormBoxed 4 2 5 3" xfId="19992" xr:uid="{00000000-0005-0000-0000-00001F4E0000}"/>
    <cellStyle name="RISKnormBoxed 4 2 5 3 2" xfId="19993" xr:uid="{00000000-0005-0000-0000-0000204E0000}"/>
    <cellStyle name="RISKnormBoxed 4 2 5 3 2 2" xfId="43135" xr:uid="{F57FEA77-0873-42D0-9D0F-20F1046735A1}"/>
    <cellStyle name="RISKnormBoxed 4 2 5 3 3" xfId="43134" xr:uid="{C512A8A5-2417-4D37-9F41-F5140602DDC7}"/>
    <cellStyle name="RISKnormBoxed 4 2 5 4" xfId="19994" xr:uid="{00000000-0005-0000-0000-0000214E0000}"/>
    <cellStyle name="RISKnormBoxed 4 2 5 4 2" xfId="43136" xr:uid="{1E8D6258-D010-4775-A73E-BFFDCFCF957F}"/>
    <cellStyle name="RISKnormBoxed 4 2 5 5" xfId="43131" xr:uid="{4302A192-F64F-41A8-BB88-C7CF70A94F45}"/>
    <cellStyle name="RISKnormBoxed 4 2 6" xfId="19995" xr:uid="{00000000-0005-0000-0000-0000224E0000}"/>
    <cellStyle name="RISKnormBoxed 4 2 6 2" xfId="19996" xr:uid="{00000000-0005-0000-0000-0000234E0000}"/>
    <cellStyle name="RISKnormBoxed 4 2 6 2 2" xfId="19997" xr:uid="{00000000-0005-0000-0000-0000244E0000}"/>
    <cellStyle name="RISKnormBoxed 4 2 6 2 2 2" xfId="43139" xr:uid="{CB8B6823-B706-47ED-A76F-88627DCE0563}"/>
    <cellStyle name="RISKnormBoxed 4 2 6 2 3" xfId="43138" xr:uid="{1C27603F-69A8-4580-BAB2-457EBA7481B3}"/>
    <cellStyle name="RISKnormBoxed 4 2 6 3" xfId="19998" xr:uid="{00000000-0005-0000-0000-0000254E0000}"/>
    <cellStyle name="RISKnormBoxed 4 2 6 3 2" xfId="19999" xr:uid="{00000000-0005-0000-0000-0000264E0000}"/>
    <cellStyle name="RISKnormBoxed 4 2 6 3 2 2" xfId="43141" xr:uid="{CDBD963D-CC25-4490-A203-D194F6D4680C}"/>
    <cellStyle name="RISKnormBoxed 4 2 6 3 3" xfId="43140" xr:uid="{8E414AA5-3D86-4359-8174-3B2AC2A46513}"/>
    <cellStyle name="RISKnormBoxed 4 2 6 4" xfId="20000" xr:uid="{00000000-0005-0000-0000-0000274E0000}"/>
    <cellStyle name="RISKnormBoxed 4 2 6 4 2" xfId="43142" xr:uid="{3B312527-5798-4FC4-8E10-804281516AA7}"/>
    <cellStyle name="RISKnormBoxed 4 2 6 5" xfId="43137" xr:uid="{F15D8C27-8270-417D-8829-26A3633587C3}"/>
    <cellStyle name="RISKnormBoxed 4 2 7" xfId="20001" xr:uid="{00000000-0005-0000-0000-0000284E0000}"/>
    <cellStyle name="RISKnormBoxed 4 2 7 2" xfId="20002" xr:uid="{00000000-0005-0000-0000-0000294E0000}"/>
    <cellStyle name="RISKnormBoxed 4 2 7 2 2" xfId="43144" xr:uid="{FE2625BF-6892-4EA8-9128-76BCC33BCE35}"/>
    <cellStyle name="RISKnormBoxed 4 2 7 3" xfId="43143" xr:uid="{552690D8-98E7-41F5-9EC9-C52889283152}"/>
    <cellStyle name="RISKnormBoxed 4 2 8" xfId="20003" xr:uid="{00000000-0005-0000-0000-00002A4E0000}"/>
    <cellStyle name="RISKnormBoxed 4 2 8 2" xfId="20004" xr:uid="{00000000-0005-0000-0000-00002B4E0000}"/>
    <cellStyle name="RISKnormBoxed 4 2 8 2 2" xfId="43146" xr:uid="{D0D512DD-3DF0-4BCD-BDBC-1915B79C3AD3}"/>
    <cellStyle name="RISKnormBoxed 4 2 8 3" xfId="43145" xr:uid="{57D546D9-A2E8-40EE-80C6-80CB5869EAE2}"/>
    <cellStyle name="RISKnormBoxed 4 2 9" xfId="20005" xr:uid="{00000000-0005-0000-0000-00002C4E0000}"/>
    <cellStyle name="RISKnormBoxed 4 2 9 2" xfId="43147" xr:uid="{D8C22152-24BD-42A0-8B64-62A13AEBBE30}"/>
    <cellStyle name="RISKnormBoxed 4 2_Balance" xfId="20006" xr:uid="{00000000-0005-0000-0000-00002D4E0000}"/>
    <cellStyle name="RISKnormBoxed 4 3" xfId="20007" xr:uid="{00000000-0005-0000-0000-00002E4E0000}"/>
    <cellStyle name="RISKnormBoxed 4 3 10" xfId="43148" xr:uid="{F0A9735B-B9D6-444D-965B-D91807B56284}"/>
    <cellStyle name="RISKnormBoxed 4 3 2" xfId="20008" xr:uid="{00000000-0005-0000-0000-00002F4E0000}"/>
    <cellStyle name="RISKnormBoxed 4 3 2 2" xfId="20009" xr:uid="{00000000-0005-0000-0000-0000304E0000}"/>
    <cellStyle name="RISKnormBoxed 4 3 2 2 2" xfId="20010" xr:uid="{00000000-0005-0000-0000-0000314E0000}"/>
    <cellStyle name="RISKnormBoxed 4 3 2 2 2 2" xfId="20011" xr:uid="{00000000-0005-0000-0000-0000324E0000}"/>
    <cellStyle name="RISKnormBoxed 4 3 2 2 2 2 2" xfId="43152" xr:uid="{60D6F1AF-64C1-4CFA-BB79-74FC32F46FE8}"/>
    <cellStyle name="RISKnormBoxed 4 3 2 2 2 3" xfId="43151" xr:uid="{86FD64DC-C54F-47D3-AC73-CB6E2A92378C}"/>
    <cellStyle name="RISKnormBoxed 4 3 2 2 3" xfId="20012" xr:uid="{00000000-0005-0000-0000-0000334E0000}"/>
    <cellStyle name="RISKnormBoxed 4 3 2 2 3 2" xfId="20013" xr:uid="{00000000-0005-0000-0000-0000344E0000}"/>
    <cellStyle name="RISKnormBoxed 4 3 2 2 3 2 2" xfId="43154" xr:uid="{F8C2A927-AFE6-4AE8-9F59-4E06A9B2F022}"/>
    <cellStyle name="RISKnormBoxed 4 3 2 2 3 3" xfId="43153" xr:uid="{DFB4119D-0364-4613-BAC8-3906F09D04FC}"/>
    <cellStyle name="RISKnormBoxed 4 3 2 2 4" xfId="20014" xr:uid="{00000000-0005-0000-0000-0000354E0000}"/>
    <cellStyle name="RISKnormBoxed 4 3 2 2 4 2" xfId="43155" xr:uid="{5EC2B7CC-0F45-4833-B88A-E17B14B7F4C7}"/>
    <cellStyle name="RISKnormBoxed 4 3 2 2 5" xfId="43150" xr:uid="{4C808EA1-5E9F-4286-B53A-6B9BD5CFCEFE}"/>
    <cellStyle name="RISKnormBoxed 4 3 2 3" xfId="20015" xr:uid="{00000000-0005-0000-0000-0000364E0000}"/>
    <cellStyle name="RISKnormBoxed 4 3 2 3 2" xfId="20016" xr:uid="{00000000-0005-0000-0000-0000374E0000}"/>
    <cellStyle name="RISKnormBoxed 4 3 2 3 2 2" xfId="20017" xr:uid="{00000000-0005-0000-0000-0000384E0000}"/>
    <cellStyle name="RISKnormBoxed 4 3 2 3 2 2 2" xfId="43158" xr:uid="{CB7484FA-854D-49F1-A49F-1BF8B033365B}"/>
    <cellStyle name="RISKnormBoxed 4 3 2 3 2 3" xfId="43157" xr:uid="{0182FD07-23F7-47F1-9030-36B1245B4F59}"/>
    <cellStyle name="RISKnormBoxed 4 3 2 3 3" xfId="20018" xr:uid="{00000000-0005-0000-0000-0000394E0000}"/>
    <cellStyle name="RISKnormBoxed 4 3 2 3 3 2" xfId="20019" xr:uid="{00000000-0005-0000-0000-00003A4E0000}"/>
    <cellStyle name="RISKnormBoxed 4 3 2 3 3 2 2" xfId="43160" xr:uid="{BAF43101-DB61-4AA5-BF51-0364239D067A}"/>
    <cellStyle name="RISKnormBoxed 4 3 2 3 3 3" xfId="43159" xr:uid="{8295D518-4BEE-427F-A7A8-55C5F74155CB}"/>
    <cellStyle name="RISKnormBoxed 4 3 2 3 4" xfId="20020" xr:uid="{00000000-0005-0000-0000-00003B4E0000}"/>
    <cellStyle name="RISKnormBoxed 4 3 2 3 4 2" xfId="43161" xr:uid="{A8E95CB9-24AC-4845-B4D8-F85CFB5AB5E1}"/>
    <cellStyle name="RISKnormBoxed 4 3 2 3 5" xfId="43156" xr:uid="{48D1A98B-DFB0-4797-B63B-0BF71166F369}"/>
    <cellStyle name="RISKnormBoxed 4 3 2 4" xfId="20021" xr:uid="{00000000-0005-0000-0000-00003C4E0000}"/>
    <cellStyle name="RISKnormBoxed 4 3 2 4 2" xfId="20022" xr:uid="{00000000-0005-0000-0000-00003D4E0000}"/>
    <cellStyle name="RISKnormBoxed 4 3 2 4 2 2" xfId="20023" xr:uid="{00000000-0005-0000-0000-00003E4E0000}"/>
    <cellStyle name="RISKnormBoxed 4 3 2 4 2 2 2" xfId="43164" xr:uid="{D07A038C-A835-4C35-B695-C2E30C08E4DA}"/>
    <cellStyle name="RISKnormBoxed 4 3 2 4 2 3" xfId="43163" xr:uid="{BF5B6D73-6829-44DA-97FE-E9B57EB6C3C7}"/>
    <cellStyle name="RISKnormBoxed 4 3 2 4 3" xfId="20024" xr:uid="{00000000-0005-0000-0000-00003F4E0000}"/>
    <cellStyle name="RISKnormBoxed 4 3 2 4 3 2" xfId="20025" xr:uid="{00000000-0005-0000-0000-0000404E0000}"/>
    <cellStyle name="RISKnormBoxed 4 3 2 4 3 2 2" xfId="43166" xr:uid="{EAAF54FE-0896-4B0E-BFD3-D9CC551F9A93}"/>
    <cellStyle name="RISKnormBoxed 4 3 2 4 3 3" xfId="43165" xr:uid="{C9D8972E-3424-4428-BC25-35F1A8A99701}"/>
    <cellStyle name="RISKnormBoxed 4 3 2 4 4" xfId="20026" xr:uid="{00000000-0005-0000-0000-0000414E0000}"/>
    <cellStyle name="RISKnormBoxed 4 3 2 4 4 2" xfId="43167" xr:uid="{B9D52953-4894-4A51-BC53-16066C0547FF}"/>
    <cellStyle name="RISKnormBoxed 4 3 2 4 5" xfId="43162" xr:uid="{10F08D85-F897-4463-9E86-5422661D2CA8}"/>
    <cellStyle name="RISKnormBoxed 4 3 2 5" xfId="20027" xr:uid="{00000000-0005-0000-0000-0000424E0000}"/>
    <cellStyle name="RISKnormBoxed 4 3 2 5 2" xfId="20028" xr:uid="{00000000-0005-0000-0000-0000434E0000}"/>
    <cellStyle name="RISKnormBoxed 4 3 2 5 2 2" xfId="20029" xr:uid="{00000000-0005-0000-0000-0000444E0000}"/>
    <cellStyle name="RISKnormBoxed 4 3 2 5 2 2 2" xfId="43170" xr:uid="{294FA5A2-38F0-4E54-9DD0-CFBF0AB87E89}"/>
    <cellStyle name="RISKnormBoxed 4 3 2 5 2 3" xfId="43169" xr:uid="{B57A98B3-9E39-4A68-867F-CA8211005469}"/>
    <cellStyle name="RISKnormBoxed 4 3 2 5 3" xfId="20030" xr:uid="{00000000-0005-0000-0000-0000454E0000}"/>
    <cellStyle name="RISKnormBoxed 4 3 2 5 3 2" xfId="20031" xr:uid="{00000000-0005-0000-0000-0000464E0000}"/>
    <cellStyle name="RISKnormBoxed 4 3 2 5 3 2 2" xfId="43172" xr:uid="{CEDEAD3C-0BE6-4676-B152-4D6366C25A61}"/>
    <cellStyle name="RISKnormBoxed 4 3 2 5 3 3" xfId="43171" xr:uid="{1D591A77-23E2-4CF6-A76A-9F1D3BEFCAC8}"/>
    <cellStyle name="RISKnormBoxed 4 3 2 5 4" xfId="20032" xr:uid="{00000000-0005-0000-0000-0000474E0000}"/>
    <cellStyle name="RISKnormBoxed 4 3 2 5 4 2" xfId="43173" xr:uid="{D726827C-5CEA-43F5-BE5C-8D889A4ECB24}"/>
    <cellStyle name="RISKnormBoxed 4 3 2 5 5" xfId="43168" xr:uid="{0A6A2060-BBC4-41D8-BFB6-E239BA432730}"/>
    <cellStyle name="RISKnormBoxed 4 3 2 6" xfId="20033" xr:uid="{00000000-0005-0000-0000-0000484E0000}"/>
    <cellStyle name="RISKnormBoxed 4 3 2 6 2" xfId="20034" xr:uid="{00000000-0005-0000-0000-0000494E0000}"/>
    <cellStyle name="RISKnormBoxed 4 3 2 6 2 2" xfId="43175" xr:uid="{8D488850-0074-46CF-8F0C-FB254CE3DB06}"/>
    <cellStyle name="RISKnormBoxed 4 3 2 6 3" xfId="43174" xr:uid="{7658C091-1064-4166-A7C0-DAD36A15DC8F}"/>
    <cellStyle name="RISKnormBoxed 4 3 2 7" xfId="20035" xr:uid="{00000000-0005-0000-0000-00004A4E0000}"/>
    <cellStyle name="RISKnormBoxed 4 3 2 7 2" xfId="20036" xr:uid="{00000000-0005-0000-0000-00004B4E0000}"/>
    <cellStyle name="RISKnormBoxed 4 3 2 7 2 2" xfId="43177" xr:uid="{8F63607A-1B4D-4FFF-BD60-6CF319D9D25D}"/>
    <cellStyle name="RISKnormBoxed 4 3 2 7 3" xfId="43176" xr:uid="{1DFEE63E-41A9-4257-9E4D-B993CF2703B3}"/>
    <cellStyle name="RISKnormBoxed 4 3 2 8" xfId="20037" xr:uid="{00000000-0005-0000-0000-00004C4E0000}"/>
    <cellStyle name="RISKnormBoxed 4 3 2 8 2" xfId="43178" xr:uid="{4934B8E4-8A27-4560-A4C6-2CCB7F0FFFC7}"/>
    <cellStyle name="RISKnormBoxed 4 3 2 9" xfId="43149" xr:uid="{25C4E045-5F8D-4F51-9CD8-A9B1C950AEC1}"/>
    <cellStyle name="RISKnormBoxed 4 3 3" xfId="20038" xr:uid="{00000000-0005-0000-0000-00004D4E0000}"/>
    <cellStyle name="RISKnormBoxed 4 3 3 2" xfId="20039" xr:uid="{00000000-0005-0000-0000-00004E4E0000}"/>
    <cellStyle name="RISKnormBoxed 4 3 3 2 2" xfId="20040" xr:uid="{00000000-0005-0000-0000-00004F4E0000}"/>
    <cellStyle name="RISKnormBoxed 4 3 3 2 2 2" xfId="43181" xr:uid="{2943639E-B606-4932-B51E-1E60A3883613}"/>
    <cellStyle name="RISKnormBoxed 4 3 3 2 3" xfId="43180" xr:uid="{E53D237E-EB87-483F-8983-D5805854F544}"/>
    <cellStyle name="RISKnormBoxed 4 3 3 3" xfId="20041" xr:uid="{00000000-0005-0000-0000-0000504E0000}"/>
    <cellStyle name="RISKnormBoxed 4 3 3 3 2" xfId="20042" xr:uid="{00000000-0005-0000-0000-0000514E0000}"/>
    <cellStyle name="RISKnormBoxed 4 3 3 3 2 2" xfId="43183" xr:uid="{8C0582C1-EE57-4D0F-BF87-E448E1A8D292}"/>
    <cellStyle name="RISKnormBoxed 4 3 3 3 3" xfId="43182" xr:uid="{51289B2D-0A0A-402A-81EA-D87E0F6DA46B}"/>
    <cellStyle name="RISKnormBoxed 4 3 3 4" xfId="20043" xr:uid="{00000000-0005-0000-0000-0000524E0000}"/>
    <cellStyle name="RISKnormBoxed 4 3 3 4 2" xfId="43184" xr:uid="{5C9B1216-89EA-401A-851B-A53ED6B32248}"/>
    <cellStyle name="RISKnormBoxed 4 3 3 5" xfId="43179" xr:uid="{2BCA7B7D-C14F-4D68-94F0-176EDD01CBB7}"/>
    <cellStyle name="RISKnormBoxed 4 3 4" xfId="20044" xr:uid="{00000000-0005-0000-0000-0000534E0000}"/>
    <cellStyle name="RISKnormBoxed 4 3 4 2" xfId="20045" xr:uid="{00000000-0005-0000-0000-0000544E0000}"/>
    <cellStyle name="RISKnormBoxed 4 3 4 2 2" xfId="20046" xr:uid="{00000000-0005-0000-0000-0000554E0000}"/>
    <cellStyle name="RISKnormBoxed 4 3 4 2 2 2" xfId="43187" xr:uid="{4DCE9791-CA47-4380-93D5-BF7096F04AE3}"/>
    <cellStyle name="RISKnormBoxed 4 3 4 2 3" xfId="43186" xr:uid="{AE9185CA-BA48-4F7D-B035-ED826C70F8D3}"/>
    <cellStyle name="RISKnormBoxed 4 3 4 3" xfId="20047" xr:uid="{00000000-0005-0000-0000-0000564E0000}"/>
    <cellStyle name="RISKnormBoxed 4 3 4 3 2" xfId="20048" xr:uid="{00000000-0005-0000-0000-0000574E0000}"/>
    <cellStyle name="RISKnormBoxed 4 3 4 3 2 2" xfId="43189" xr:uid="{EAD25150-BC64-47CC-B8C5-8C401334563A}"/>
    <cellStyle name="RISKnormBoxed 4 3 4 3 3" xfId="43188" xr:uid="{42C08CBB-1DD3-4C58-BCF8-9D37320C91C0}"/>
    <cellStyle name="RISKnormBoxed 4 3 4 4" xfId="20049" xr:uid="{00000000-0005-0000-0000-0000584E0000}"/>
    <cellStyle name="RISKnormBoxed 4 3 4 4 2" xfId="43190" xr:uid="{E2C3813C-4FCE-40D7-8F87-37BCA1D815AE}"/>
    <cellStyle name="RISKnormBoxed 4 3 4 5" xfId="43185" xr:uid="{1A5010F7-A973-4267-A2A9-7670D41EDB8B}"/>
    <cellStyle name="RISKnormBoxed 4 3 5" xfId="20050" xr:uid="{00000000-0005-0000-0000-0000594E0000}"/>
    <cellStyle name="RISKnormBoxed 4 3 5 2" xfId="20051" xr:uid="{00000000-0005-0000-0000-00005A4E0000}"/>
    <cellStyle name="RISKnormBoxed 4 3 5 2 2" xfId="20052" xr:uid="{00000000-0005-0000-0000-00005B4E0000}"/>
    <cellStyle name="RISKnormBoxed 4 3 5 2 2 2" xfId="43193" xr:uid="{7BD0664B-3897-4C61-9237-B64E4ECD8360}"/>
    <cellStyle name="RISKnormBoxed 4 3 5 2 3" xfId="43192" xr:uid="{C4010A4E-9D88-4C96-B81B-52DAFF94FD7D}"/>
    <cellStyle name="RISKnormBoxed 4 3 5 3" xfId="20053" xr:uid="{00000000-0005-0000-0000-00005C4E0000}"/>
    <cellStyle name="RISKnormBoxed 4 3 5 3 2" xfId="20054" xr:uid="{00000000-0005-0000-0000-00005D4E0000}"/>
    <cellStyle name="RISKnormBoxed 4 3 5 3 2 2" xfId="43195" xr:uid="{9FF6C773-EC59-4218-BF81-734ABA921359}"/>
    <cellStyle name="RISKnormBoxed 4 3 5 3 3" xfId="43194" xr:uid="{52E02259-3629-400A-83CC-84C983952EFE}"/>
    <cellStyle name="RISKnormBoxed 4 3 5 4" xfId="20055" xr:uid="{00000000-0005-0000-0000-00005E4E0000}"/>
    <cellStyle name="RISKnormBoxed 4 3 5 4 2" xfId="43196" xr:uid="{DFD00CB5-C542-406D-A56C-C1761DBD1486}"/>
    <cellStyle name="RISKnormBoxed 4 3 5 5" xfId="43191" xr:uid="{5C635C96-3A7F-4F80-B0B6-5229E97FAE86}"/>
    <cellStyle name="RISKnormBoxed 4 3 6" xfId="20056" xr:uid="{00000000-0005-0000-0000-00005F4E0000}"/>
    <cellStyle name="RISKnormBoxed 4 3 6 2" xfId="20057" xr:uid="{00000000-0005-0000-0000-0000604E0000}"/>
    <cellStyle name="RISKnormBoxed 4 3 6 2 2" xfId="20058" xr:uid="{00000000-0005-0000-0000-0000614E0000}"/>
    <cellStyle name="RISKnormBoxed 4 3 6 2 2 2" xfId="43199" xr:uid="{E5C87531-3F7B-4EC9-AA6E-182F82694DE3}"/>
    <cellStyle name="RISKnormBoxed 4 3 6 2 3" xfId="43198" xr:uid="{C32FDC58-9E86-4047-AACB-2EFD0EBC05D0}"/>
    <cellStyle name="RISKnormBoxed 4 3 6 3" xfId="20059" xr:uid="{00000000-0005-0000-0000-0000624E0000}"/>
    <cellStyle name="RISKnormBoxed 4 3 6 3 2" xfId="20060" xr:uid="{00000000-0005-0000-0000-0000634E0000}"/>
    <cellStyle name="RISKnormBoxed 4 3 6 3 2 2" xfId="43201" xr:uid="{1541EC88-EA1C-4A4C-AE96-C9AC95033150}"/>
    <cellStyle name="RISKnormBoxed 4 3 6 3 3" xfId="43200" xr:uid="{1F18746B-F730-4B62-972D-98D65D8C08B2}"/>
    <cellStyle name="RISKnormBoxed 4 3 6 4" xfId="20061" xr:uid="{00000000-0005-0000-0000-0000644E0000}"/>
    <cellStyle name="RISKnormBoxed 4 3 6 4 2" xfId="43202" xr:uid="{E780DE55-42A2-4D17-BC33-ED8208D2B92A}"/>
    <cellStyle name="RISKnormBoxed 4 3 6 5" xfId="43197" xr:uid="{8786EA99-9C66-4F36-8B46-7FE89B20A02A}"/>
    <cellStyle name="RISKnormBoxed 4 3 7" xfId="20062" xr:uid="{00000000-0005-0000-0000-0000654E0000}"/>
    <cellStyle name="RISKnormBoxed 4 3 7 2" xfId="20063" xr:uid="{00000000-0005-0000-0000-0000664E0000}"/>
    <cellStyle name="RISKnormBoxed 4 3 7 2 2" xfId="43204" xr:uid="{DAD47696-C4CA-4BC6-BF06-CE73F26A605F}"/>
    <cellStyle name="RISKnormBoxed 4 3 7 3" xfId="43203" xr:uid="{5753ED79-938C-4A21-9FA0-D07CF8FBEC32}"/>
    <cellStyle name="RISKnormBoxed 4 3 8" xfId="20064" xr:uid="{00000000-0005-0000-0000-0000674E0000}"/>
    <cellStyle name="RISKnormBoxed 4 3 8 2" xfId="20065" xr:uid="{00000000-0005-0000-0000-0000684E0000}"/>
    <cellStyle name="RISKnormBoxed 4 3 8 2 2" xfId="43206" xr:uid="{A4759DF5-EC03-4812-8358-3445F46AA134}"/>
    <cellStyle name="RISKnormBoxed 4 3 8 3" xfId="43205" xr:uid="{28314D57-0039-410F-B645-55873411F71F}"/>
    <cellStyle name="RISKnormBoxed 4 3 9" xfId="20066" xr:uid="{00000000-0005-0000-0000-0000694E0000}"/>
    <cellStyle name="RISKnormBoxed 4 3 9 2" xfId="43207" xr:uid="{6C8D81D8-FEF9-4495-AD00-390C91594CB1}"/>
    <cellStyle name="RISKnormBoxed 4 3_Balance" xfId="20067" xr:uid="{00000000-0005-0000-0000-00006A4E0000}"/>
    <cellStyle name="RISKnormBoxed 4 4" xfId="20068" xr:uid="{00000000-0005-0000-0000-00006B4E0000}"/>
    <cellStyle name="RISKnormBoxed 4 4 10" xfId="43208" xr:uid="{5F1FD86B-3623-4360-A443-0F42FFDEEEF7}"/>
    <cellStyle name="RISKnormBoxed 4 4 2" xfId="20069" xr:uid="{00000000-0005-0000-0000-00006C4E0000}"/>
    <cellStyle name="RISKnormBoxed 4 4 2 2" xfId="20070" xr:uid="{00000000-0005-0000-0000-00006D4E0000}"/>
    <cellStyle name="RISKnormBoxed 4 4 2 2 2" xfId="20071" xr:uid="{00000000-0005-0000-0000-00006E4E0000}"/>
    <cellStyle name="RISKnormBoxed 4 4 2 2 2 2" xfId="20072" xr:uid="{00000000-0005-0000-0000-00006F4E0000}"/>
    <cellStyle name="RISKnormBoxed 4 4 2 2 2 2 2" xfId="43212" xr:uid="{158CA5FE-C9D5-4EFA-8AA1-C60A829084E3}"/>
    <cellStyle name="RISKnormBoxed 4 4 2 2 2 3" xfId="43211" xr:uid="{01948588-7F6E-4BB2-BE62-2C4FE3017AEA}"/>
    <cellStyle name="RISKnormBoxed 4 4 2 2 3" xfId="20073" xr:uid="{00000000-0005-0000-0000-0000704E0000}"/>
    <cellStyle name="RISKnormBoxed 4 4 2 2 3 2" xfId="20074" xr:uid="{00000000-0005-0000-0000-0000714E0000}"/>
    <cellStyle name="RISKnormBoxed 4 4 2 2 3 2 2" xfId="43214" xr:uid="{4A07269F-D0CD-441E-9FAC-F9FAA764CAA8}"/>
    <cellStyle name="RISKnormBoxed 4 4 2 2 3 3" xfId="43213" xr:uid="{4E0101DD-4262-4168-B47F-FB27D65CC9F8}"/>
    <cellStyle name="RISKnormBoxed 4 4 2 2 4" xfId="20075" xr:uid="{00000000-0005-0000-0000-0000724E0000}"/>
    <cellStyle name="RISKnormBoxed 4 4 2 2 4 2" xfId="43215" xr:uid="{F7CA768F-F049-44C9-A6B3-F17ADB4AE8C1}"/>
    <cellStyle name="RISKnormBoxed 4 4 2 2 5" xfId="43210" xr:uid="{AEFCBE55-FB78-44C3-8108-DB9AD3073B49}"/>
    <cellStyle name="RISKnormBoxed 4 4 2 3" xfId="20076" xr:uid="{00000000-0005-0000-0000-0000734E0000}"/>
    <cellStyle name="RISKnormBoxed 4 4 2 3 2" xfId="20077" xr:uid="{00000000-0005-0000-0000-0000744E0000}"/>
    <cellStyle name="RISKnormBoxed 4 4 2 3 2 2" xfId="20078" xr:uid="{00000000-0005-0000-0000-0000754E0000}"/>
    <cellStyle name="RISKnormBoxed 4 4 2 3 2 2 2" xfId="43218" xr:uid="{AA17ED3C-C35D-475A-A83F-778FA6FD73C1}"/>
    <cellStyle name="RISKnormBoxed 4 4 2 3 2 3" xfId="43217" xr:uid="{A0833320-D272-4551-91FB-9662C92A504D}"/>
    <cellStyle name="RISKnormBoxed 4 4 2 3 3" xfId="20079" xr:uid="{00000000-0005-0000-0000-0000764E0000}"/>
    <cellStyle name="RISKnormBoxed 4 4 2 3 3 2" xfId="20080" xr:uid="{00000000-0005-0000-0000-0000774E0000}"/>
    <cellStyle name="RISKnormBoxed 4 4 2 3 3 2 2" xfId="43220" xr:uid="{0F05F2BB-9E4A-4FF5-B471-B8EF4E9E999E}"/>
    <cellStyle name="RISKnormBoxed 4 4 2 3 3 3" xfId="43219" xr:uid="{A8B930D0-C4B0-4D75-B727-8C252C79F23D}"/>
    <cellStyle name="RISKnormBoxed 4 4 2 3 4" xfId="20081" xr:uid="{00000000-0005-0000-0000-0000784E0000}"/>
    <cellStyle name="RISKnormBoxed 4 4 2 3 4 2" xfId="43221" xr:uid="{4147708C-8345-4907-9AAC-DCA0055A64E8}"/>
    <cellStyle name="RISKnormBoxed 4 4 2 3 5" xfId="43216" xr:uid="{2108D897-E155-4428-BF62-2D7D53E7BD97}"/>
    <cellStyle name="RISKnormBoxed 4 4 2 4" xfId="20082" xr:uid="{00000000-0005-0000-0000-0000794E0000}"/>
    <cellStyle name="RISKnormBoxed 4 4 2 4 2" xfId="20083" xr:uid="{00000000-0005-0000-0000-00007A4E0000}"/>
    <cellStyle name="RISKnormBoxed 4 4 2 4 2 2" xfId="20084" xr:uid="{00000000-0005-0000-0000-00007B4E0000}"/>
    <cellStyle name="RISKnormBoxed 4 4 2 4 2 2 2" xfId="43224" xr:uid="{57B8C64D-34ED-48DF-8123-4FE90CEFE32F}"/>
    <cellStyle name="RISKnormBoxed 4 4 2 4 2 3" xfId="43223" xr:uid="{8782FC1A-BBB3-48FC-879A-F85BD1C72274}"/>
    <cellStyle name="RISKnormBoxed 4 4 2 4 3" xfId="20085" xr:uid="{00000000-0005-0000-0000-00007C4E0000}"/>
    <cellStyle name="RISKnormBoxed 4 4 2 4 3 2" xfId="20086" xr:uid="{00000000-0005-0000-0000-00007D4E0000}"/>
    <cellStyle name="RISKnormBoxed 4 4 2 4 3 2 2" xfId="43226" xr:uid="{EA50CA6F-9D57-42B1-A34A-1BBFF3AB8516}"/>
    <cellStyle name="RISKnormBoxed 4 4 2 4 3 3" xfId="43225" xr:uid="{37A6938B-9A25-422E-8541-279BBA7DFDC6}"/>
    <cellStyle name="RISKnormBoxed 4 4 2 4 4" xfId="20087" xr:uid="{00000000-0005-0000-0000-00007E4E0000}"/>
    <cellStyle name="RISKnormBoxed 4 4 2 4 4 2" xfId="43227" xr:uid="{B2EBA8C6-B75A-4F6E-AEF0-106A7C18524A}"/>
    <cellStyle name="RISKnormBoxed 4 4 2 4 5" xfId="43222" xr:uid="{662EB6C6-595B-4A2C-A8C3-63F5F7DFD8D5}"/>
    <cellStyle name="RISKnormBoxed 4 4 2 5" xfId="20088" xr:uid="{00000000-0005-0000-0000-00007F4E0000}"/>
    <cellStyle name="RISKnormBoxed 4 4 2 5 2" xfId="20089" xr:uid="{00000000-0005-0000-0000-0000804E0000}"/>
    <cellStyle name="RISKnormBoxed 4 4 2 5 2 2" xfId="20090" xr:uid="{00000000-0005-0000-0000-0000814E0000}"/>
    <cellStyle name="RISKnormBoxed 4 4 2 5 2 2 2" xfId="43230" xr:uid="{0CBFFA03-CD30-4E6B-B1BD-CFF6D69E5EF2}"/>
    <cellStyle name="RISKnormBoxed 4 4 2 5 2 3" xfId="43229" xr:uid="{0AD4B7FD-CE29-49FC-B04A-2837F6A7FB94}"/>
    <cellStyle name="RISKnormBoxed 4 4 2 5 3" xfId="20091" xr:uid="{00000000-0005-0000-0000-0000824E0000}"/>
    <cellStyle name="RISKnormBoxed 4 4 2 5 3 2" xfId="20092" xr:uid="{00000000-0005-0000-0000-0000834E0000}"/>
    <cellStyle name="RISKnormBoxed 4 4 2 5 3 2 2" xfId="43232" xr:uid="{8C241C6A-22F7-4ECF-992C-ADF2220CFE44}"/>
    <cellStyle name="RISKnormBoxed 4 4 2 5 3 3" xfId="43231" xr:uid="{8726AB46-5CAA-4C61-9840-172710E82D03}"/>
    <cellStyle name="RISKnormBoxed 4 4 2 5 4" xfId="20093" xr:uid="{00000000-0005-0000-0000-0000844E0000}"/>
    <cellStyle name="RISKnormBoxed 4 4 2 5 4 2" xfId="43233" xr:uid="{08EBE2FB-DF7C-4DC0-A4F5-5FB13C1DDCD0}"/>
    <cellStyle name="RISKnormBoxed 4 4 2 5 5" xfId="43228" xr:uid="{E0991A9F-B6B6-4101-BA0C-33780D4A5E9E}"/>
    <cellStyle name="RISKnormBoxed 4 4 2 6" xfId="20094" xr:uid="{00000000-0005-0000-0000-0000854E0000}"/>
    <cellStyle name="RISKnormBoxed 4 4 2 6 2" xfId="20095" xr:uid="{00000000-0005-0000-0000-0000864E0000}"/>
    <cellStyle name="RISKnormBoxed 4 4 2 6 2 2" xfId="43235" xr:uid="{5F968D98-316A-4CB2-A249-C8382FAA29A2}"/>
    <cellStyle name="RISKnormBoxed 4 4 2 6 3" xfId="43234" xr:uid="{9958EDB5-908A-41C2-BF17-4CDDA792AF8D}"/>
    <cellStyle name="RISKnormBoxed 4 4 2 7" xfId="20096" xr:uid="{00000000-0005-0000-0000-0000874E0000}"/>
    <cellStyle name="RISKnormBoxed 4 4 2 7 2" xfId="20097" xr:uid="{00000000-0005-0000-0000-0000884E0000}"/>
    <cellStyle name="RISKnormBoxed 4 4 2 7 2 2" xfId="43237" xr:uid="{B594864B-903C-48E1-9713-5501AAAA394C}"/>
    <cellStyle name="RISKnormBoxed 4 4 2 7 3" xfId="43236" xr:uid="{4083706B-BF10-4695-AC5C-9D007A37E1BE}"/>
    <cellStyle name="RISKnormBoxed 4 4 2 8" xfId="20098" xr:uid="{00000000-0005-0000-0000-0000894E0000}"/>
    <cellStyle name="RISKnormBoxed 4 4 2 8 2" xfId="43238" xr:uid="{2CE9EE2D-65BB-4407-B3D3-2CD9722491C3}"/>
    <cellStyle name="RISKnormBoxed 4 4 2 9" xfId="43209" xr:uid="{BA02797F-BCA4-40CA-9D77-E2F75BC8A669}"/>
    <cellStyle name="RISKnormBoxed 4 4 3" xfId="20099" xr:uid="{00000000-0005-0000-0000-00008A4E0000}"/>
    <cellStyle name="RISKnormBoxed 4 4 3 2" xfId="20100" xr:uid="{00000000-0005-0000-0000-00008B4E0000}"/>
    <cellStyle name="RISKnormBoxed 4 4 3 2 2" xfId="20101" xr:uid="{00000000-0005-0000-0000-00008C4E0000}"/>
    <cellStyle name="RISKnormBoxed 4 4 3 2 2 2" xfId="43241" xr:uid="{41F415AA-9A3C-4709-95E6-78A29FB659E8}"/>
    <cellStyle name="RISKnormBoxed 4 4 3 2 3" xfId="43240" xr:uid="{49B0614E-E570-44E2-8703-1E5FF76A9A53}"/>
    <cellStyle name="RISKnormBoxed 4 4 3 3" xfId="20102" xr:uid="{00000000-0005-0000-0000-00008D4E0000}"/>
    <cellStyle name="RISKnormBoxed 4 4 3 3 2" xfId="20103" xr:uid="{00000000-0005-0000-0000-00008E4E0000}"/>
    <cellStyle name="RISKnormBoxed 4 4 3 3 2 2" xfId="43243" xr:uid="{35CB5EBE-4495-432D-922E-8CBAF3EAA221}"/>
    <cellStyle name="RISKnormBoxed 4 4 3 3 3" xfId="43242" xr:uid="{3DAACF6E-C73C-430D-B305-437D6AAC1B36}"/>
    <cellStyle name="RISKnormBoxed 4 4 3 4" xfId="20104" xr:uid="{00000000-0005-0000-0000-00008F4E0000}"/>
    <cellStyle name="RISKnormBoxed 4 4 3 4 2" xfId="43244" xr:uid="{A8513A38-210F-4F32-B7B7-B9DCDC9CFD28}"/>
    <cellStyle name="RISKnormBoxed 4 4 3 5" xfId="43239" xr:uid="{2237FBD1-2F74-4569-9493-27FBB4B12000}"/>
    <cellStyle name="RISKnormBoxed 4 4 4" xfId="20105" xr:uid="{00000000-0005-0000-0000-0000904E0000}"/>
    <cellStyle name="RISKnormBoxed 4 4 4 2" xfId="20106" xr:uid="{00000000-0005-0000-0000-0000914E0000}"/>
    <cellStyle name="RISKnormBoxed 4 4 4 2 2" xfId="20107" xr:uid="{00000000-0005-0000-0000-0000924E0000}"/>
    <cellStyle name="RISKnormBoxed 4 4 4 2 2 2" xfId="43247" xr:uid="{2DFB62D6-826B-41DB-9DCC-96C0500624AA}"/>
    <cellStyle name="RISKnormBoxed 4 4 4 2 3" xfId="43246" xr:uid="{32213F6F-3028-4CB7-9E1C-B26F6B634100}"/>
    <cellStyle name="RISKnormBoxed 4 4 4 3" xfId="20108" xr:uid="{00000000-0005-0000-0000-0000934E0000}"/>
    <cellStyle name="RISKnormBoxed 4 4 4 3 2" xfId="20109" xr:uid="{00000000-0005-0000-0000-0000944E0000}"/>
    <cellStyle name="RISKnormBoxed 4 4 4 3 2 2" xfId="43249" xr:uid="{E3B31711-1998-4D80-9AC3-8194A19D0D9F}"/>
    <cellStyle name="RISKnormBoxed 4 4 4 3 3" xfId="43248" xr:uid="{7B892755-B82B-4BF0-8A33-70723FCBD89C}"/>
    <cellStyle name="RISKnormBoxed 4 4 4 4" xfId="20110" xr:uid="{00000000-0005-0000-0000-0000954E0000}"/>
    <cellStyle name="RISKnormBoxed 4 4 4 4 2" xfId="43250" xr:uid="{F1D54B98-0E9B-4729-8A5F-33C198294928}"/>
    <cellStyle name="RISKnormBoxed 4 4 4 5" xfId="43245" xr:uid="{4B1C4C4B-D785-41AD-A69A-61C61D8AC2BC}"/>
    <cellStyle name="RISKnormBoxed 4 4 5" xfId="20111" xr:uid="{00000000-0005-0000-0000-0000964E0000}"/>
    <cellStyle name="RISKnormBoxed 4 4 5 2" xfId="20112" xr:uid="{00000000-0005-0000-0000-0000974E0000}"/>
    <cellStyle name="RISKnormBoxed 4 4 5 2 2" xfId="20113" xr:uid="{00000000-0005-0000-0000-0000984E0000}"/>
    <cellStyle name="RISKnormBoxed 4 4 5 2 2 2" xfId="43253" xr:uid="{0A187AD5-5D59-404A-B859-40C0B49A92F2}"/>
    <cellStyle name="RISKnormBoxed 4 4 5 2 3" xfId="43252" xr:uid="{BFB86CF0-A8EE-4A17-A114-B2C8C4351D78}"/>
    <cellStyle name="RISKnormBoxed 4 4 5 3" xfId="20114" xr:uid="{00000000-0005-0000-0000-0000994E0000}"/>
    <cellStyle name="RISKnormBoxed 4 4 5 3 2" xfId="20115" xr:uid="{00000000-0005-0000-0000-00009A4E0000}"/>
    <cellStyle name="RISKnormBoxed 4 4 5 3 2 2" xfId="43255" xr:uid="{5159472A-AE2F-4B86-947A-B9D31CFB7574}"/>
    <cellStyle name="RISKnormBoxed 4 4 5 3 3" xfId="43254" xr:uid="{180CDE76-02CC-4797-B6C0-3C83C096EDAE}"/>
    <cellStyle name="RISKnormBoxed 4 4 5 4" xfId="20116" xr:uid="{00000000-0005-0000-0000-00009B4E0000}"/>
    <cellStyle name="RISKnormBoxed 4 4 5 4 2" xfId="43256" xr:uid="{F972E8F7-4A1C-48E5-B735-01BBB5705C41}"/>
    <cellStyle name="RISKnormBoxed 4 4 5 5" xfId="43251" xr:uid="{47D229A7-1896-4499-B943-3F6FDB16F102}"/>
    <cellStyle name="RISKnormBoxed 4 4 6" xfId="20117" xr:uid="{00000000-0005-0000-0000-00009C4E0000}"/>
    <cellStyle name="RISKnormBoxed 4 4 6 2" xfId="20118" xr:uid="{00000000-0005-0000-0000-00009D4E0000}"/>
    <cellStyle name="RISKnormBoxed 4 4 6 2 2" xfId="20119" xr:uid="{00000000-0005-0000-0000-00009E4E0000}"/>
    <cellStyle name="RISKnormBoxed 4 4 6 2 2 2" xfId="43259" xr:uid="{26B10759-72A3-4BAE-B131-16EBF81E73AB}"/>
    <cellStyle name="RISKnormBoxed 4 4 6 2 3" xfId="43258" xr:uid="{F7304228-74C9-4486-AF5D-85CE14CCA575}"/>
    <cellStyle name="RISKnormBoxed 4 4 6 3" xfId="20120" xr:uid="{00000000-0005-0000-0000-00009F4E0000}"/>
    <cellStyle name="RISKnormBoxed 4 4 6 3 2" xfId="20121" xr:uid="{00000000-0005-0000-0000-0000A04E0000}"/>
    <cellStyle name="RISKnormBoxed 4 4 6 3 2 2" xfId="43261" xr:uid="{7A824362-602E-444D-971F-C983A4E808C1}"/>
    <cellStyle name="RISKnormBoxed 4 4 6 3 3" xfId="43260" xr:uid="{88D2BC7D-E272-4406-8E5C-9732AB4A3A4F}"/>
    <cellStyle name="RISKnormBoxed 4 4 6 4" xfId="20122" xr:uid="{00000000-0005-0000-0000-0000A14E0000}"/>
    <cellStyle name="RISKnormBoxed 4 4 6 4 2" xfId="43262" xr:uid="{9344BCC3-A77B-4B1E-BEA2-8DF16E345215}"/>
    <cellStyle name="RISKnormBoxed 4 4 6 5" xfId="43257" xr:uid="{744FDA22-F230-4C68-A2FE-5E7E2BD06D54}"/>
    <cellStyle name="RISKnormBoxed 4 4 7" xfId="20123" xr:uid="{00000000-0005-0000-0000-0000A24E0000}"/>
    <cellStyle name="RISKnormBoxed 4 4 7 2" xfId="20124" xr:uid="{00000000-0005-0000-0000-0000A34E0000}"/>
    <cellStyle name="RISKnormBoxed 4 4 7 2 2" xfId="43264" xr:uid="{0739EEB0-90BA-40E4-AE37-529A67CC3727}"/>
    <cellStyle name="RISKnormBoxed 4 4 7 3" xfId="43263" xr:uid="{9FD66251-B0FB-47A0-830F-1AD64D08EE16}"/>
    <cellStyle name="RISKnormBoxed 4 4 8" xfId="20125" xr:uid="{00000000-0005-0000-0000-0000A44E0000}"/>
    <cellStyle name="RISKnormBoxed 4 4 8 2" xfId="20126" xr:uid="{00000000-0005-0000-0000-0000A54E0000}"/>
    <cellStyle name="RISKnormBoxed 4 4 8 2 2" xfId="43266" xr:uid="{CBC76DBE-EF9B-4276-BDAA-6621A7DBB1A5}"/>
    <cellStyle name="RISKnormBoxed 4 4 8 3" xfId="43265" xr:uid="{37C90A74-A9BF-42B2-8D02-711E234C1C4F}"/>
    <cellStyle name="RISKnormBoxed 4 4 9" xfId="20127" xr:uid="{00000000-0005-0000-0000-0000A64E0000}"/>
    <cellStyle name="RISKnormBoxed 4 4 9 2" xfId="43267" xr:uid="{DA039520-C002-4B20-9923-EBEFADF31065}"/>
    <cellStyle name="RISKnormBoxed 4 4_Balance" xfId="20128" xr:uid="{00000000-0005-0000-0000-0000A74E0000}"/>
    <cellStyle name="RISKnormBoxed 4 5" xfId="20129" xr:uid="{00000000-0005-0000-0000-0000A84E0000}"/>
    <cellStyle name="RISKnormBoxed 4 5 2" xfId="20130" xr:uid="{00000000-0005-0000-0000-0000A94E0000}"/>
    <cellStyle name="RISKnormBoxed 4 5 2 2" xfId="20131" xr:uid="{00000000-0005-0000-0000-0000AA4E0000}"/>
    <cellStyle name="RISKnormBoxed 4 5 2 2 2" xfId="20132" xr:uid="{00000000-0005-0000-0000-0000AB4E0000}"/>
    <cellStyle name="RISKnormBoxed 4 5 2 2 2 2" xfId="43271" xr:uid="{FB40FADE-4587-42EA-83D4-E95B2F6C2D8B}"/>
    <cellStyle name="RISKnormBoxed 4 5 2 2 3" xfId="43270" xr:uid="{ACD7EEB7-B5AD-420E-9560-E395EEC87378}"/>
    <cellStyle name="RISKnormBoxed 4 5 2 3" xfId="20133" xr:uid="{00000000-0005-0000-0000-0000AC4E0000}"/>
    <cellStyle name="RISKnormBoxed 4 5 2 3 2" xfId="20134" xr:uid="{00000000-0005-0000-0000-0000AD4E0000}"/>
    <cellStyle name="RISKnormBoxed 4 5 2 3 2 2" xfId="43273" xr:uid="{5CAD0578-9E04-406A-85B7-A719DEA93EE9}"/>
    <cellStyle name="RISKnormBoxed 4 5 2 3 3" xfId="43272" xr:uid="{F83E748B-1CC1-4B7A-9ED1-63468AE06571}"/>
    <cellStyle name="RISKnormBoxed 4 5 2 4" xfId="20135" xr:uid="{00000000-0005-0000-0000-0000AE4E0000}"/>
    <cellStyle name="RISKnormBoxed 4 5 2 4 2" xfId="43274" xr:uid="{1A57970B-C519-4F7B-AAE2-E8819E28096D}"/>
    <cellStyle name="RISKnormBoxed 4 5 2 5" xfId="43269" xr:uid="{482AD3DF-2BB5-422F-AE56-8CBAA7744ACA}"/>
    <cellStyle name="RISKnormBoxed 4 5 3" xfId="20136" xr:uid="{00000000-0005-0000-0000-0000AF4E0000}"/>
    <cellStyle name="RISKnormBoxed 4 5 3 2" xfId="20137" xr:uid="{00000000-0005-0000-0000-0000B04E0000}"/>
    <cellStyle name="RISKnormBoxed 4 5 3 2 2" xfId="20138" xr:uid="{00000000-0005-0000-0000-0000B14E0000}"/>
    <cellStyle name="RISKnormBoxed 4 5 3 2 2 2" xfId="43277" xr:uid="{156BAEAE-C554-4A17-A193-879F0C026DEE}"/>
    <cellStyle name="RISKnormBoxed 4 5 3 2 3" xfId="43276" xr:uid="{76373CEB-56D4-47D3-A03B-DF389A7F1194}"/>
    <cellStyle name="RISKnormBoxed 4 5 3 3" xfId="20139" xr:uid="{00000000-0005-0000-0000-0000B24E0000}"/>
    <cellStyle name="RISKnormBoxed 4 5 3 3 2" xfId="20140" xr:uid="{00000000-0005-0000-0000-0000B34E0000}"/>
    <cellStyle name="RISKnormBoxed 4 5 3 3 2 2" xfId="43279" xr:uid="{8D01F475-C856-4039-9B68-0628D5602D0D}"/>
    <cellStyle name="RISKnormBoxed 4 5 3 3 3" xfId="43278" xr:uid="{2F867BF5-8B71-4B44-B326-3D6BCAC60BD6}"/>
    <cellStyle name="RISKnormBoxed 4 5 3 4" xfId="20141" xr:uid="{00000000-0005-0000-0000-0000B44E0000}"/>
    <cellStyle name="RISKnormBoxed 4 5 3 4 2" xfId="43280" xr:uid="{3F5498AB-6DD9-40D5-A1C7-0F206C84C0F3}"/>
    <cellStyle name="RISKnormBoxed 4 5 3 5" xfId="43275" xr:uid="{B8CE6803-849D-4050-9F4D-2BC399DA87F2}"/>
    <cellStyle name="RISKnormBoxed 4 5 4" xfId="20142" xr:uid="{00000000-0005-0000-0000-0000B54E0000}"/>
    <cellStyle name="RISKnormBoxed 4 5 4 2" xfId="20143" xr:uid="{00000000-0005-0000-0000-0000B64E0000}"/>
    <cellStyle name="RISKnormBoxed 4 5 4 2 2" xfId="20144" xr:uid="{00000000-0005-0000-0000-0000B74E0000}"/>
    <cellStyle name="RISKnormBoxed 4 5 4 2 2 2" xfId="43283" xr:uid="{F7979F6E-8BB7-44CA-AA65-CBC8665EADF1}"/>
    <cellStyle name="RISKnormBoxed 4 5 4 2 3" xfId="43282" xr:uid="{B6A8C9E6-DF88-41A4-842C-C47FB65DB40B}"/>
    <cellStyle name="RISKnormBoxed 4 5 4 3" xfId="20145" xr:uid="{00000000-0005-0000-0000-0000B84E0000}"/>
    <cellStyle name="RISKnormBoxed 4 5 4 3 2" xfId="20146" xr:uid="{00000000-0005-0000-0000-0000B94E0000}"/>
    <cellStyle name="RISKnormBoxed 4 5 4 3 2 2" xfId="43285" xr:uid="{D25369C0-0DB9-4B05-B617-D522E0CD6D3E}"/>
    <cellStyle name="RISKnormBoxed 4 5 4 3 3" xfId="43284" xr:uid="{E7FB1219-1384-47DF-863F-C902BBF4D4D3}"/>
    <cellStyle name="RISKnormBoxed 4 5 4 4" xfId="20147" xr:uid="{00000000-0005-0000-0000-0000BA4E0000}"/>
    <cellStyle name="RISKnormBoxed 4 5 4 4 2" xfId="43286" xr:uid="{86623D7F-1045-4AF3-AA86-537A439E479E}"/>
    <cellStyle name="RISKnormBoxed 4 5 4 5" xfId="43281" xr:uid="{CBCAB252-77A8-435A-B74A-D2BAACDD9E25}"/>
    <cellStyle name="RISKnormBoxed 4 5 5" xfId="20148" xr:uid="{00000000-0005-0000-0000-0000BB4E0000}"/>
    <cellStyle name="RISKnormBoxed 4 5 5 2" xfId="20149" xr:uid="{00000000-0005-0000-0000-0000BC4E0000}"/>
    <cellStyle name="RISKnormBoxed 4 5 5 2 2" xfId="20150" xr:uid="{00000000-0005-0000-0000-0000BD4E0000}"/>
    <cellStyle name="RISKnormBoxed 4 5 5 2 2 2" xfId="43289" xr:uid="{79F3E7CB-45CC-41C3-962D-C988EE786EA8}"/>
    <cellStyle name="RISKnormBoxed 4 5 5 2 3" xfId="43288" xr:uid="{443112D6-394B-408C-ADD4-49C3D7131B4F}"/>
    <cellStyle name="RISKnormBoxed 4 5 5 3" xfId="20151" xr:uid="{00000000-0005-0000-0000-0000BE4E0000}"/>
    <cellStyle name="RISKnormBoxed 4 5 5 3 2" xfId="20152" xr:uid="{00000000-0005-0000-0000-0000BF4E0000}"/>
    <cellStyle name="RISKnormBoxed 4 5 5 3 2 2" xfId="43291" xr:uid="{12BBB0B7-AFF0-4D79-B133-3233569992EC}"/>
    <cellStyle name="RISKnormBoxed 4 5 5 3 3" xfId="43290" xr:uid="{2B3E1235-062C-4FE9-AA55-296FDF773D06}"/>
    <cellStyle name="RISKnormBoxed 4 5 5 4" xfId="20153" xr:uid="{00000000-0005-0000-0000-0000C04E0000}"/>
    <cellStyle name="RISKnormBoxed 4 5 5 4 2" xfId="43292" xr:uid="{01A7D426-CE63-45AE-BED1-5059A58ABC1A}"/>
    <cellStyle name="RISKnormBoxed 4 5 5 5" xfId="43287" xr:uid="{D52E5E95-5EDB-4A2B-9AF2-174B40DDEB26}"/>
    <cellStyle name="RISKnormBoxed 4 5 6" xfId="20154" xr:uid="{00000000-0005-0000-0000-0000C14E0000}"/>
    <cellStyle name="RISKnormBoxed 4 5 6 2" xfId="20155" xr:uid="{00000000-0005-0000-0000-0000C24E0000}"/>
    <cellStyle name="RISKnormBoxed 4 5 6 2 2" xfId="43294" xr:uid="{CFFE7A29-0E9B-4B95-94B4-F8CBADAD77E7}"/>
    <cellStyle name="RISKnormBoxed 4 5 6 3" xfId="43293" xr:uid="{35D9DB3B-BFE7-443D-838F-DE8A276E7A06}"/>
    <cellStyle name="RISKnormBoxed 4 5 7" xfId="20156" xr:uid="{00000000-0005-0000-0000-0000C34E0000}"/>
    <cellStyle name="RISKnormBoxed 4 5 7 2" xfId="20157" xr:uid="{00000000-0005-0000-0000-0000C44E0000}"/>
    <cellStyle name="RISKnormBoxed 4 5 7 2 2" xfId="43296" xr:uid="{675B8B0D-0AF4-44DA-9899-44F587BFBDB0}"/>
    <cellStyle name="RISKnormBoxed 4 5 7 3" xfId="43295" xr:uid="{BF305D6C-30E8-4CBB-AE09-73D85C641610}"/>
    <cellStyle name="RISKnormBoxed 4 5 8" xfId="20158" xr:uid="{00000000-0005-0000-0000-0000C54E0000}"/>
    <cellStyle name="RISKnormBoxed 4 5 8 2" xfId="43297" xr:uid="{9BED01F0-427A-44F2-AB41-1AA6F23A8BD2}"/>
    <cellStyle name="RISKnormBoxed 4 5 9" xfId="43268" xr:uid="{85284400-F736-47A6-820D-43F32E61B562}"/>
    <cellStyle name="RISKnormBoxed 4 6" xfId="20159" xr:uid="{00000000-0005-0000-0000-0000C64E0000}"/>
    <cellStyle name="RISKnormBoxed 4 6 2" xfId="20160" xr:uid="{00000000-0005-0000-0000-0000C74E0000}"/>
    <cellStyle name="RISKnormBoxed 4 6 2 2" xfId="20161" xr:uid="{00000000-0005-0000-0000-0000C84E0000}"/>
    <cellStyle name="RISKnormBoxed 4 6 2 2 2" xfId="20162" xr:uid="{00000000-0005-0000-0000-0000C94E0000}"/>
    <cellStyle name="RISKnormBoxed 4 6 2 2 2 2" xfId="43301" xr:uid="{39DC65F6-6635-40A4-A151-21F11EECE3F5}"/>
    <cellStyle name="RISKnormBoxed 4 6 2 2 3" xfId="43300" xr:uid="{9EF7894D-F491-4094-9AC9-48774A246A9F}"/>
    <cellStyle name="RISKnormBoxed 4 6 2 3" xfId="20163" xr:uid="{00000000-0005-0000-0000-0000CA4E0000}"/>
    <cellStyle name="RISKnormBoxed 4 6 2 3 2" xfId="20164" xr:uid="{00000000-0005-0000-0000-0000CB4E0000}"/>
    <cellStyle name="RISKnormBoxed 4 6 2 3 2 2" xfId="43303" xr:uid="{19D3D9E5-0809-4BFF-B26D-C6DEF4AF43CA}"/>
    <cellStyle name="RISKnormBoxed 4 6 2 3 3" xfId="43302" xr:uid="{C7224B38-D257-42D0-B01D-D9A4C91AFF97}"/>
    <cellStyle name="RISKnormBoxed 4 6 2 4" xfId="20165" xr:uid="{00000000-0005-0000-0000-0000CC4E0000}"/>
    <cellStyle name="RISKnormBoxed 4 6 2 4 2" xfId="43304" xr:uid="{ECEFF46A-3BA0-416D-AD6B-07D3719A71B6}"/>
    <cellStyle name="RISKnormBoxed 4 6 2 5" xfId="43299" xr:uid="{4DFE0755-B554-4E38-B4BE-44F88C843B04}"/>
    <cellStyle name="RISKnormBoxed 4 6 3" xfId="20166" xr:uid="{00000000-0005-0000-0000-0000CD4E0000}"/>
    <cellStyle name="RISKnormBoxed 4 6 3 2" xfId="20167" xr:uid="{00000000-0005-0000-0000-0000CE4E0000}"/>
    <cellStyle name="RISKnormBoxed 4 6 3 2 2" xfId="20168" xr:uid="{00000000-0005-0000-0000-0000CF4E0000}"/>
    <cellStyle name="RISKnormBoxed 4 6 3 2 2 2" xfId="43307" xr:uid="{25900375-7AA1-464D-9163-99EA04E16EEA}"/>
    <cellStyle name="RISKnormBoxed 4 6 3 2 3" xfId="43306" xr:uid="{4425E414-0D97-4950-BDB0-A609D0409C4C}"/>
    <cellStyle name="RISKnormBoxed 4 6 3 3" xfId="20169" xr:uid="{00000000-0005-0000-0000-0000D04E0000}"/>
    <cellStyle name="RISKnormBoxed 4 6 3 3 2" xfId="20170" xr:uid="{00000000-0005-0000-0000-0000D14E0000}"/>
    <cellStyle name="RISKnormBoxed 4 6 3 3 2 2" xfId="43309" xr:uid="{BAE7CC92-5AE7-4055-9461-66B4BD530D23}"/>
    <cellStyle name="RISKnormBoxed 4 6 3 3 3" xfId="43308" xr:uid="{462FA648-455C-442D-9B07-82C2643B83CF}"/>
    <cellStyle name="RISKnormBoxed 4 6 3 4" xfId="20171" xr:uid="{00000000-0005-0000-0000-0000D24E0000}"/>
    <cellStyle name="RISKnormBoxed 4 6 3 4 2" xfId="43310" xr:uid="{36D5457F-75B0-4AC4-9707-3CC5BFBC084B}"/>
    <cellStyle name="RISKnormBoxed 4 6 3 5" xfId="43305" xr:uid="{C34636BA-F8AF-4F65-99B4-CBFFE120C7FF}"/>
    <cellStyle name="RISKnormBoxed 4 6 4" xfId="20172" xr:uid="{00000000-0005-0000-0000-0000D34E0000}"/>
    <cellStyle name="RISKnormBoxed 4 6 4 2" xfId="20173" xr:uid="{00000000-0005-0000-0000-0000D44E0000}"/>
    <cellStyle name="RISKnormBoxed 4 6 4 2 2" xfId="20174" xr:uid="{00000000-0005-0000-0000-0000D54E0000}"/>
    <cellStyle name="RISKnormBoxed 4 6 4 2 2 2" xfId="43313" xr:uid="{8503CBA8-745D-4499-A211-44A0509C5204}"/>
    <cellStyle name="RISKnormBoxed 4 6 4 2 3" xfId="43312" xr:uid="{A548953D-1DB8-40FC-A1BF-CA8853EA0F6E}"/>
    <cellStyle name="RISKnormBoxed 4 6 4 3" xfId="20175" xr:uid="{00000000-0005-0000-0000-0000D64E0000}"/>
    <cellStyle name="RISKnormBoxed 4 6 4 3 2" xfId="20176" xr:uid="{00000000-0005-0000-0000-0000D74E0000}"/>
    <cellStyle name="RISKnormBoxed 4 6 4 3 2 2" xfId="43315" xr:uid="{933ADC9E-6065-4162-A4C4-CD9D8F6B5339}"/>
    <cellStyle name="RISKnormBoxed 4 6 4 3 3" xfId="43314" xr:uid="{92836F51-E171-4B33-8CB8-9754B35F48FA}"/>
    <cellStyle name="RISKnormBoxed 4 6 4 4" xfId="20177" xr:uid="{00000000-0005-0000-0000-0000D84E0000}"/>
    <cellStyle name="RISKnormBoxed 4 6 4 4 2" xfId="43316" xr:uid="{8E135941-4D67-42A4-B025-F0A1B7E39B8B}"/>
    <cellStyle name="RISKnormBoxed 4 6 4 5" xfId="43311" xr:uid="{5F0D6180-BBCE-4663-9868-4DA82AAAD424}"/>
    <cellStyle name="RISKnormBoxed 4 6 5" xfId="20178" xr:uid="{00000000-0005-0000-0000-0000D94E0000}"/>
    <cellStyle name="RISKnormBoxed 4 6 5 2" xfId="20179" xr:uid="{00000000-0005-0000-0000-0000DA4E0000}"/>
    <cellStyle name="RISKnormBoxed 4 6 5 2 2" xfId="20180" xr:uid="{00000000-0005-0000-0000-0000DB4E0000}"/>
    <cellStyle name="RISKnormBoxed 4 6 5 2 2 2" xfId="43319" xr:uid="{96156B07-6F7A-4E18-A389-C51C66F89332}"/>
    <cellStyle name="RISKnormBoxed 4 6 5 2 3" xfId="43318" xr:uid="{AC104FE6-DE30-4CCD-99A5-94EF3C011131}"/>
    <cellStyle name="RISKnormBoxed 4 6 5 3" xfId="20181" xr:uid="{00000000-0005-0000-0000-0000DC4E0000}"/>
    <cellStyle name="RISKnormBoxed 4 6 5 3 2" xfId="20182" xr:uid="{00000000-0005-0000-0000-0000DD4E0000}"/>
    <cellStyle name="RISKnormBoxed 4 6 5 3 2 2" xfId="43321" xr:uid="{CBF32350-0B9D-4786-987A-63D027EA78CA}"/>
    <cellStyle name="RISKnormBoxed 4 6 5 3 3" xfId="43320" xr:uid="{6D2299F4-8741-487A-BB9F-F02BCDE1ED06}"/>
    <cellStyle name="RISKnormBoxed 4 6 5 4" xfId="20183" xr:uid="{00000000-0005-0000-0000-0000DE4E0000}"/>
    <cellStyle name="RISKnormBoxed 4 6 5 4 2" xfId="43322" xr:uid="{16775C8F-BA9C-4BF6-B73A-38AFEB6324A1}"/>
    <cellStyle name="RISKnormBoxed 4 6 5 5" xfId="43317" xr:uid="{C2F533B2-0ED8-44BE-A975-BED280080923}"/>
    <cellStyle name="RISKnormBoxed 4 6 6" xfId="20184" xr:uid="{00000000-0005-0000-0000-0000DF4E0000}"/>
    <cellStyle name="RISKnormBoxed 4 6 6 2" xfId="20185" xr:uid="{00000000-0005-0000-0000-0000E04E0000}"/>
    <cellStyle name="RISKnormBoxed 4 6 6 2 2" xfId="43324" xr:uid="{E8A97E17-EC98-4345-9783-3EBE13065324}"/>
    <cellStyle name="RISKnormBoxed 4 6 6 3" xfId="43323" xr:uid="{A0837C04-30D8-499C-BAD3-5E8775ACD988}"/>
    <cellStyle name="RISKnormBoxed 4 6 7" xfId="20186" xr:uid="{00000000-0005-0000-0000-0000E14E0000}"/>
    <cellStyle name="RISKnormBoxed 4 6 7 2" xfId="20187" xr:uid="{00000000-0005-0000-0000-0000E24E0000}"/>
    <cellStyle name="RISKnormBoxed 4 6 7 2 2" xfId="43326" xr:uid="{819E30B3-1D56-4DD9-877B-7DBC75345F68}"/>
    <cellStyle name="RISKnormBoxed 4 6 7 3" xfId="43325" xr:uid="{1960A2C2-9F8D-4A0A-B57A-888350F25E09}"/>
    <cellStyle name="RISKnormBoxed 4 6 8" xfId="20188" xr:uid="{00000000-0005-0000-0000-0000E34E0000}"/>
    <cellStyle name="RISKnormBoxed 4 6 8 2" xfId="43327" xr:uid="{A5C2A477-F6E0-46BA-B971-A98D26FF8E97}"/>
    <cellStyle name="RISKnormBoxed 4 6 9" xfId="43298" xr:uid="{AF198964-E414-4123-A3F4-1B6E78CA17D3}"/>
    <cellStyle name="RISKnormBoxed 4 7" xfId="20189" xr:uid="{00000000-0005-0000-0000-0000E44E0000}"/>
    <cellStyle name="RISKnormBoxed 4 7 2" xfId="20190" xr:uid="{00000000-0005-0000-0000-0000E54E0000}"/>
    <cellStyle name="RISKnormBoxed 4 7 2 2" xfId="20191" xr:uid="{00000000-0005-0000-0000-0000E64E0000}"/>
    <cellStyle name="RISKnormBoxed 4 7 2 2 2" xfId="43330" xr:uid="{022E6AEF-A1BE-4854-B371-9CBED86FB8DC}"/>
    <cellStyle name="RISKnormBoxed 4 7 2 3" xfId="43329" xr:uid="{5353EC29-CD33-4A1D-B770-BA4F5CD4BF98}"/>
    <cellStyle name="RISKnormBoxed 4 7 3" xfId="20192" xr:uid="{00000000-0005-0000-0000-0000E74E0000}"/>
    <cellStyle name="RISKnormBoxed 4 7 3 2" xfId="20193" xr:uid="{00000000-0005-0000-0000-0000E84E0000}"/>
    <cellStyle name="RISKnormBoxed 4 7 3 2 2" xfId="43332" xr:uid="{87F69625-EF6F-45CA-B89E-4B4D3AF22B6D}"/>
    <cellStyle name="RISKnormBoxed 4 7 3 3" xfId="43331" xr:uid="{F5349A1B-7C48-403E-BD05-C0232157AD8A}"/>
    <cellStyle name="RISKnormBoxed 4 7 4" xfId="20194" xr:uid="{00000000-0005-0000-0000-0000E94E0000}"/>
    <cellStyle name="RISKnormBoxed 4 7 4 2" xfId="43333" xr:uid="{716356A5-0C2B-457E-AAB1-900DD42B0A59}"/>
    <cellStyle name="RISKnormBoxed 4 7 5" xfId="43328" xr:uid="{F394E5D3-E3B3-4766-A169-C667A4C0D887}"/>
    <cellStyle name="RISKnormBoxed 4 8" xfId="20195" xr:uid="{00000000-0005-0000-0000-0000EA4E0000}"/>
    <cellStyle name="RISKnormBoxed 4 8 2" xfId="20196" xr:uid="{00000000-0005-0000-0000-0000EB4E0000}"/>
    <cellStyle name="RISKnormBoxed 4 8 2 2" xfId="20197" xr:uid="{00000000-0005-0000-0000-0000EC4E0000}"/>
    <cellStyle name="RISKnormBoxed 4 8 2 2 2" xfId="43336" xr:uid="{49462522-C144-442D-8FF7-4683E0B4E34F}"/>
    <cellStyle name="RISKnormBoxed 4 8 2 3" xfId="43335" xr:uid="{CFCAA642-EF81-4C34-BC96-B55B5C26AD57}"/>
    <cellStyle name="RISKnormBoxed 4 8 3" xfId="20198" xr:uid="{00000000-0005-0000-0000-0000ED4E0000}"/>
    <cellStyle name="RISKnormBoxed 4 8 3 2" xfId="20199" xr:uid="{00000000-0005-0000-0000-0000EE4E0000}"/>
    <cellStyle name="RISKnormBoxed 4 8 3 2 2" xfId="43338" xr:uid="{1FD867E8-00E2-4990-99CE-13A4C49E44E9}"/>
    <cellStyle name="RISKnormBoxed 4 8 3 3" xfId="43337" xr:uid="{C029B087-5D57-45E2-93AC-68414143716A}"/>
    <cellStyle name="RISKnormBoxed 4 8 4" xfId="20200" xr:uid="{00000000-0005-0000-0000-0000EF4E0000}"/>
    <cellStyle name="RISKnormBoxed 4 8 4 2" xfId="43339" xr:uid="{80B49C90-1CB9-4AC5-B088-11470CB741A7}"/>
    <cellStyle name="RISKnormBoxed 4 8 5" xfId="43334" xr:uid="{84F50787-87A2-4F79-A68B-D2161536DA37}"/>
    <cellStyle name="RISKnormBoxed 4 9" xfId="20201" xr:uid="{00000000-0005-0000-0000-0000F04E0000}"/>
    <cellStyle name="RISKnormBoxed 4 9 2" xfId="20202" xr:uid="{00000000-0005-0000-0000-0000F14E0000}"/>
    <cellStyle name="RISKnormBoxed 4 9 2 2" xfId="20203" xr:uid="{00000000-0005-0000-0000-0000F24E0000}"/>
    <cellStyle name="RISKnormBoxed 4 9 2 2 2" xfId="43342" xr:uid="{8734761D-D426-4F97-8291-47B46C922682}"/>
    <cellStyle name="RISKnormBoxed 4 9 2 3" xfId="43341" xr:uid="{D90181ED-002D-4204-BE8B-707890EBFC9B}"/>
    <cellStyle name="RISKnormBoxed 4 9 3" xfId="20204" xr:uid="{00000000-0005-0000-0000-0000F34E0000}"/>
    <cellStyle name="RISKnormBoxed 4 9 3 2" xfId="20205" xr:uid="{00000000-0005-0000-0000-0000F44E0000}"/>
    <cellStyle name="RISKnormBoxed 4 9 3 2 2" xfId="43344" xr:uid="{E2EBD04A-98EE-4A3F-B8DC-CA03C394E70B}"/>
    <cellStyle name="RISKnormBoxed 4 9 3 3" xfId="43343" xr:uid="{C132541A-FEC7-46CC-99C5-F61EB0D1AE51}"/>
    <cellStyle name="RISKnormBoxed 4 9 4" xfId="20206" xr:uid="{00000000-0005-0000-0000-0000F54E0000}"/>
    <cellStyle name="RISKnormBoxed 4 9 4 2" xfId="43345" xr:uid="{75B2882C-CF67-40FF-AA7B-60696A4FE2D4}"/>
    <cellStyle name="RISKnormBoxed 4 9 5" xfId="43340" xr:uid="{01597B8C-EE50-44FC-A2A4-FAF9E0694041}"/>
    <cellStyle name="RISKnormBoxed 4_Balance" xfId="20207" xr:uid="{00000000-0005-0000-0000-0000F64E0000}"/>
    <cellStyle name="RISKnormBoxed 5" xfId="20208" xr:uid="{00000000-0005-0000-0000-0000F74E0000}"/>
    <cellStyle name="RISKnormBoxed 5 2" xfId="20209" xr:uid="{00000000-0005-0000-0000-0000F84E0000}"/>
    <cellStyle name="RISKnormBoxed 5 2 2" xfId="20210" xr:uid="{00000000-0005-0000-0000-0000F94E0000}"/>
    <cellStyle name="RISKnormBoxed 5 2 2 2" xfId="20211" xr:uid="{00000000-0005-0000-0000-0000FA4E0000}"/>
    <cellStyle name="RISKnormBoxed 5 2 2 2 2" xfId="43349" xr:uid="{F990B10B-04E9-4211-9455-3AAA31259ECD}"/>
    <cellStyle name="RISKnormBoxed 5 2 2 3" xfId="43348" xr:uid="{B86BBD25-AA70-4FE8-B632-8452AD4BE97C}"/>
    <cellStyle name="RISKnormBoxed 5 2 3" xfId="20212" xr:uid="{00000000-0005-0000-0000-0000FB4E0000}"/>
    <cellStyle name="RISKnormBoxed 5 2 3 2" xfId="20213" xr:uid="{00000000-0005-0000-0000-0000FC4E0000}"/>
    <cellStyle name="RISKnormBoxed 5 2 3 2 2" xfId="43351" xr:uid="{B61711FF-DF0D-4F3C-A23A-06EF0DCFAFF7}"/>
    <cellStyle name="RISKnormBoxed 5 2 3 3" xfId="43350" xr:uid="{8B6018B5-E48D-4251-981B-816124BDDD4A}"/>
    <cellStyle name="RISKnormBoxed 5 2 4" xfId="20214" xr:uid="{00000000-0005-0000-0000-0000FD4E0000}"/>
    <cellStyle name="RISKnormBoxed 5 2 4 2" xfId="43352" xr:uid="{8C56A61D-981C-4AA7-B5B0-F93546A6B978}"/>
    <cellStyle name="RISKnormBoxed 5 2 5" xfId="43347" xr:uid="{02073DD3-6A1C-4429-9247-79E4EBAA60A1}"/>
    <cellStyle name="RISKnormBoxed 5 3" xfId="20215" xr:uid="{00000000-0005-0000-0000-0000FE4E0000}"/>
    <cellStyle name="RISKnormBoxed 5 3 2" xfId="20216" xr:uid="{00000000-0005-0000-0000-0000FF4E0000}"/>
    <cellStyle name="RISKnormBoxed 5 3 2 2" xfId="20217" xr:uid="{00000000-0005-0000-0000-0000004F0000}"/>
    <cellStyle name="RISKnormBoxed 5 3 2 2 2" xfId="43355" xr:uid="{15F53FAD-B95A-47FF-8E01-F17105BACB94}"/>
    <cellStyle name="RISKnormBoxed 5 3 2 3" xfId="43354" xr:uid="{718FBB87-FAD7-4F11-A380-389B41C312B0}"/>
    <cellStyle name="RISKnormBoxed 5 3 3" xfId="20218" xr:uid="{00000000-0005-0000-0000-0000014F0000}"/>
    <cellStyle name="RISKnormBoxed 5 3 3 2" xfId="20219" xr:uid="{00000000-0005-0000-0000-0000024F0000}"/>
    <cellStyle name="RISKnormBoxed 5 3 3 2 2" xfId="43357" xr:uid="{28469748-7F24-4289-B722-3A86EE7A9D3E}"/>
    <cellStyle name="RISKnormBoxed 5 3 3 3" xfId="43356" xr:uid="{7A1F7931-B135-4566-8F5A-75C4A6FF8A96}"/>
    <cellStyle name="RISKnormBoxed 5 3 4" xfId="20220" xr:uid="{00000000-0005-0000-0000-0000034F0000}"/>
    <cellStyle name="RISKnormBoxed 5 3 4 2" xfId="43358" xr:uid="{36E35C5D-67B3-44B0-AC70-DAA2A5C3DA82}"/>
    <cellStyle name="RISKnormBoxed 5 3 5" xfId="43353" xr:uid="{0C0A204E-FC13-49EE-8BCE-45F89627B6F3}"/>
    <cellStyle name="RISKnormBoxed 5 4" xfId="20221" xr:uid="{00000000-0005-0000-0000-0000044F0000}"/>
    <cellStyle name="RISKnormBoxed 5 4 2" xfId="20222" xr:uid="{00000000-0005-0000-0000-0000054F0000}"/>
    <cellStyle name="RISKnormBoxed 5 4 2 2" xfId="20223" xr:uid="{00000000-0005-0000-0000-0000064F0000}"/>
    <cellStyle name="RISKnormBoxed 5 4 2 2 2" xfId="43361" xr:uid="{B5B360FF-BB71-455C-85D0-02770E31415C}"/>
    <cellStyle name="RISKnormBoxed 5 4 2 3" xfId="43360" xr:uid="{F22F881F-82C7-4241-84A2-497997763E10}"/>
    <cellStyle name="RISKnormBoxed 5 4 3" xfId="20224" xr:uid="{00000000-0005-0000-0000-0000074F0000}"/>
    <cellStyle name="RISKnormBoxed 5 4 3 2" xfId="20225" xr:uid="{00000000-0005-0000-0000-0000084F0000}"/>
    <cellStyle name="RISKnormBoxed 5 4 3 2 2" xfId="43363" xr:uid="{CF965387-57A3-493D-A18D-15F8BFB3043B}"/>
    <cellStyle name="RISKnormBoxed 5 4 3 3" xfId="43362" xr:uid="{818A4A65-8D14-4215-9DDD-F5A4062415B6}"/>
    <cellStyle name="RISKnormBoxed 5 4 4" xfId="20226" xr:uid="{00000000-0005-0000-0000-0000094F0000}"/>
    <cellStyle name="RISKnormBoxed 5 4 4 2" xfId="43364" xr:uid="{BB085460-86EF-4774-B8A1-DE8D53096CF6}"/>
    <cellStyle name="RISKnormBoxed 5 4 5" xfId="43359" xr:uid="{2ABA22EC-B122-41F6-95B4-81EE8DCF2FF6}"/>
    <cellStyle name="RISKnormBoxed 5 5" xfId="20227" xr:uid="{00000000-0005-0000-0000-00000A4F0000}"/>
    <cellStyle name="RISKnormBoxed 5 5 2" xfId="20228" xr:uid="{00000000-0005-0000-0000-00000B4F0000}"/>
    <cellStyle name="RISKnormBoxed 5 5 2 2" xfId="20229" xr:uid="{00000000-0005-0000-0000-00000C4F0000}"/>
    <cellStyle name="RISKnormBoxed 5 5 2 2 2" xfId="43367" xr:uid="{76E14879-F360-4FDA-BC48-AC40C4E3450D}"/>
    <cellStyle name="RISKnormBoxed 5 5 2 3" xfId="43366" xr:uid="{C949E514-9AC4-40E3-A276-7DB8A1575C06}"/>
    <cellStyle name="RISKnormBoxed 5 5 3" xfId="20230" xr:uid="{00000000-0005-0000-0000-00000D4F0000}"/>
    <cellStyle name="RISKnormBoxed 5 5 3 2" xfId="20231" xr:uid="{00000000-0005-0000-0000-00000E4F0000}"/>
    <cellStyle name="RISKnormBoxed 5 5 3 2 2" xfId="43369" xr:uid="{2533EC37-5863-43F9-B08A-A022AEA58AA6}"/>
    <cellStyle name="RISKnormBoxed 5 5 3 3" xfId="43368" xr:uid="{A968EDF9-26D9-48FB-80CC-AEDF6224DDEA}"/>
    <cellStyle name="RISKnormBoxed 5 5 4" xfId="20232" xr:uid="{00000000-0005-0000-0000-00000F4F0000}"/>
    <cellStyle name="RISKnormBoxed 5 5 4 2" xfId="43370" xr:uid="{99642F97-FC60-4360-A544-838EB5FD55F4}"/>
    <cellStyle name="RISKnormBoxed 5 5 5" xfId="43365" xr:uid="{1CFBC304-C1E2-42C5-8794-D9350BA5AAB7}"/>
    <cellStyle name="RISKnormBoxed 5 6" xfId="20233" xr:uid="{00000000-0005-0000-0000-0000104F0000}"/>
    <cellStyle name="RISKnormBoxed 5 6 2" xfId="20234" xr:uid="{00000000-0005-0000-0000-0000114F0000}"/>
    <cellStyle name="RISKnormBoxed 5 6 2 2" xfId="43372" xr:uid="{51DA5874-288B-4EBD-AE0F-0FFE7EF2CCFE}"/>
    <cellStyle name="RISKnormBoxed 5 6 3" xfId="43371" xr:uid="{1C0BFC3F-D28E-4BD3-BC46-281006C58BD4}"/>
    <cellStyle name="RISKnormBoxed 5 7" xfId="20235" xr:uid="{00000000-0005-0000-0000-0000124F0000}"/>
    <cellStyle name="RISKnormBoxed 5 7 2" xfId="20236" xr:uid="{00000000-0005-0000-0000-0000134F0000}"/>
    <cellStyle name="RISKnormBoxed 5 7 2 2" xfId="43374" xr:uid="{119A4CAB-7F6C-4705-892A-23A864DF27F7}"/>
    <cellStyle name="RISKnormBoxed 5 7 3" xfId="43373" xr:uid="{B9397262-3E3A-4455-B256-2B2670DECA81}"/>
    <cellStyle name="RISKnormBoxed 5 8" xfId="20237" xr:uid="{00000000-0005-0000-0000-0000144F0000}"/>
    <cellStyle name="RISKnormBoxed 5 8 2" xfId="43375" xr:uid="{50217F4C-BB61-4782-A99B-FA9F740E3A61}"/>
    <cellStyle name="RISKnormBoxed 5 9" xfId="43346" xr:uid="{4A30FD1A-512D-4900-977B-15924A0AA992}"/>
    <cellStyle name="RISKnormBoxed 6" xfId="20238" xr:uid="{00000000-0005-0000-0000-0000154F0000}"/>
    <cellStyle name="RISKnormBoxed 6 2" xfId="20239" xr:uid="{00000000-0005-0000-0000-0000164F0000}"/>
    <cellStyle name="RISKnormBoxed 6 2 2" xfId="20240" xr:uid="{00000000-0005-0000-0000-0000174F0000}"/>
    <cellStyle name="RISKnormBoxed 6 2 2 2" xfId="43378" xr:uid="{D80932DA-9B6D-4F88-9458-62F24EDC64EC}"/>
    <cellStyle name="RISKnormBoxed 6 2 3" xfId="43377" xr:uid="{B44DDC7C-86D9-4B66-A805-98C0242B130D}"/>
    <cellStyle name="RISKnormBoxed 6 3" xfId="20241" xr:uid="{00000000-0005-0000-0000-0000184F0000}"/>
    <cellStyle name="RISKnormBoxed 6 3 2" xfId="20242" xr:uid="{00000000-0005-0000-0000-0000194F0000}"/>
    <cellStyle name="RISKnormBoxed 6 3 2 2" xfId="43380" xr:uid="{2600054D-DCA1-4691-A5F7-E897A8536B24}"/>
    <cellStyle name="RISKnormBoxed 6 3 3" xfId="43379" xr:uid="{BA829F69-C799-45BA-9221-801B87113B10}"/>
    <cellStyle name="RISKnormBoxed 6 4" xfId="20243" xr:uid="{00000000-0005-0000-0000-00001A4F0000}"/>
    <cellStyle name="RISKnormBoxed 6 4 2" xfId="43381" xr:uid="{5A89D710-9BFA-4E42-B411-06360A55C2DA}"/>
    <cellStyle name="RISKnormBoxed 6 5" xfId="43376" xr:uid="{4103D7EA-6ABA-4368-9132-773D317A422A}"/>
    <cellStyle name="RISKnormBoxed 7" xfId="20244" xr:uid="{00000000-0005-0000-0000-00001B4F0000}"/>
    <cellStyle name="RISKnormBoxed 7 2" xfId="20245" xr:uid="{00000000-0005-0000-0000-00001C4F0000}"/>
    <cellStyle name="RISKnormBoxed 7 2 2" xfId="20246" xr:uid="{00000000-0005-0000-0000-00001D4F0000}"/>
    <cellStyle name="RISKnormBoxed 7 2 2 2" xfId="43384" xr:uid="{E69E7F55-2099-4EB2-9B23-DC05DF7EC648}"/>
    <cellStyle name="RISKnormBoxed 7 2 3" xfId="43383" xr:uid="{06C3389D-9E3C-4C85-8331-0563615DAB34}"/>
    <cellStyle name="RISKnormBoxed 7 3" xfId="20247" xr:uid="{00000000-0005-0000-0000-00001E4F0000}"/>
    <cellStyle name="RISKnormBoxed 7 3 2" xfId="20248" xr:uid="{00000000-0005-0000-0000-00001F4F0000}"/>
    <cellStyle name="RISKnormBoxed 7 3 2 2" xfId="43386" xr:uid="{0B2F0955-BF9F-4312-9B30-C4BD461A7E2A}"/>
    <cellStyle name="RISKnormBoxed 7 3 3" xfId="43385" xr:uid="{D3ACB6AF-4518-4C35-B2C1-D8485CB48E2B}"/>
    <cellStyle name="RISKnormBoxed 7 4" xfId="20249" xr:uid="{00000000-0005-0000-0000-0000204F0000}"/>
    <cellStyle name="RISKnormBoxed 7 4 2" xfId="43387" xr:uid="{67B6DDFA-DE09-4359-BD4F-7D4FD5D29538}"/>
    <cellStyle name="RISKnormBoxed 7 5" xfId="43382" xr:uid="{41EC7866-8936-4264-B961-0CF00198993B}"/>
    <cellStyle name="RISKnormBoxed 8" xfId="20250" xr:uid="{00000000-0005-0000-0000-0000214F0000}"/>
    <cellStyle name="RISKnormBoxed 8 2" xfId="20251" xr:uid="{00000000-0005-0000-0000-0000224F0000}"/>
    <cellStyle name="RISKnormBoxed 8 2 2" xfId="20252" xr:uid="{00000000-0005-0000-0000-0000234F0000}"/>
    <cellStyle name="RISKnormBoxed 8 2 2 2" xfId="43390" xr:uid="{0BC7BE00-4365-4725-B4F6-8BCDD3727416}"/>
    <cellStyle name="RISKnormBoxed 8 2 3" xfId="43389" xr:uid="{AFFF1EC7-0845-421B-98F0-972FBBC277F7}"/>
    <cellStyle name="RISKnormBoxed 8 3" xfId="20253" xr:uid="{00000000-0005-0000-0000-0000244F0000}"/>
    <cellStyle name="RISKnormBoxed 8 3 2" xfId="20254" xr:uid="{00000000-0005-0000-0000-0000254F0000}"/>
    <cellStyle name="RISKnormBoxed 8 3 2 2" xfId="43392" xr:uid="{9CDF16F2-CAAD-4C97-987D-2C598A9C67F1}"/>
    <cellStyle name="RISKnormBoxed 8 3 3" xfId="43391" xr:uid="{B0FC7671-6FB8-4B38-96EC-2FB99491048F}"/>
    <cellStyle name="RISKnormBoxed 8 4" xfId="20255" xr:uid="{00000000-0005-0000-0000-0000264F0000}"/>
    <cellStyle name="RISKnormBoxed 8 4 2" xfId="43393" xr:uid="{748E127E-F087-4DE7-9685-21A00AD9F1A7}"/>
    <cellStyle name="RISKnormBoxed 8 5" xfId="43388" xr:uid="{F7B76A20-7B9C-4174-BBD1-828B09AF6104}"/>
    <cellStyle name="RISKnormBoxed 9" xfId="20256" xr:uid="{00000000-0005-0000-0000-0000274F0000}"/>
    <cellStyle name="RISKnormBoxed 9 2" xfId="20257" xr:uid="{00000000-0005-0000-0000-0000284F0000}"/>
    <cellStyle name="RISKnormBoxed 9 2 2" xfId="20258" xr:uid="{00000000-0005-0000-0000-0000294F0000}"/>
    <cellStyle name="RISKnormBoxed 9 2 2 2" xfId="43396" xr:uid="{051A6790-D7F9-407D-B079-F85259F2A34E}"/>
    <cellStyle name="RISKnormBoxed 9 2 3" xfId="43395" xr:uid="{CC28C10E-9A88-4953-931C-34B9E82CC8E4}"/>
    <cellStyle name="RISKnormBoxed 9 3" xfId="20259" xr:uid="{00000000-0005-0000-0000-00002A4F0000}"/>
    <cellStyle name="RISKnormBoxed 9 3 2" xfId="20260" xr:uid="{00000000-0005-0000-0000-00002B4F0000}"/>
    <cellStyle name="RISKnormBoxed 9 3 2 2" xfId="43398" xr:uid="{8988BAFF-8A4A-4AE5-A34D-F3452EA1125D}"/>
    <cellStyle name="RISKnormBoxed 9 3 3" xfId="43397" xr:uid="{525E3B9C-1BAD-48F2-AD30-242406069AC2}"/>
    <cellStyle name="RISKnormBoxed 9 4" xfId="20261" xr:uid="{00000000-0005-0000-0000-00002C4F0000}"/>
    <cellStyle name="RISKnormBoxed 9 4 2" xfId="43399" xr:uid="{9DB14A4B-6F11-4030-9093-17535BD3D630}"/>
    <cellStyle name="RISKnormBoxed 9 5" xfId="43394" xr:uid="{AD2D984E-DA84-4628-80A1-CAF9799DE2C8}"/>
    <cellStyle name="RISKnormBoxed_Balance" xfId="20262" xr:uid="{00000000-0005-0000-0000-00002D4F0000}"/>
    <cellStyle name="RISKnormCenter" xfId="20263" xr:uid="{00000000-0005-0000-0000-00002E4F0000}"/>
    <cellStyle name="RISKnormCenter 2" xfId="20264" xr:uid="{00000000-0005-0000-0000-00002F4F0000}"/>
    <cellStyle name="RISKnormCenter 2 10" xfId="20265" xr:uid="{00000000-0005-0000-0000-0000304F0000}"/>
    <cellStyle name="RISKnormCenter 2 10 2" xfId="20266" xr:uid="{00000000-0005-0000-0000-0000314F0000}"/>
    <cellStyle name="RISKnormCenter 2 11" xfId="20267" xr:uid="{00000000-0005-0000-0000-0000324F0000}"/>
    <cellStyle name="RISKnormCenter 2 11 2" xfId="20268" xr:uid="{00000000-0005-0000-0000-0000334F0000}"/>
    <cellStyle name="RISKnormCenter 2 12" xfId="20269" xr:uid="{00000000-0005-0000-0000-0000344F0000}"/>
    <cellStyle name="RISKnormCenter 2 12 2" xfId="20270" xr:uid="{00000000-0005-0000-0000-0000354F0000}"/>
    <cellStyle name="RISKnormCenter 2 13" xfId="20271" xr:uid="{00000000-0005-0000-0000-0000364F0000}"/>
    <cellStyle name="RISKnormCenter 2 2" xfId="20272" xr:uid="{00000000-0005-0000-0000-0000374F0000}"/>
    <cellStyle name="RISKnormCenter 2 2 2" xfId="20273" xr:uid="{00000000-0005-0000-0000-0000384F0000}"/>
    <cellStyle name="RISKnormCenter 2 3" xfId="20274" xr:uid="{00000000-0005-0000-0000-0000394F0000}"/>
    <cellStyle name="RISKnormCenter 2 3 2" xfId="20275" xr:uid="{00000000-0005-0000-0000-00003A4F0000}"/>
    <cellStyle name="RISKnormCenter 2 4" xfId="20276" xr:uid="{00000000-0005-0000-0000-00003B4F0000}"/>
    <cellStyle name="RISKnormCenter 2 4 2" xfId="20277" xr:uid="{00000000-0005-0000-0000-00003C4F0000}"/>
    <cellStyle name="RISKnormCenter 2 5" xfId="20278" xr:uid="{00000000-0005-0000-0000-00003D4F0000}"/>
    <cellStyle name="RISKnormCenter 2 5 2" xfId="20279" xr:uid="{00000000-0005-0000-0000-00003E4F0000}"/>
    <cellStyle name="RISKnormCenter 2 6" xfId="20280" xr:uid="{00000000-0005-0000-0000-00003F4F0000}"/>
    <cellStyle name="RISKnormCenter 2 6 2" xfId="20281" xr:uid="{00000000-0005-0000-0000-0000404F0000}"/>
    <cellStyle name="RISKnormCenter 2 7" xfId="20282" xr:uid="{00000000-0005-0000-0000-0000414F0000}"/>
    <cellStyle name="RISKnormCenter 2 7 2" xfId="20283" xr:uid="{00000000-0005-0000-0000-0000424F0000}"/>
    <cellStyle name="RISKnormCenter 2 8" xfId="20284" xr:uid="{00000000-0005-0000-0000-0000434F0000}"/>
    <cellStyle name="RISKnormCenter 2 8 2" xfId="20285" xr:uid="{00000000-0005-0000-0000-0000444F0000}"/>
    <cellStyle name="RISKnormCenter 2 9" xfId="20286" xr:uid="{00000000-0005-0000-0000-0000454F0000}"/>
    <cellStyle name="RISKnormCenter 2 9 2" xfId="20287" xr:uid="{00000000-0005-0000-0000-0000464F0000}"/>
    <cellStyle name="RISKnormCenter 3" xfId="20288" xr:uid="{00000000-0005-0000-0000-0000474F0000}"/>
    <cellStyle name="RISKnormCenter 3 10" xfId="20289" xr:uid="{00000000-0005-0000-0000-0000484F0000}"/>
    <cellStyle name="RISKnormCenter 3 10 2" xfId="20290" xr:uid="{00000000-0005-0000-0000-0000494F0000}"/>
    <cellStyle name="RISKnormCenter 3 11" xfId="20291" xr:uid="{00000000-0005-0000-0000-00004A4F0000}"/>
    <cellStyle name="RISKnormCenter 3 11 2" xfId="20292" xr:uid="{00000000-0005-0000-0000-00004B4F0000}"/>
    <cellStyle name="RISKnormCenter 3 12" xfId="20293" xr:uid="{00000000-0005-0000-0000-00004C4F0000}"/>
    <cellStyle name="RISKnormCenter 3 12 2" xfId="20294" xr:uid="{00000000-0005-0000-0000-00004D4F0000}"/>
    <cellStyle name="RISKnormCenter 3 13" xfId="20295" xr:uid="{00000000-0005-0000-0000-00004E4F0000}"/>
    <cellStyle name="RISKnormCenter 3 2" xfId="20296" xr:uid="{00000000-0005-0000-0000-00004F4F0000}"/>
    <cellStyle name="RISKnormCenter 3 2 2" xfId="20297" xr:uid="{00000000-0005-0000-0000-0000504F0000}"/>
    <cellStyle name="RISKnormCenter 3 3" xfId="20298" xr:uid="{00000000-0005-0000-0000-0000514F0000}"/>
    <cellStyle name="RISKnormCenter 3 3 2" xfId="20299" xr:uid="{00000000-0005-0000-0000-0000524F0000}"/>
    <cellStyle name="RISKnormCenter 3 4" xfId="20300" xr:uid="{00000000-0005-0000-0000-0000534F0000}"/>
    <cellStyle name="RISKnormCenter 3 4 2" xfId="20301" xr:uid="{00000000-0005-0000-0000-0000544F0000}"/>
    <cellStyle name="RISKnormCenter 3 5" xfId="20302" xr:uid="{00000000-0005-0000-0000-0000554F0000}"/>
    <cellStyle name="RISKnormCenter 3 5 2" xfId="20303" xr:uid="{00000000-0005-0000-0000-0000564F0000}"/>
    <cellStyle name="RISKnormCenter 3 6" xfId="20304" xr:uid="{00000000-0005-0000-0000-0000574F0000}"/>
    <cellStyle name="RISKnormCenter 3 6 2" xfId="20305" xr:uid="{00000000-0005-0000-0000-0000584F0000}"/>
    <cellStyle name="RISKnormCenter 3 7" xfId="20306" xr:uid="{00000000-0005-0000-0000-0000594F0000}"/>
    <cellStyle name="RISKnormCenter 3 7 2" xfId="20307" xr:uid="{00000000-0005-0000-0000-00005A4F0000}"/>
    <cellStyle name="RISKnormCenter 3 8" xfId="20308" xr:uid="{00000000-0005-0000-0000-00005B4F0000}"/>
    <cellStyle name="RISKnormCenter 3 8 2" xfId="20309" xr:uid="{00000000-0005-0000-0000-00005C4F0000}"/>
    <cellStyle name="RISKnormCenter 3 9" xfId="20310" xr:uid="{00000000-0005-0000-0000-00005D4F0000}"/>
    <cellStyle name="RISKnormCenter 3 9 2" xfId="20311" xr:uid="{00000000-0005-0000-0000-00005E4F0000}"/>
    <cellStyle name="RISKnormCenter 4" xfId="20312" xr:uid="{00000000-0005-0000-0000-00005F4F0000}"/>
    <cellStyle name="RISKnormCenter 4 10" xfId="20313" xr:uid="{00000000-0005-0000-0000-0000604F0000}"/>
    <cellStyle name="RISKnormCenter 4 10 2" xfId="20314" xr:uid="{00000000-0005-0000-0000-0000614F0000}"/>
    <cellStyle name="RISKnormCenter 4 11" xfId="20315" xr:uid="{00000000-0005-0000-0000-0000624F0000}"/>
    <cellStyle name="RISKnormCenter 4 11 2" xfId="20316" xr:uid="{00000000-0005-0000-0000-0000634F0000}"/>
    <cellStyle name="RISKnormCenter 4 12" xfId="20317" xr:uid="{00000000-0005-0000-0000-0000644F0000}"/>
    <cellStyle name="RISKnormCenter 4 12 2" xfId="20318" xr:uid="{00000000-0005-0000-0000-0000654F0000}"/>
    <cellStyle name="RISKnormCenter 4 13" xfId="20319" xr:uid="{00000000-0005-0000-0000-0000664F0000}"/>
    <cellStyle name="RISKnormCenter 4 2" xfId="20320" xr:uid="{00000000-0005-0000-0000-0000674F0000}"/>
    <cellStyle name="RISKnormCenter 4 2 2" xfId="20321" xr:uid="{00000000-0005-0000-0000-0000684F0000}"/>
    <cellStyle name="RISKnormCenter 4 3" xfId="20322" xr:uid="{00000000-0005-0000-0000-0000694F0000}"/>
    <cellStyle name="RISKnormCenter 4 3 2" xfId="20323" xr:uid="{00000000-0005-0000-0000-00006A4F0000}"/>
    <cellStyle name="RISKnormCenter 4 4" xfId="20324" xr:uid="{00000000-0005-0000-0000-00006B4F0000}"/>
    <cellStyle name="RISKnormCenter 4 4 2" xfId="20325" xr:uid="{00000000-0005-0000-0000-00006C4F0000}"/>
    <cellStyle name="RISKnormCenter 4 5" xfId="20326" xr:uid="{00000000-0005-0000-0000-00006D4F0000}"/>
    <cellStyle name="RISKnormCenter 4 5 2" xfId="20327" xr:uid="{00000000-0005-0000-0000-00006E4F0000}"/>
    <cellStyle name="RISKnormCenter 4 6" xfId="20328" xr:uid="{00000000-0005-0000-0000-00006F4F0000}"/>
    <cellStyle name="RISKnormCenter 4 6 2" xfId="20329" xr:uid="{00000000-0005-0000-0000-0000704F0000}"/>
    <cellStyle name="RISKnormCenter 4 7" xfId="20330" xr:uid="{00000000-0005-0000-0000-0000714F0000}"/>
    <cellStyle name="RISKnormCenter 4 7 2" xfId="20331" xr:uid="{00000000-0005-0000-0000-0000724F0000}"/>
    <cellStyle name="RISKnormCenter 4 8" xfId="20332" xr:uid="{00000000-0005-0000-0000-0000734F0000}"/>
    <cellStyle name="RISKnormCenter 4 8 2" xfId="20333" xr:uid="{00000000-0005-0000-0000-0000744F0000}"/>
    <cellStyle name="RISKnormCenter 4 9" xfId="20334" xr:uid="{00000000-0005-0000-0000-0000754F0000}"/>
    <cellStyle name="RISKnormCenter 4 9 2" xfId="20335" xr:uid="{00000000-0005-0000-0000-0000764F0000}"/>
    <cellStyle name="RISKnormCenter 5" xfId="20336" xr:uid="{00000000-0005-0000-0000-0000774F0000}"/>
    <cellStyle name="RISKnormHeading" xfId="20337" xr:uid="{00000000-0005-0000-0000-0000784F0000}"/>
    <cellStyle name="RISKnormHeading 2" xfId="20338" xr:uid="{00000000-0005-0000-0000-0000794F0000}"/>
    <cellStyle name="RISKnormHeading 2 10" xfId="20339" xr:uid="{00000000-0005-0000-0000-00007A4F0000}"/>
    <cellStyle name="RISKnormHeading 2 11" xfId="20340" xr:uid="{00000000-0005-0000-0000-00007B4F0000}"/>
    <cellStyle name="RISKnormHeading 2 12" xfId="20341" xr:uid="{00000000-0005-0000-0000-00007C4F0000}"/>
    <cellStyle name="RISKnormHeading 2 2" xfId="20342" xr:uid="{00000000-0005-0000-0000-00007D4F0000}"/>
    <cellStyle name="RISKnormHeading 2 3" xfId="20343" xr:uid="{00000000-0005-0000-0000-00007E4F0000}"/>
    <cellStyle name="RISKnormHeading 2 4" xfId="20344" xr:uid="{00000000-0005-0000-0000-00007F4F0000}"/>
    <cellStyle name="RISKnormHeading 2 5" xfId="20345" xr:uid="{00000000-0005-0000-0000-0000804F0000}"/>
    <cellStyle name="RISKnormHeading 2 6" xfId="20346" xr:uid="{00000000-0005-0000-0000-0000814F0000}"/>
    <cellStyle name="RISKnormHeading 2 7" xfId="20347" xr:uid="{00000000-0005-0000-0000-0000824F0000}"/>
    <cellStyle name="RISKnormHeading 2 8" xfId="20348" xr:uid="{00000000-0005-0000-0000-0000834F0000}"/>
    <cellStyle name="RISKnormHeading 2 9" xfId="20349" xr:uid="{00000000-0005-0000-0000-0000844F0000}"/>
    <cellStyle name="RISKnormHeading 2_ActiFijos" xfId="20350" xr:uid="{00000000-0005-0000-0000-0000854F0000}"/>
    <cellStyle name="RISKnormHeading 3" xfId="20351" xr:uid="{00000000-0005-0000-0000-0000864F0000}"/>
    <cellStyle name="RISKnormHeading 3 10" xfId="20352" xr:uid="{00000000-0005-0000-0000-0000874F0000}"/>
    <cellStyle name="RISKnormHeading 3 11" xfId="20353" xr:uid="{00000000-0005-0000-0000-0000884F0000}"/>
    <cellStyle name="RISKnormHeading 3 12" xfId="20354" xr:uid="{00000000-0005-0000-0000-0000894F0000}"/>
    <cellStyle name="RISKnormHeading 3 2" xfId="20355" xr:uid="{00000000-0005-0000-0000-00008A4F0000}"/>
    <cellStyle name="RISKnormHeading 3 3" xfId="20356" xr:uid="{00000000-0005-0000-0000-00008B4F0000}"/>
    <cellStyle name="RISKnormHeading 3 4" xfId="20357" xr:uid="{00000000-0005-0000-0000-00008C4F0000}"/>
    <cellStyle name="RISKnormHeading 3 5" xfId="20358" xr:uid="{00000000-0005-0000-0000-00008D4F0000}"/>
    <cellStyle name="RISKnormHeading 3 6" xfId="20359" xr:uid="{00000000-0005-0000-0000-00008E4F0000}"/>
    <cellStyle name="RISKnormHeading 3 7" xfId="20360" xr:uid="{00000000-0005-0000-0000-00008F4F0000}"/>
    <cellStyle name="RISKnormHeading 3 8" xfId="20361" xr:uid="{00000000-0005-0000-0000-0000904F0000}"/>
    <cellStyle name="RISKnormHeading 3 9" xfId="20362" xr:uid="{00000000-0005-0000-0000-0000914F0000}"/>
    <cellStyle name="RISKnormHeading 3_ActiFijos" xfId="20363" xr:uid="{00000000-0005-0000-0000-0000924F0000}"/>
    <cellStyle name="RISKnormHeading 4" xfId="20364" xr:uid="{00000000-0005-0000-0000-0000934F0000}"/>
    <cellStyle name="RISKnormHeading 4 10" xfId="20365" xr:uid="{00000000-0005-0000-0000-0000944F0000}"/>
    <cellStyle name="RISKnormHeading 4 11" xfId="20366" xr:uid="{00000000-0005-0000-0000-0000954F0000}"/>
    <cellStyle name="RISKnormHeading 4 12" xfId="20367" xr:uid="{00000000-0005-0000-0000-0000964F0000}"/>
    <cellStyle name="RISKnormHeading 4 2" xfId="20368" xr:uid="{00000000-0005-0000-0000-0000974F0000}"/>
    <cellStyle name="RISKnormHeading 4 3" xfId="20369" xr:uid="{00000000-0005-0000-0000-0000984F0000}"/>
    <cellStyle name="RISKnormHeading 4 4" xfId="20370" xr:uid="{00000000-0005-0000-0000-0000994F0000}"/>
    <cellStyle name="RISKnormHeading 4 5" xfId="20371" xr:uid="{00000000-0005-0000-0000-00009A4F0000}"/>
    <cellStyle name="RISKnormHeading 4 6" xfId="20372" xr:uid="{00000000-0005-0000-0000-00009B4F0000}"/>
    <cellStyle name="RISKnormHeading 4 7" xfId="20373" xr:uid="{00000000-0005-0000-0000-00009C4F0000}"/>
    <cellStyle name="RISKnormHeading 4 8" xfId="20374" xr:uid="{00000000-0005-0000-0000-00009D4F0000}"/>
    <cellStyle name="RISKnormHeading 4 9" xfId="20375" xr:uid="{00000000-0005-0000-0000-00009E4F0000}"/>
    <cellStyle name="RISKnormHeading 4_ActiFijos" xfId="20376" xr:uid="{00000000-0005-0000-0000-00009F4F0000}"/>
    <cellStyle name="RISKnormHeading_Bases_Generales" xfId="20377" xr:uid="{00000000-0005-0000-0000-0000A04F0000}"/>
    <cellStyle name="RISKnormItal" xfId="20378" xr:uid="{00000000-0005-0000-0000-0000A14F0000}"/>
    <cellStyle name="RISKnormItal 2" xfId="20379" xr:uid="{00000000-0005-0000-0000-0000A24F0000}"/>
    <cellStyle name="RISKnormItal 2 10" xfId="20380" xr:uid="{00000000-0005-0000-0000-0000A34F0000}"/>
    <cellStyle name="RISKnormItal 2 11" xfId="20381" xr:uid="{00000000-0005-0000-0000-0000A44F0000}"/>
    <cellStyle name="RISKnormItal 2 12" xfId="20382" xr:uid="{00000000-0005-0000-0000-0000A54F0000}"/>
    <cellStyle name="RISKnormItal 2 2" xfId="20383" xr:uid="{00000000-0005-0000-0000-0000A64F0000}"/>
    <cellStyle name="RISKnormItal 2 3" xfId="20384" xr:uid="{00000000-0005-0000-0000-0000A74F0000}"/>
    <cellStyle name="RISKnormItal 2 4" xfId="20385" xr:uid="{00000000-0005-0000-0000-0000A84F0000}"/>
    <cellStyle name="RISKnormItal 2 5" xfId="20386" xr:uid="{00000000-0005-0000-0000-0000A94F0000}"/>
    <cellStyle name="RISKnormItal 2 6" xfId="20387" xr:uid="{00000000-0005-0000-0000-0000AA4F0000}"/>
    <cellStyle name="RISKnormItal 2 7" xfId="20388" xr:uid="{00000000-0005-0000-0000-0000AB4F0000}"/>
    <cellStyle name="RISKnormItal 2 8" xfId="20389" xr:uid="{00000000-0005-0000-0000-0000AC4F0000}"/>
    <cellStyle name="RISKnormItal 2 9" xfId="20390" xr:uid="{00000000-0005-0000-0000-0000AD4F0000}"/>
    <cellStyle name="RISKnormItal 2_ActiFijos" xfId="20391" xr:uid="{00000000-0005-0000-0000-0000AE4F0000}"/>
    <cellStyle name="RISKnormItal 3" xfId="20392" xr:uid="{00000000-0005-0000-0000-0000AF4F0000}"/>
    <cellStyle name="RISKnormItal 3 10" xfId="20393" xr:uid="{00000000-0005-0000-0000-0000B04F0000}"/>
    <cellStyle name="RISKnormItal 3 11" xfId="20394" xr:uid="{00000000-0005-0000-0000-0000B14F0000}"/>
    <cellStyle name="RISKnormItal 3 12" xfId="20395" xr:uid="{00000000-0005-0000-0000-0000B24F0000}"/>
    <cellStyle name="RISKnormItal 3 2" xfId="20396" xr:uid="{00000000-0005-0000-0000-0000B34F0000}"/>
    <cellStyle name="RISKnormItal 3 3" xfId="20397" xr:uid="{00000000-0005-0000-0000-0000B44F0000}"/>
    <cellStyle name="RISKnormItal 3 4" xfId="20398" xr:uid="{00000000-0005-0000-0000-0000B54F0000}"/>
    <cellStyle name="RISKnormItal 3 5" xfId="20399" xr:uid="{00000000-0005-0000-0000-0000B64F0000}"/>
    <cellStyle name="RISKnormItal 3 6" xfId="20400" xr:uid="{00000000-0005-0000-0000-0000B74F0000}"/>
    <cellStyle name="RISKnormItal 3 7" xfId="20401" xr:uid="{00000000-0005-0000-0000-0000B84F0000}"/>
    <cellStyle name="RISKnormItal 3 8" xfId="20402" xr:uid="{00000000-0005-0000-0000-0000B94F0000}"/>
    <cellStyle name="RISKnormItal 3 9" xfId="20403" xr:uid="{00000000-0005-0000-0000-0000BA4F0000}"/>
    <cellStyle name="RISKnormItal 3_ActiFijos" xfId="20404" xr:uid="{00000000-0005-0000-0000-0000BB4F0000}"/>
    <cellStyle name="RISKnormItal 4" xfId="20405" xr:uid="{00000000-0005-0000-0000-0000BC4F0000}"/>
    <cellStyle name="RISKnormItal 4 10" xfId="20406" xr:uid="{00000000-0005-0000-0000-0000BD4F0000}"/>
    <cellStyle name="RISKnormItal 4 11" xfId="20407" xr:uid="{00000000-0005-0000-0000-0000BE4F0000}"/>
    <cellStyle name="RISKnormItal 4 12" xfId="20408" xr:uid="{00000000-0005-0000-0000-0000BF4F0000}"/>
    <cellStyle name="RISKnormItal 4 2" xfId="20409" xr:uid="{00000000-0005-0000-0000-0000C04F0000}"/>
    <cellStyle name="RISKnormItal 4 3" xfId="20410" xr:uid="{00000000-0005-0000-0000-0000C14F0000}"/>
    <cellStyle name="RISKnormItal 4 4" xfId="20411" xr:uid="{00000000-0005-0000-0000-0000C24F0000}"/>
    <cellStyle name="RISKnormItal 4 5" xfId="20412" xr:uid="{00000000-0005-0000-0000-0000C34F0000}"/>
    <cellStyle name="RISKnormItal 4 6" xfId="20413" xr:uid="{00000000-0005-0000-0000-0000C44F0000}"/>
    <cellStyle name="RISKnormItal 4 7" xfId="20414" xr:uid="{00000000-0005-0000-0000-0000C54F0000}"/>
    <cellStyle name="RISKnormItal 4 8" xfId="20415" xr:uid="{00000000-0005-0000-0000-0000C64F0000}"/>
    <cellStyle name="RISKnormItal 4 9" xfId="20416" xr:uid="{00000000-0005-0000-0000-0000C74F0000}"/>
    <cellStyle name="RISKnormItal 4_ActiFijos" xfId="20417" xr:uid="{00000000-0005-0000-0000-0000C84F0000}"/>
    <cellStyle name="RISKnormItal_Bases_Generales" xfId="20418" xr:uid="{00000000-0005-0000-0000-0000C94F0000}"/>
    <cellStyle name="RISKnormLabel" xfId="20419" xr:uid="{00000000-0005-0000-0000-0000CA4F0000}"/>
    <cellStyle name="RISKnormLabel 2" xfId="20420" xr:uid="{00000000-0005-0000-0000-0000CB4F0000}"/>
    <cellStyle name="RISKnormLabel 2 10" xfId="20421" xr:uid="{00000000-0005-0000-0000-0000CC4F0000}"/>
    <cellStyle name="RISKnormLabel 2 11" xfId="20422" xr:uid="{00000000-0005-0000-0000-0000CD4F0000}"/>
    <cellStyle name="RISKnormLabel 2 12" xfId="20423" xr:uid="{00000000-0005-0000-0000-0000CE4F0000}"/>
    <cellStyle name="RISKnormLabel 2 2" xfId="20424" xr:uid="{00000000-0005-0000-0000-0000CF4F0000}"/>
    <cellStyle name="RISKnormLabel 2 3" xfId="20425" xr:uid="{00000000-0005-0000-0000-0000D04F0000}"/>
    <cellStyle name="RISKnormLabel 2 4" xfId="20426" xr:uid="{00000000-0005-0000-0000-0000D14F0000}"/>
    <cellStyle name="RISKnormLabel 2 5" xfId="20427" xr:uid="{00000000-0005-0000-0000-0000D24F0000}"/>
    <cellStyle name="RISKnormLabel 2 6" xfId="20428" xr:uid="{00000000-0005-0000-0000-0000D34F0000}"/>
    <cellStyle name="RISKnormLabel 2 7" xfId="20429" xr:uid="{00000000-0005-0000-0000-0000D44F0000}"/>
    <cellStyle name="RISKnormLabel 2 8" xfId="20430" xr:uid="{00000000-0005-0000-0000-0000D54F0000}"/>
    <cellStyle name="RISKnormLabel 2 9" xfId="20431" xr:uid="{00000000-0005-0000-0000-0000D64F0000}"/>
    <cellStyle name="RISKnormLabel 2_ActiFijos" xfId="20432" xr:uid="{00000000-0005-0000-0000-0000D74F0000}"/>
    <cellStyle name="RISKnormLabel 3" xfId="20433" xr:uid="{00000000-0005-0000-0000-0000D84F0000}"/>
    <cellStyle name="RISKnormLabel 3 10" xfId="20434" xr:uid="{00000000-0005-0000-0000-0000D94F0000}"/>
    <cellStyle name="RISKnormLabel 3 11" xfId="20435" xr:uid="{00000000-0005-0000-0000-0000DA4F0000}"/>
    <cellStyle name="RISKnormLabel 3 12" xfId="20436" xr:uid="{00000000-0005-0000-0000-0000DB4F0000}"/>
    <cellStyle name="RISKnormLabel 3 2" xfId="20437" xr:uid="{00000000-0005-0000-0000-0000DC4F0000}"/>
    <cellStyle name="RISKnormLabel 3 3" xfId="20438" xr:uid="{00000000-0005-0000-0000-0000DD4F0000}"/>
    <cellStyle name="RISKnormLabel 3 4" xfId="20439" xr:uid="{00000000-0005-0000-0000-0000DE4F0000}"/>
    <cellStyle name="RISKnormLabel 3 5" xfId="20440" xr:uid="{00000000-0005-0000-0000-0000DF4F0000}"/>
    <cellStyle name="RISKnormLabel 3 6" xfId="20441" xr:uid="{00000000-0005-0000-0000-0000E04F0000}"/>
    <cellStyle name="RISKnormLabel 3 7" xfId="20442" xr:uid="{00000000-0005-0000-0000-0000E14F0000}"/>
    <cellStyle name="RISKnormLabel 3 8" xfId="20443" xr:uid="{00000000-0005-0000-0000-0000E24F0000}"/>
    <cellStyle name="RISKnormLabel 3 9" xfId="20444" xr:uid="{00000000-0005-0000-0000-0000E34F0000}"/>
    <cellStyle name="RISKnormLabel 3_ActiFijos" xfId="20445" xr:uid="{00000000-0005-0000-0000-0000E44F0000}"/>
    <cellStyle name="RISKnormLabel 4" xfId="20446" xr:uid="{00000000-0005-0000-0000-0000E54F0000}"/>
    <cellStyle name="RISKnormLabel 4 10" xfId="20447" xr:uid="{00000000-0005-0000-0000-0000E64F0000}"/>
    <cellStyle name="RISKnormLabel 4 11" xfId="20448" xr:uid="{00000000-0005-0000-0000-0000E74F0000}"/>
    <cellStyle name="RISKnormLabel 4 12" xfId="20449" xr:uid="{00000000-0005-0000-0000-0000E84F0000}"/>
    <cellStyle name="RISKnormLabel 4 2" xfId="20450" xr:uid="{00000000-0005-0000-0000-0000E94F0000}"/>
    <cellStyle name="RISKnormLabel 4 3" xfId="20451" xr:uid="{00000000-0005-0000-0000-0000EA4F0000}"/>
    <cellStyle name="RISKnormLabel 4 4" xfId="20452" xr:uid="{00000000-0005-0000-0000-0000EB4F0000}"/>
    <cellStyle name="RISKnormLabel 4 5" xfId="20453" xr:uid="{00000000-0005-0000-0000-0000EC4F0000}"/>
    <cellStyle name="RISKnormLabel 4 6" xfId="20454" xr:uid="{00000000-0005-0000-0000-0000ED4F0000}"/>
    <cellStyle name="RISKnormLabel 4 7" xfId="20455" xr:uid="{00000000-0005-0000-0000-0000EE4F0000}"/>
    <cellStyle name="RISKnormLabel 4 8" xfId="20456" xr:uid="{00000000-0005-0000-0000-0000EF4F0000}"/>
    <cellStyle name="RISKnormLabel 4 9" xfId="20457" xr:uid="{00000000-0005-0000-0000-0000F04F0000}"/>
    <cellStyle name="RISKnormLabel 4_ActiFijos" xfId="20458" xr:uid="{00000000-0005-0000-0000-0000F14F0000}"/>
    <cellStyle name="RISKnormLabel_Bases_Generales" xfId="20459" xr:uid="{00000000-0005-0000-0000-0000F24F0000}"/>
    <cellStyle name="RISKnormShade" xfId="20460" xr:uid="{00000000-0005-0000-0000-0000F34F0000}"/>
    <cellStyle name="RISKnormShade 2" xfId="20461" xr:uid="{00000000-0005-0000-0000-0000F44F0000}"/>
    <cellStyle name="RISKnormShade 2 10" xfId="20462" xr:uid="{00000000-0005-0000-0000-0000F54F0000}"/>
    <cellStyle name="RISKnormShade 2 10 2" xfId="20463" xr:uid="{00000000-0005-0000-0000-0000F64F0000}"/>
    <cellStyle name="RISKnormShade 2 11" xfId="20464" xr:uid="{00000000-0005-0000-0000-0000F74F0000}"/>
    <cellStyle name="RISKnormShade 2 11 2" xfId="20465" xr:uid="{00000000-0005-0000-0000-0000F84F0000}"/>
    <cellStyle name="RISKnormShade 2 12" xfId="20466" xr:uid="{00000000-0005-0000-0000-0000F94F0000}"/>
    <cellStyle name="RISKnormShade 2 12 2" xfId="20467" xr:uid="{00000000-0005-0000-0000-0000FA4F0000}"/>
    <cellStyle name="RISKnormShade 2 13" xfId="20468" xr:uid="{00000000-0005-0000-0000-0000FB4F0000}"/>
    <cellStyle name="RISKnormShade 2 2" xfId="20469" xr:uid="{00000000-0005-0000-0000-0000FC4F0000}"/>
    <cellStyle name="RISKnormShade 2 2 2" xfId="20470" xr:uid="{00000000-0005-0000-0000-0000FD4F0000}"/>
    <cellStyle name="RISKnormShade 2 3" xfId="20471" xr:uid="{00000000-0005-0000-0000-0000FE4F0000}"/>
    <cellStyle name="RISKnormShade 2 3 2" xfId="20472" xr:uid="{00000000-0005-0000-0000-0000FF4F0000}"/>
    <cellStyle name="RISKnormShade 2 4" xfId="20473" xr:uid="{00000000-0005-0000-0000-000000500000}"/>
    <cellStyle name="RISKnormShade 2 4 2" xfId="20474" xr:uid="{00000000-0005-0000-0000-000001500000}"/>
    <cellStyle name="RISKnormShade 2 5" xfId="20475" xr:uid="{00000000-0005-0000-0000-000002500000}"/>
    <cellStyle name="RISKnormShade 2 5 2" xfId="20476" xr:uid="{00000000-0005-0000-0000-000003500000}"/>
    <cellStyle name="RISKnormShade 2 6" xfId="20477" xr:uid="{00000000-0005-0000-0000-000004500000}"/>
    <cellStyle name="RISKnormShade 2 6 2" xfId="20478" xr:uid="{00000000-0005-0000-0000-000005500000}"/>
    <cellStyle name="RISKnormShade 2 7" xfId="20479" xr:uid="{00000000-0005-0000-0000-000006500000}"/>
    <cellStyle name="RISKnormShade 2 7 2" xfId="20480" xr:uid="{00000000-0005-0000-0000-000007500000}"/>
    <cellStyle name="RISKnormShade 2 8" xfId="20481" xr:uid="{00000000-0005-0000-0000-000008500000}"/>
    <cellStyle name="RISKnormShade 2 8 2" xfId="20482" xr:uid="{00000000-0005-0000-0000-000009500000}"/>
    <cellStyle name="RISKnormShade 2 9" xfId="20483" xr:uid="{00000000-0005-0000-0000-00000A500000}"/>
    <cellStyle name="RISKnormShade 2 9 2" xfId="20484" xr:uid="{00000000-0005-0000-0000-00000B500000}"/>
    <cellStyle name="RISKnormShade 3" xfId="20485" xr:uid="{00000000-0005-0000-0000-00000C500000}"/>
    <cellStyle name="RISKnormShade 3 10" xfId="20486" xr:uid="{00000000-0005-0000-0000-00000D500000}"/>
    <cellStyle name="RISKnormShade 3 10 2" xfId="20487" xr:uid="{00000000-0005-0000-0000-00000E500000}"/>
    <cellStyle name="RISKnormShade 3 11" xfId="20488" xr:uid="{00000000-0005-0000-0000-00000F500000}"/>
    <cellStyle name="RISKnormShade 3 11 2" xfId="20489" xr:uid="{00000000-0005-0000-0000-000010500000}"/>
    <cellStyle name="RISKnormShade 3 12" xfId="20490" xr:uid="{00000000-0005-0000-0000-000011500000}"/>
    <cellStyle name="RISKnormShade 3 12 2" xfId="20491" xr:uid="{00000000-0005-0000-0000-000012500000}"/>
    <cellStyle name="RISKnormShade 3 13" xfId="20492" xr:uid="{00000000-0005-0000-0000-000013500000}"/>
    <cellStyle name="RISKnormShade 3 2" xfId="20493" xr:uid="{00000000-0005-0000-0000-000014500000}"/>
    <cellStyle name="RISKnormShade 3 2 2" xfId="20494" xr:uid="{00000000-0005-0000-0000-000015500000}"/>
    <cellStyle name="RISKnormShade 3 3" xfId="20495" xr:uid="{00000000-0005-0000-0000-000016500000}"/>
    <cellStyle name="RISKnormShade 3 3 2" xfId="20496" xr:uid="{00000000-0005-0000-0000-000017500000}"/>
    <cellStyle name="RISKnormShade 3 4" xfId="20497" xr:uid="{00000000-0005-0000-0000-000018500000}"/>
    <cellStyle name="RISKnormShade 3 4 2" xfId="20498" xr:uid="{00000000-0005-0000-0000-000019500000}"/>
    <cellStyle name="RISKnormShade 3 5" xfId="20499" xr:uid="{00000000-0005-0000-0000-00001A500000}"/>
    <cellStyle name="RISKnormShade 3 5 2" xfId="20500" xr:uid="{00000000-0005-0000-0000-00001B500000}"/>
    <cellStyle name="RISKnormShade 3 6" xfId="20501" xr:uid="{00000000-0005-0000-0000-00001C500000}"/>
    <cellStyle name="RISKnormShade 3 6 2" xfId="20502" xr:uid="{00000000-0005-0000-0000-00001D500000}"/>
    <cellStyle name="RISKnormShade 3 7" xfId="20503" xr:uid="{00000000-0005-0000-0000-00001E500000}"/>
    <cellStyle name="RISKnormShade 3 7 2" xfId="20504" xr:uid="{00000000-0005-0000-0000-00001F500000}"/>
    <cellStyle name="RISKnormShade 3 8" xfId="20505" xr:uid="{00000000-0005-0000-0000-000020500000}"/>
    <cellStyle name="RISKnormShade 3 8 2" xfId="20506" xr:uid="{00000000-0005-0000-0000-000021500000}"/>
    <cellStyle name="RISKnormShade 3 9" xfId="20507" xr:uid="{00000000-0005-0000-0000-000022500000}"/>
    <cellStyle name="RISKnormShade 3 9 2" xfId="20508" xr:uid="{00000000-0005-0000-0000-000023500000}"/>
    <cellStyle name="RISKnormShade 4" xfId="20509" xr:uid="{00000000-0005-0000-0000-000024500000}"/>
    <cellStyle name="RISKnormShade 4 10" xfId="20510" xr:uid="{00000000-0005-0000-0000-000025500000}"/>
    <cellStyle name="RISKnormShade 4 10 2" xfId="20511" xr:uid="{00000000-0005-0000-0000-000026500000}"/>
    <cellStyle name="RISKnormShade 4 11" xfId="20512" xr:uid="{00000000-0005-0000-0000-000027500000}"/>
    <cellStyle name="RISKnormShade 4 11 2" xfId="20513" xr:uid="{00000000-0005-0000-0000-000028500000}"/>
    <cellStyle name="RISKnormShade 4 12" xfId="20514" xr:uid="{00000000-0005-0000-0000-000029500000}"/>
    <cellStyle name="RISKnormShade 4 12 2" xfId="20515" xr:uid="{00000000-0005-0000-0000-00002A500000}"/>
    <cellStyle name="RISKnormShade 4 13" xfId="20516" xr:uid="{00000000-0005-0000-0000-00002B500000}"/>
    <cellStyle name="RISKnormShade 4 2" xfId="20517" xr:uid="{00000000-0005-0000-0000-00002C500000}"/>
    <cellStyle name="RISKnormShade 4 2 2" xfId="20518" xr:uid="{00000000-0005-0000-0000-00002D500000}"/>
    <cellStyle name="RISKnormShade 4 3" xfId="20519" xr:uid="{00000000-0005-0000-0000-00002E500000}"/>
    <cellStyle name="RISKnormShade 4 3 2" xfId="20520" xr:uid="{00000000-0005-0000-0000-00002F500000}"/>
    <cellStyle name="RISKnormShade 4 4" xfId="20521" xr:uid="{00000000-0005-0000-0000-000030500000}"/>
    <cellStyle name="RISKnormShade 4 4 2" xfId="20522" xr:uid="{00000000-0005-0000-0000-000031500000}"/>
    <cellStyle name="RISKnormShade 4 5" xfId="20523" xr:uid="{00000000-0005-0000-0000-000032500000}"/>
    <cellStyle name="RISKnormShade 4 5 2" xfId="20524" xr:uid="{00000000-0005-0000-0000-000033500000}"/>
    <cellStyle name="RISKnormShade 4 6" xfId="20525" xr:uid="{00000000-0005-0000-0000-000034500000}"/>
    <cellStyle name="RISKnormShade 4 6 2" xfId="20526" xr:uid="{00000000-0005-0000-0000-000035500000}"/>
    <cellStyle name="RISKnormShade 4 7" xfId="20527" xr:uid="{00000000-0005-0000-0000-000036500000}"/>
    <cellStyle name="RISKnormShade 4 7 2" xfId="20528" xr:uid="{00000000-0005-0000-0000-000037500000}"/>
    <cellStyle name="RISKnormShade 4 8" xfId="20529" xr:uid="{00000000-0005-0000-0000-000038500000}"/>
    <cellStyle name="RISKnormShade 4 8 2" xfId="20530" xr:uid="{00000000-0005-0000-0000-000039500000}"/>
    <cellStyle name="RISKnormShade 4 9" xfId="20531" xr:uid="{00000000-0005-0000-0000-00003A500000}"/>
    <cellStyle name="RISKnormShade 4 9 2" xfId="20532" xr:uid="{00000000-0005-0000-0000-00003B500000}"/>
    <cellStyle name="RISKnormShade 5" xfId="20533" xr:uid="{00000000-0005-0000-0000-00003C500000}"/>
    <cellStyle name="RISKnormTitle" xfId="20534" xr:uid="{00000000-0005-0000-0000-00003D500000}"/>
    <cellStyle name="RISKnormTitle 10" xfId="20535" xr:uid="{00000000-0005-0000-0000-00003E500000}"/>
    <cellStyle name="RISKnormTitle 11" xfId="20536" xr:uid="{00000000-0005-0000-0000-00003F500000}"/>
    <cellStyle name="RISKnormTitle 12" xfId="20537" xr:uid="{00000000-0005-0000-0000-000040500000}"/>
    <cellStyle name="RISKnormTitle 13" xfId="20538" xr:uid="{00000000-0005-0000-0000-000041500000}"/>
    <cellStyle name="RISKnormTitle 14" xfId="20539" xr:uid="{00000000-0005-0000-0000-000042500000}"/>
    <cellStyle name="RISKnormTitle 15" xfId="20540" xr:uid="{00000000-0005-0000-0000-000043500000}"/>
    <cellStyle name="RISKnormTitle 2" xfId="20541" xr:uid="{00000000-0005-0000-0000-000044500000}"/>
    <cellStyle name="RISKnormTitle 2 10" xfId="20542" xr:uid="{00000000-0005-0000-0000-000045500000}"/>
    <cellStyle name="RISKnormTitle 2 11" xfId="20543" xr:uid="{00000000-0005-0000-0000-000046500000}"/>
    <cellStyle name="RISKnormTitle 2 12" xfId="20544" xr:uid="{00000000-0005-0000-0000-000047500000}"/>
    <cellStyle name="RISKnormTitle 2 2" xfId="20545" xr:uid="{00000000-0005-0000-0000-000048500000}"/>
    <cellStyle name="RISKnormTitle 2 3" xfId="20546" xr:uid="{00000000-0005-0000-0000-000049500000}"/>
    <cellStyle name="RISKnormTitle 2 4" xfId="20547" xr:uid="{00000000-0005-0000-0000-00004A500000}"/>
    <cellStyle name="RISKnormTitle 2 5" xfId="20548" xr:uid="{00000000-0005-0000-0000-00004B500000}"/>
    <cellStyle name="RISKnormTitle 2 6" xfId="20549" xr:uid="{00000000-0005-0000-0000-00004C500000}"/>
    <cellStyle name="RISKnormTitle 2 7" xfId="20550" xr:uid="{00000000-0005-0000-0000-00004D500000}"/>
    <cellStyle name="RISKnormTitle 2 8" xfId="20551" xr:uid="{00000000-0005-0000-0000-00004E500000}"/>
    <cellStyle name="RISKnormTitle 2 9" xfId="20552" xr:uid="{00000000-0005-0000-0000-00004F500000}"/>
    <cellStyle name="RISKnormTitle 2_ActiFijos" xfId="20553" xr:uid="{00000000-0005-0000-0000-000050500000}"/>
    <cellStyle name="RISKnormTitle 3" xfId="20554" xr:uid="{00000000-0005-0000-0000-000051500000}"/>
    <cellStyle name="RISKnormTitle 3 10" xfId="20555" xr:uid="{00000000-0005-0000-0000-000052500000}"/>
    <cellStyle name="RISKnormTitle 3 11" xfId="20556" xr:uid="{00000000-0005-0000-0000-000053500000}"/>
    <cellStyle name="RISKnormTitle 3 12" xfId="20557" xr:uid="{00000000-0005-0000-0000-000054500000}"/>
    <cellStyle name="RISKnormTitle 3 2" xfId="20558" xr:uid="{00000000-0005-0000-0000-000055500000}"/>
    <cellStyle name="RISKnormTitle 3 3" xfId="20559" xr:uid="{00000000-0005-0000-0000-000056500000}"/>
    <cellStyle name="RISKnormTitle 3 4" xfId="20560" xr:uid="{00000000-0005-0000-0000-000057500000}"/>
    <cellStyle name="RISKnormTitle 3 5" xfId="20561" xr:uid="{00000000-0005-0000-0000-000058500000}"/>
    <cellStyle name="RISKnormTitle 3 6" xfId="20562" xr:uid="{00000000-0005-0000-0000-000059500000}"/>
    <cellStyle name="RISKnormTitle 3 7" xfId="20563" xr:uid="{00000000-0005-0000-0000-00005A500000}"/>
    <cellStyle name="RISKnormTitle 3 8" xfId="20564" xr:uid="{00000000-0005-0000-0000-00005B500000}"/>
    <cellStyle name="RISKnormTitle 3 9" xfId="20565" xr:uid="{00000000-0005-0000-0000-00005C500000}"/>
    <cellStyle name="RISKnormTitle 3_ActiFijos" xfId="20566" xr:uid="{00000000-0005-0000-0000-00005D500000}"/>
    <cellStyle name="RISKnormTitle 4" xfId="20567" xr:uid="{00000000-0005-0000-0000-00005E500000}"/>
    <cellStyle name="RISKnormTitle 4 10" xfId="20568" xr:uid="{00000000-0005-0000-0000-00005F500000}"/>
    <cellStyle name="RISKnormTitle 4 11" xfId="20569" xr:uid="{00000000-0005-0000-0000-000060500000}"/>
    <cellStyle name="RISKnormTitle 4 12" xfId="20570" xr:uid="{00000000-0005-0000-0000-000061500000}"/>
    <cellStyle name="RISKnormTitle 4 2" xfId="20571" xr:uid="{00000000-0005-0000-0000-000062500000}"/>
    <cellStyle name="RISKnormTitle 4 3" xfId="20572" xr:uid="{00000000-0005-0000-0000-000063500000}"/>
    <cellStyle name="RISKnormTitle 4 4" xfId="20573" xr:uid="{00000000-0005-0000-0000-000064500000}"/>
    <cellStyle name="RISKnormTitle 4 5" xfId="20574" xr:uid="{00000000-0005-0000-0000-000065500000}"/>
    <cellStyle name="RISKnormTitle 4 6" xfId="20575" xr:uid="{00000000-0005-0000-0000-000066500000}"/>
    <cellStyle name="RISKnormTitle 4 7" xfId="20576" xr:uid="{00000000-0005-0000-0000-000067500000}"/>
    <cellStyle name="RISKnormTitle 4 8" xfId="20577" xr:uid="{00000000-0005-0000-0000-000068500000}"/>
    <cellStyle name="RISKnormTitle 4 9" xfId="20578" xr:uid="{00000000-0005-0000-0000-000069500000}"/>
    <cellStyle name="RISKnormTitle 4_ActiFijos" xfId="20579" xr:uid="{00000000-0005-0000-0000-00006A500000}"/>
    <cellStyle name="RISKnormTitle 5" xfId="20580" xr:uid="{00000000-0005-0000-0000-00006B500000}"/>
    <cellStyle name="RISKnormTitle 6" xfId="20581" xr:uid="{00000000-0005-0000-0000-00006C500000}"/>
    <cellStyle name="RISKnormTitle 7" xfId="20582" xr:uid="{00000000-0005-0000-0000-00006D500000}"/>
    <cellStyle name="RISKnormTitle 8" xfId="20583" xr:uid="{00000000-0005-0000-0000-00006E500000}"/>
    <cellStyle name="RISKnormTitle 9" xfId="20584" xr:uid="{00000000-0005-0000-0000-00006F500000}"/>
    <cellStyle name="RISKnormTitle_ActiFijos" xfId="20585" xr:uid="{00000000-0005-0000-0000-000070500000}"/>
    <cellStyle name="RISKoutNumber" xfId="20586" xr:uid="{00000000-0005-0000-0000-000071500000}"/>
    <cellStyle name="RISKoutNumber 2" xfId="20587" xr:uid="{00000000-0005-0000-0000-000072500000}"/>
    <cellStyle name="RISKoutNumber 2 10" xfId="20588" xr:uid="{00000000-0005-0000-0000-000073500000}"/>
    <cellStyle name="RISKoutNumber 2 11" xfId="20589" xr:uid="{00000000-0005-0000-0000-000074500000}"/>
    <cellStyle name="RISKoutNumber 2 12" xfId="20590" xr:uid="{00000000-0005-0000-0000-000075500000}"/>
    <cellStyle name="RISKoutNumber 2 2" xfId="20591" xr:uid="{00000000-0005-0000-0000-000076500000}"/>
    <cellStyle name="RISKoutNumber 2 3" xfId="20592" xr:uid="{00000000-0005-0000-0000-000077500000}"/>
    <cellStyle name="RISKoutNumber 2 4" xfId="20593" xr:uid="{00000000-0005-0000-0000-000078500000}"/>
    <cellStyle name="RISKoutNumber 2 5" xfId="20594" xr:uid="{00000000-0005-0000-0000-000079500000}"/>
    <cellStyle name="RISKoutNumber 2 6" xfId="20595" xr:uid="{00000000-0005-0000-0000-00007A500000}"/>
    <cellStyle name="RISKoutNumber 2 7" xfId="20596" xr:uid="{00000000-0005-0000-0000-00007B500000}"/>
    <cellStyle name="RISKoutNumber 2 8" xfId="20597" xr:uid="{00000000-0005-0000-0000-00007C500000}"/>
    <cellStyle name="RISKoutNumber 2 9" xfId="20598" xr:uid="{00000000-0005-0000-0000-00007D500000}"/>
    <cellStyle name="RISKoutNumber 2_ActiFijos" xfId="20599" xr:uid="{00000000-0005-0000-0000-00007E500000}"/>
    <cellStyle name="RISKoutNumber 3" xfId="20600" xr:uid="{00000000-0005-0000-0000-00007F500000}"/>
    <cellStyle name="RISKoutNumber 3 10" xfId="20601" xr:uid="{00000000-0005-0000-0000-000080500000}"/>
    <cellStyle name="RISKoutNumber 3 11" xfId="20602" xr:uid="{00000000-0005-0000-0000-000081500000}"/>
    <cellStyle name="RISKoutNumber 3 12" xfId="20603" xr:uid="{00000000-0005-0000-0000-000082500000}"/>
    <cellStyle name="RISKoutNumber 3 2" xfId="20604" xr:uid="{00000000-0005-0000-0000-000083500000}"/>
    <cellStyle name="RISKoutNumber 3 3" xfId="20605" xr:uid="{00000000-0005-0000-0000-000084500000}"/>
    <cellStyle name="RISKoutNumber 3 4" xfId="20606" xr:uid="{00000000-0005-0000-0000-000085500000}"/>
    <cellStyle name="RISKoutNumber 3 5" xfId="20607" xr:uid="{00000000-0005-0000-0000-000086500000}"/>
    <cellStyle name="RISKoutNumber 3 6" xfId="20608" xr:uid="{00000000-0005-0000-0000-000087500000}"/>
    <cellStyle name="RISKoutNumber 3 7" xfId="20609" xr:uid="{00000000-0005-0000-0000-000088500000}"/>
    <cellStyle name="RISKoutNumber 3 8" xfId="20610" xr:uid="{00000000-0005-0000-0000-000089500000}"/>
    <cellStyle name="RISKoutNumber 3 9" xfId="20611" xr:uid="{00000000-0005-0000-0000-00008A500000}"/>
    <cellStyle name="RISKoutNumber 3_ActiFijos" xfId="20612" xr:uid="{00000000-0005-0000-0000-00008B500000}"/>
    <cellStyle name="RISKoutNumber 4" xfId="20613" xr:uid="{00000000-0005-0000-0000-00008C500000}"/>
    <cellStyle name="RISKoutNumber 4 10" xfId="20614" xr:uid="{00000000-0005-0000-0000-00008D500000}"/>
    <cellStyle name="RISKoutNumber 4 11" xfId="20615" xr:uid="{00000000-0005-0000-0000-00008E500000}"/>
    <cellStyle name="RISKoutNumber 4 12" xfId="20616" xr:uid="{00000000-0005-0000-0000-00008F500000}"/>
    <cellStyle name="RISKoutNumber 4 2" xfId="20617" xr:uid="{00000000-0005-0000-0000-000090500000}"/>
    <cellStyle name="RISKoutNumber 4 3" xfId="20618" xr:uid="{00000000-0005-0000-0000-000091500000}"/>
    <cellStyle name="RISKoutNumber 4 4" xfId="20619" xr:uid="{00000000-0005-0000-0000-000092500000}"/>
    <cellStyle name="RISKoutNumber 4 5" xfId="20620" xr:uid="{00000000-0005-0000-0000-000093500000}"/>
    <cellStyle name="RISKoutNumber 4 6" xfId="20621" xr:uid="{00000000-0005-0000-0000-000094500000}"/>
    <cellStyle name="RISKoutNumber 4 7" xfId="20622" xr:uid="{00000000-0005-0000-0000-000095500000}"/>
    <cellStyle name="RISKoutNumber 4 8" xfId="20623" xr:uid="{00000000-0005-0000-0000-000096500000}"/>
    <cellStyle name="RISKoutNumber 4 9" xfId="20624" xr:uid="{00000000-0005-0000-0000-000097500000}"/>
    <cellStyle name="RISKoutNumber 4_ActiFijos" xfId="20625" xr:uid="{00000000-0005-0000-0000-000098500000}"/>
    <cellStyle name="RISKoutNumber_Bases_Generales" xfId="20626" xr:uid="{00000000-0005-0000-0000-000099500000}"/>
    <cellStyle name="RISKrightEdge" xfId="20627" xr:uid="{00000000-0005-0000-0000-00009A500000}"/>
    <cellStyle name="RISKrightEdge 2" xfId="20628" xr:uid="{00000000-0005-0000-0000-00009B500000}"/>
    <cellStyle name="RISKrightEdge 2 10" xfId="20629" xr:uid="{00000000-0005-0000-0000-00009C500000}"/>
    <cellStyle name="RISKrightEdge 2 10 2" xfId="20630" xr:uid="{00000000-0005-0000-0000-00009D500000}"/>
    <cellStyle name="RISKrightEdge 2 11" xfId="20631" xr:uid="{00000000-0005-0000-0000-00009E500000}"/>
    <cellStyle name="RISKrightEdge 2 11 2" xfId="20632" xr:uid="{00000000-0005-0000-0000-00009F500000}"/>
    <cellStyle name="RISKrightEdge 2 12" xfId="20633" xr:uid="{00000000-0005-0000-0000-0000A0500000}"/>
    <cellStyle name="RISKrightEdge 2 12 2" xfId="20634" xr:uid="{00000000-0005-0000-0000-0000A1500000}"/>
    <cellStyle name="RISKrightEdge 2 13" xfId="20635" xr:uid="{00000000-0005-0000-0000-0000A2500000}"/>
    <cellStyle name="RISKrightEdge 2 2" xfId="20636" xr:uid="{00000000-0005-0000-0000-0000A3500000}"/>
    <cellStyle name="RISKrightEdge 2 2 2" xfId="20637" xr:uid="{00000000-0005-0000-0000-0000A4500000}"/>
    <cellStyle name="RISKrightEdge 2 3" xfId="20638" xr:uid="{00000000-0005-0000-0000-0000A5500000}"/>
    <cellStyle name="RISKrightEdge 2 3 2" xfId="20639" xr:uid="{00000000-0005-0000-0000-0000A6500000}"/>
    <cellStyle name="RISKrightEdge 2 4" xfId="20640" xr:uid="{00000000-0005-0000-0000-0000A7500000}"/>
    <cellStyle name="RISKrightEdge 2 4 2" xfId="20641" xr:uid="{00000000-0005-0000-0000-0000A8500000}"/>
    <cellStyle name="RISKrightEdge 2 5" xfId="20642" xr:uid="{00000000-0005-0000-0000-0000A9500000}"/>
    <cellStyle name="RISKrightEdge 2 5 2" xfId="20643" xr:uid="{00000000-0005-0000-0000-0000AA500000}"/>
    <cellStyle name="RISKrightEdge 2 6" xfId="20644" xr:uid="{00000000-0005-0000-0000-0000AB500000}"/>
    <cellStyle name="RISKrightEdge 2 6 2" xfId="20645" xr:uid="{00000000-0005-0000-0000-0000AC500000}"/>
    <cellStyle name="RISKrightEdge 2 7" xfId="20646" xr:uid="{00000000-0005-0000-0000-0000AD500000}"/>
    <cellStyle name="RISKrightEdge 2 7 2" xfId="20647" xr:uid="{00000000-0005-0000-0000-0000AE500000}"/>
    <cellStyle name="RISKrightEdge 2 8" xfId="20648" xr:uid="{00000000-0005-0000-0000-0000AF500000}"/>
    <cellStyle name="RISKrightEdge 2 8 2" xfId="20649" xr:uid="{00000000-0005-0000-0000-0000B0500000}"/>
    <cellStyle name="RISKrightEdge 2 9" xfId="20650" xr:uid="{00000000-0005-0000-0000-0000B1500000}"/>
    <cellStyle name="RISKrightEdge 2 9 2" xfId="20651" xr:uid="{00000000-0005-0000-0000-0000B2500000}"/>
    <cellStyle name="RISKrightEdge 3" xfId="20652" xr:uid="{00000000-0005-0000-0000-0000B3500000}"/>
    <cellStyle name="RISKrightEdge 3 10" xfId="20653" xr:uid="{00000000-0005-0000-0000-0000B4500000}"/>
    <cellStyle name="RISKrightEdge 3 10 2" xfId="20654" xr:uid="{00000000-0005-0000-0000-0000B5500000}"/>
    <cellStyle name="RISKrightEdge 3 11" xfId="20655" xr:uid="{00000000-0005-0000-0000-0000B6500000}"/>
    <cellStyle name="RISKrightEdge 3 11 2" xfId="20656" xr:uid="{00000000-0005-0000-0000-0000B7500000}"/>
    <cellStyle name="RISKrightEdge 3 12" xfId="20657" xr:uid="{00000000-0005-0000-0000-0000B8500000}"/>
    <cellStyle name="RISKrightEdge 3 12 2" xfId="20658" xr:uid="{00000000-0005-0000-0000-0000B9500000}"/>
    <cellStyle name="RISKrightEdge 3 13" xfId="20659" xr:uid="{00000000-0005-0000-0000-0000BA500000}"/>
    <cellStyle name="RISKrightEdge 3 2" xfId="20660" xr:uid="{00000000-0005-0000-0000-0000BB500000}"/>
    <cellStyle name="RISKrightEdge 3 2 2" xfId="20661" xr:uid="{00000000-0005-0000-0000-0000BC500000}"/>
    <cellStyle name="RISKrightEdge 3 3" xfId="20662" xr:uid="{00000000-0005-0000-0000-0000BD500000}"/>
    <cellStyle name="RISKrightEdge 3 3 2" xfId="20663" xr:uid="{00000000-0005-0000-0000-0000BE500000}"/>
    <cellStyle name="RISKrightEdge 3 4" xfId="20664" xr:uid="{00000000-0005-0000-0000-0000BF500000}"/>
    <cellStyle name="RISKrightEdge 3 4 2" xfId="20665" xr:uid="{00000000-0005-0000-0000-0000C0500000}"/>
    <cellStyle name="RISKrightEdge 3 5" xfId="20666" xr:uid="{00000000-0005-0000-0000-0000C1500000}"/>
    <cellStyle name="RISKrightEdge 3 5 2" xfId="20667" xr:uid="{00000000-0005-0000-0000-0000C2500000}"/>
    <cellStyle name="RISKrightEdge 3 6" xfId="20668" xr:uid="{00000000-0005-0000-0000-0000C3500000}"/>
    <cellStyle name="RISKrightEdge 3 6 2" xfId="20669" xr:uid="{00000000-0005-0000-0000-0000C4500000}"/>
    <cellStyle name="RISKrightEdge 3 7" xfId="20670" xr:uid="{00000000-0005-0000-0000-0000C5500000}"/>
    <cellStyle name="RISKrightEdge 3 7 2" xfId="20671" xr:uid="{00000000-0005-0000-0000-0000C6500000}"/>
    <cellStyle name="RISKrightEdge 3 8" xfId="20672" xr:uid="{00000000-0005-0000-0000-0000C7500000}"/>
    <cellStyle name="RISKrightEdge 3 8 2" xfId="20673" xr:uid="{00000000-0005-0000-0000-0000C8500000}"/>
    <cellStyle name="RISKrightEdge 3 9" xfId="20674" xr:uid="{00000000-0005-0000-0000-0000C9500000}"/>
    <cellStyle name="RISKrightEdge 3 9 2" xfId="20675" xr:uid="{00000000-0005-0000-0000-0000CA500000}"/>
    <cellStyle name="RISKrightEdge 4" xfId="20676" xr:uid="{00000000-0005-0000-0000-0000CB500000}"/>
    <cellStyle name="RISKrightEdge 4 10" xfId="20677" xr:uid="{00000000-0005-0000-0000-0000CC500000}"/>
    <cellStyle name="RISKrightEdge 4 10 2" xfId="20678" xr:uid="{00000000-0005-0000-0000-0000CD500000}"/>
    <cellStyle name="RISKrightEdge 4 11" xfId="20679" xr:uid="{00000000-0005-0000-0000-0000CE500000}"/>
    <cellStyle name="RISKrightEdge 4 11 2" xfId="20680" xr:uid="{00000000-0005-0000-0000-0000CF500000}"/>
    <cellStyle name="RISKrightEdge 4 12" xfId="20681" xr:uid="{00000000-0005-0000-0000-0000D0500000}"/>
    <cellStyle name="RISKrightEdge 4 12 2" xfId="20682" xr:uid="{00000000-0005-0000-0000-0000D1500000}"/>
    <cellStyle name="RISKrightEdge 4 13" xfId="20683" xr:uid="{00000000-0005-0000-0000-0000D2500000}"/>
    <cellStyle name="RISKrightEdge 4 2" xfId="20684" xr:uid="{00000000-0005-0000-0000-0000D3500000}"/>
    <cellStyle name="RISKrightEdge 4 2 2" xfId="20685" xr:uid="{00000000-0005-0000-0000-0000D4500000}"/>
    <cellStyle name="RISKrightEdge 4 3" xfId="20686" xr:uid="{00000000-0005-0000-0000-0000D5500000}"/>
    <cellStyle name="RISKrightEdge 4 3 2" xfId="20687" xr:uid="{00000000-0005-0000-0000-0000D6500000}"/>
    <cellStyle name="RISKrightEdge 4 4" xfId="20688" xr:uid="{00000000-0005-0000-0000-0000D7500000}"/>
    <cellStyle name="RISKrightEdge 4 4 2" xfId="20689" xr:uid="{00000000-0005-0000-0000-0000D8500000}"/>
    <cellStyle name="RISKrightEdge 4 5" xfId="20690" xr:uid="{00000000-0005-0000-0000-0000D9500000}"/>
    <cellStyle name="RISKrightEdge 4 5 2" xfId="20691" xr:uid="{00000000-0005-0000-0000-0000DA500000}"/>
    <cellStyle name="RISKrightEdge 4 6" xfId="20692" xr:uid="{00000000-0005-0000-0000-0000DB500000}"/>
    <cellStyle name="RISKrightEdge 4 6 2" xfId="20693" xr:uid="{00000000-0005-0000-0000-0000DC500000}"/>
    <cellStyle name="RISKrightEdge 4 7" xfId="20694" xr:uid="{00000000-0005-0000-0000-0000DD500000}"/>
    <cellStyle name="RISKrightEdge 4 7 2" xfId="20695" xr:uid="{00000000-0005-0000-0000-0000DE500000}"/>
    <cellStyle name="RISKrightEdge 4 8" xfId="20696" xr:uid="{00000000-0005-0000-0000-0000DF500000}"/>
    <cellStyle name="RISKrightEdge 4 8 2" xfId="20697" xr:uid="{00000000-0005-0000-0000-0000E0500000}"/>
    <cellStyle name="RISKrightEdge 4 9" xfId="20698" xr:uid="{00000000-0005-0000-0000-0000E1500000}"/>
    <cellStyle name="RISKrightEdge 4 9 2" xfId="20699" xr:uid="{00000000-0005-0000-0000-0000E2500000}"/>
    <cellStyle name="RISKrightEdge 5" xfId="20700" xr:uid="{00000000-0005-0000-0000-0000E3500000}"/>
    <cellStyle name="RISKrtandbEdge" xfId="20701" xr:uid="{00000000-0005-0000-0000-0000E4500000}"/>
    <cellStyle name="RISKrtandbEdge 10" xfId="20702" xr:uid="{00000000-0005-0000-0000-0000E5500000}"/>
    <cellStyle name="RISKrtandbEdge 10 2" xfId="20703" xr:uid="{00000000-0005-0000-0000-0000E6500000}"/>
    <cellStyle name="RISKrtandbEdge 10 2 2" xfId="43402" xr:uid="{487F2889-C1D1-48E6-ACCC-C03089B9460A}"/>
    <cellStyle name="RISKrtandbEdge 10 3" xfId="43401" xr:uid="{974AB515-7325-4FBD-AA95-6060B0C057D8}"/>
    <cellStyle name="RISKrtandbEdge 11" xfId="20704" xr:uid="{00000000-0005-0000-0000-0000E7500000}"/>
    <cellStyle name="RISKrtandbEdge 11 2" xfId="20705" xr:uid="{00000000-0005-0000-0000-0000E8500000}"/>
    <cellStyle name="RISKrtandbEdge 11 2 2" xfId="43404" xr:uid="{0339BD78-9B39-4712-9B60-460E7DA6325A}"/>
    <cellStyle name="RISKrtandbEdge 11 3" xfId="43403" xr:uid="{D32FA2C5-61A4-45F5-BEE6-C78CA85B143C}"/>
    <cellStyle name="RISKrtandbEdge 12" xfId="20706" xr:uid="{00000000-0005-0000-0000-0000E9500000}"/>
    <cellStyle name="RISKrtandbEdge 12 2" xfId="43405" xr:uid="{08FDDA1C-436E-43A1-B756-BC21F7261994}"/>
    <cellStyle name="RISKrtandbEdge 13" xfId="43400" xr:uid="{7570EC61-AADC-4803-BF0D-5AB960EAC919}"/>
    <cellStyle name="RISKrtandbEdge 2" xfId="20707" xr:uid="{00000000-0005-0000-0000-0000EA500000}"/>
    <cellStyle name="RISKrtandbEdge 2 10" xfId="20708" xr:uid="{00000000-0005-0000-0000-0000EB500000}"/>
    <cellStyle name="RISKrtandbEdge 2 10 2" xfId="20709" xr:uid="{00000000-0005-0000-0000-0000EC500000}"/>
    <cellStyle name="RISKrtandbEdge 2 10 2 2" xfId="20710" xr:uid="{00000000-0005-0000-0000-0000ED500000}"/>
    <cellStyle name="RISKrtandbEdge 2 10 2 2 2" xfId="43409" xr:uid="{2114C64A-3ABA-44CD-A53E-E61576B4FD3A}"/>
    <cellStyle name="RISKrtandbEdge 2 10 2 3" xfId="43408" xr:uid="{1F27B99C-B319-4D49-B51B-E6C118F7DBA4}"/>
    <cellStyle name="RISKrtandbEdge 2 10 3" xfId="20711" xr:uid="{00000000-0005-0000-0000-0000EE500000}"/>
    <cellStyle name="RISKrtandbEdge 2 10 3 2" xfId="20712" xr:uid="{00000000-0005-0000-0000-0000EF500000}"/>
    <cellStyle name="RISKrtandbEdge 2 10 3 2 2" xfId="43411" xr:uid="{688128F1-FC9F-489B-A3A4-80BFA5F65199}"/>
    <cellStyle name="RISKrtandbEdge 2 10 3 3" xfId="43410" xr:uid="{066FA5C0-6C21-4191-AD70-6C077F021E60}"/>
    <cellStyle name="RISKrtandbEdge 2 10 4" xfId="20713" xr:uid="{00000000-0005-0000-0000-0000F0500000}"/>
    <cellStyle name="RISKrtandbEdge 2 10 4 2" xfId="43412" xr:uid="{B7886A10-CC20-4947-B5E3-5F6A551A87B0}"/>
    <cellStyle name="RISKrtandbEdge 2 10 5" xfId="43407" xr:uid="{380B1AF6-F37E-4CDC-9BC4-C6E0849ECAE9}"/>
    <cellStyle name="RISKrtandbEdge 2 11" xfId="20714" xr:uid="{00000000-0005-0000-0000-0000F1500000}"/>
    <cellStyle name="RISKrtandbEdge 2 11 2" xfId="20715" xr:uid="{00000000-0005-0000-0000-0000F2500000}"/>
    <cellStyle name="RISKrtandbEdge 2 11 2 2" xfId="43414" xr:uid="{71CF4E6C-2937-4AE5-A09C-F2FB0FA3F052}"/>
    <cellStyle name="RISKrtandbEdge 2 11 3" xfId="43413" xr:uid="{7C34D86D-3F7E-4CF1-A6E3-FAB881B6CB7E}"/>
    <cellStyle name="RISKrtandbEdge 2 12" xfId="20716" xr:uid="{00000000-0005-0000-0000-0000F3500000}"/>
    <cellStyle name="RISKrtandbEdge 2 12 2" xfId="20717" xr:uid="{00000000-0005-0000-0000-0000F4500000}"/>
    <cellStyle name="RISKrtandbEdge 2 12 2 2" xfId="43416" xr:uid="{E7606895-1C7B-4956-A151-5F26167B39CC}"/>
    <cellStyle name="RISKrtandbEdge 2 12 3" xfId="43415" xr:uid="{0D863200-91A9-4187-AA37-95E30E558FDC}"/>
    <cellStyle name="RISKrtandbEdge 2 13" xfId="20718" xr:uid="{00000000-0005-0000-0000-0000F5500000}"/>
    <cellStyle name="RISKrtandbEdge 2 13 2" xfId="43417" xr:uid="{6E4F1EDC-71B0-4456-B8E7-2FE5D7F11BB0}"/>
    <cellStyle name="RISKrtandbEdge 2 14" xfId="43406" xr:uid="{674F0BD2-9E94-4CFB-928E-EE770C635E79}"/>
    <cellStyle name="RISKrtandbEdge 2 2" xfId="20719" xr:uid="{00000000-0005-0000-0000-0000F6500000}"/>
    <cellStyle name="RISKrtandbEdge 2 2 10" xfId="43418" xr:uid="{09236F21-754A-4BE2-BE96-C88682CA884A}"/>
    <cellStyle name="RISKrtandbEdge 2 2 2" xfId="20720" xr:uid="{00000000-0005-0000-0000-0000F7500000}"/>
    <cellStyle name="RISKrtandbEdge 2 2 2 2" xfId="20721" xr:uid="{00000000-0005-0000-0000-0000F8500000}"/>
    <cellStyle name="RISKrtandbEdge 2 2 2 2 2" xfId="20722" xr:uid="{00000000-0005-0000-0000-0000F9500000}"/>
    <cellStyle name="RISKrtandbEdge 2 2 2 2 2 2" xfId="20723" xr:uid="{00000000-0005-0000-0000-0000FA500000}"/>
    <cellStyle name="RISKrtandbEdge 2 2 2 2 2 2 2" xfId="43422" xr:uid="{EB72E3E4-A776-43E9-BA97-B9CD3E74B668}"/>
    <cellStyle name="RISKrtandbEdge 2 2 2 2 2 3" xfId="43421" xr:uid="{897EE814-86C5-4B36-9FFC-C986EF875ABC}"/>
    <cellStyle name="RISKrtandbEdge 2 2 2 2 3" xfId="20724" xr:uid="{00000000-0005-0000-0000-0000FB500000}"/>
    <cellStyle name="RISKrtandbEdge 2 2 2 2 3 2" xfId="20725" xr:uid="{00000000-0005-0000-0000-0000FC500000}"/>
    <cellStyle name="RISKrtandbEdge 2 2 2 2 3 2 2" xfId="43424" xr:uid="{7AC4914C-9B05-4ACD-8BF9-A82D60B68124}"/>
    <cellStyle name="RISKrtandbEdge 2 2 2 2 3 3" xfId="43423" xr:uid="{B7D662A3-5F5E-4691-8662-12785BFB9B8B}"/>
    <cellStyle name="RISKrtandbEdge 2 2 2 2 4" xfId="20726" xr:uid="{00000000-0005-0000-0000-0000FD500000}"/>
    <cellStyle name="RISKrtandbEdge 2 2 2 2 4 2" xfId="43425" xr:uid="{7CEB278B-20A1-44FF-9ABF-605C84E67DE8}"/>
    <cellStyle name="RISKrtandbEdge 2 2 2 2 5" xfId="43420" xr:uid="{25247C8F-95CA-4CF4-905D-E197227BC786}"/>
    <cellStyle name="RISKrtandbEdge 2 2 2 3" xfId="20727" xr:uid="{00000000-0005-0000-0000-0000FE500000}"/>
    <cellStyle name="RISKrtandbEdge 2 2 2 3 2" xfId="20728" xr:uid="{00000000-0005-0000-0000-0000FF500000}"/>
    <cellStyle name="RISKrtandbEdge 2 2 2 3 2 2" xfId="20729" xr:uid="{00000000-0005-0000-0000-000000510000}"/>
    <cellStyle name="RISKrtandbEdge 2 2 2 3 2 2 2" xfId="43428" xr:uid="{EB7EB111-3FDC-4781-9AB2-18CD20D885CB}"/>
    <cellStyle name="RISKrtandbEdge 2 2 2 3 2 3" xfId="43427" xr:uid="{B8B3515F-7D7D-429A-B238-5BEF75FC3F12}"/>
    <cellStyle name="RISKrtandbEdge 2 2 2 3 3" xfId="20730" xr:uid="{00000000-0005-0000-0000-000001510000}"/>
    <cellStyle name="RISKrtandbEdge 2 2 2 3 3 2" xfId="20731" xr:uid="{00000000-0005-0000-0000-000002510000}"/>
    <cellStyle name="RISKrtandbEdge 2 2 2 3 3 2 2" xfId="43430" xr:uid="{2D43E7A1-EE7D-43CB-9F63-73DC63BCE3BE}"/>
    <cellStyle name="RISKrtandbEdge 2 2 2 3 3 3" xfId="43429" xr:uid="{1A177EA7-30DA-4645-8C57-ED5EE7130E85}"/>
    <cellStyle name="RISKrtandbEdge 2 2 2 3 4" xfId="20732" xr:uid="{00000000-0005-0000-0000-000003510000}"/>
    <cellStyle name="RISKrtandbEdge 2 2 2 3 4 2" xfId="43431" xr:uid="{010110BC-280C-443E-8D3E-022604FD3D4A}"/>
    <cellStyle name="RISKrtandbEdge 2 2 2 3 5" xfId="43426" xr:uid="{DAD1DC60-CCAD-4FA1-B997-F8233D6F0995}"/>
    <cellStyle name="RISKrtandbEdge 2 2 2 4" xfId="20733" xr:uid="{00000000-0005-0000-0000-000004510000}"/>
    <cellStyle name="RISKrtandbEdge 2 2 2 4 2" xfId="20734" xr:uid="{00000000-0005-0000-0000-000005510000}"/>
    <cellStyle name="RISKrtandbEdge 2 2 2 4 2 2" xfId="20735" xr:uid="{00000000-0005-0000-0000-000006510000}"/>
    <cellStyle name="RISKrtandbEdge 2 2 2 4 2 2 2" xfId="43434" xr:uid="{CEBB126E-72B4-4A34-845B-DFE7257FF715}"/>
    <cellStyle name="RISKrtandbEdge 2 2 2 4 2 3" xfId="43433" xr:uid="{C8230E3F-FAF0-4A13-8478-5E3437A57F19}"/>
    <cellStyle name="RISKrtandbEdge 2 2 2 4 3" xfId="20736" xr:uid="{00000000-0005-0000-0000-000007510000}"/>
    <cellStyle name="RISKrtandbEdge 2 2 2 4 3 2" xfId="20737" xr:uid="{00000000-0005-0000-0000-000008510000}"/>
    <cellStyle name="RISKrtandbEdge 2 2 2 4 3 2 2" xfId="43436" xr:uid="{57A75650-DB9D-41DE-BBAB-182DF243B5A0}"/>
    <cellStyle name="RISKrtandbEdge 2 2 2 4 3 3" xfId="43435" xr:uid="{4B76CB3F-AAB6-456C-A723-025437F5A32C}"/>
    <cellStyle name="RISKrtandbEdge 2 2 2 4 4" xfId="20738" xr:uid="{00000000-0005-0000-0000-000009510000}"/>
    <cellStyle name="RISKrtandbEdge 2 2 2 4 4 2" xfId="43437" xr:uid="{D3E5E6AF-75BD-47CB-ADE0-964A9C89859C}"/>
    <cellStyle name="RISKrtandbEdge 2 2 2 4 5" xfId="43432" xr:uid="{0C335F24-5103-4A59-9A9E-C075F1E5A1F8}"/>
    <cellStyle name="RISKrtandbEdge 2 2 2 5" xfId="20739" xr:uid="{00000000-0005-0000-0000-00000A510000}"/>
    <cellStyle name="RISKrtandbEdge 2 2 2 5 2" xfId="20740" xr:uid="{00000000-0005-0000-0000-00000B510000}"/>
    <cellStyle name="RISKrtandbEdge 2 2 2 5 2 2" xfId="20741" xr:uid="{00000000-0005-0000-0000-00000C510000}"/>
    <cellStyle name="RISKrtandbEdge 2 2 2 5 2 2 2" xfId="43440" xr:uid="{297F531B-CAFE-4EB2-A225-D55021D459A3}"/>
    <cellStyle name="RISKrtandbEdge 2 2 2 5 2 3" xfId="43439" xr:uid="{A81C27BC-3B0B-4AC6-9BE4-24B554C8D933}"/>
    <cellStyle name="RISKrtandbEdge 2 2 2 5 3" xfId="20742" xr:uid="{00000000-0005-0000-0000-00000D510000}"/>
    <cellStyle name="RISKrtandbEdge 2 2 2 5 3 2" xfId="20743" xr:uid="{00000000-0005-0000-0000-00000E510000}"/>
    <cellStyle name="RISKrtandbEdge 2 2 2 5 3 2 2" xfId="43442" xr:uid="{6AF45FF3-CB37-47BF-99D1-3B634CEB77CA}"/>
    <cellStyle name="RISKrtandbEdge 2 2 2 5 3 3" xfId="43441" xr:uid="{CAA7DF9E-596D-4C4C-AA08-12BAD069FD6E}"/>
    <cellStyle name="RISKrtandbEdge 2 2 2 5 4" xfId="20744" xr:uid="{00000000-0005-0000-0000-00000F510000}"/>
    <cellStyle name="RISKrtandbEdge 2 2 2 5 4 2" xfId="43443" xr:uid="{C6E93B2B-E19F-4D0C-A676-83EE5E21BD7E}"/>
    <cellStyle name="RISKrtandbEdge 2 2 2 5 5" xfId="43438" xr:uid="{AEAEADEB-E8D8-4ABD-9CED-7B8C41DAF674}"/>
    <cellStyle name="RISKrtandbEdge 2 2 2 6" xfId="20745" xr:uid="{00000000-0005-0000-0000-000010510000}"/>
    <cellStyle name="RISKrtandbEdge 2 2 2 6 2" xfId="20746" xr:uid="{00000000-0005-0000-0000-000011510000}"/>
    <cellStyle name="RISKrtandbEdge 2 2 2 6 2 2" xfId="43445" xr:uid="{F712EE0B-5682-4124-9805-A4719405C923}"/>
    <cellStyle name="RISKrtandbEdge 2 2 2 6 3" xfId="43444" xr:uid="{532C0142-CC18-495D-A010-2E75B307970B}"/>
    <cellStyle name="RISKrtandbEdge 2 2 2 7" xfId="20747" xr:uid="{00000000-0005-0000-0000-000012510000}"/>
    <cellStyle name="RISKrtandbEdge 2 2 2 7 2" xfId="20748" xr:uid="{00000000-0005-0000-0000-000013510000}"/>
    <cellStyle name="RISKrtandbEdge 2 2 2 7 2 2" xfId="43447" xr:uid="{B4E45EE5-0B42-43F8-8913-0EBEB2D9F148}"/>
    <cellStyle name="RISKrtandbEdge 2 2 2 7 3" xfId="43446" xr:uid="{D0E5E4A2-7426-4FF0-B916-1C9B9A8142AC}"/>
    <cellStyle name="RISKrtandbEdge 2 2 2 8" xfId="20749" xr:uid="{00000000-0005-0000-0000-000014510000}"/>
    <cellStyle name="RISKrtandbEdge 2 2 2 8 2" xfId="43448" xr:uid="{6DCC5173-4082-4850-9BED-835BEB243D1C}"/>
    <cellStyle name="RISKrtandbEdge 2 2 2 9" xfId="43419" xr:uid="{7DD765DD-7108-4570-8285-53EAA59520EE}"/>
    <cellStyle name="RISKrtandbEdge 2 2 3" xfId="20750" xr:uid="{00000000-0005-0000-0000-000015510000}"/>
    <cellStyle name="RISKrtandbEdge 2 2 3 2" xfId="20751" xr:uid="{00000000-0005-0000-0000-000016510000}"/>
    <cellStyle name="RISKrtandbEdge 2 2 3 2 2" xfId="20752" xr:uid="{00000000-0005-0000-0000-000017510000}"/>
    <cellStyle name="RISKrtandbEdge 2 2 3 2 2 2" xfId="43451" xr:uid="{FE7AD9CD-7B25-477D-A567-4D850880C91E}"/>
    <cellStyle name="RISKrtandbEdge 2 2 3 2 3" xfId="43450" xr:uid="{D8575CAF-DC10-4415-A7BC-8E6365A3DB7D}"/>
    <cellStyle name="RISKrtandbEdge 2 2 3 3" xfId="20753" xr:uid="{00000000-0005-0000-0000-000018510000}"/>
    <cellStyle name="RISKrtandbEdge 2 2 3 3 2" xfId="20754" xr:uid="{00000000-0005-0000-0000-000019510000}"/>
    <cellStyle name="RISKrtandbEdge 2 2 3 3 2 2" xfId="43453" xr:uid="{61BE87DC-EC0E-45F5-B73F-1130F291FFD6}"/>
    <cellStyle name="RISKrtandbEdge 2 2 3 3 3" xfId="43452" xr:uid="{6B97CAD6-FC14-4BFD-9C9A-14D83166A8A0}"/>
    <cellStyle name="RISKrtandbEdge 2 2 3 4" xfId="20755" xr:uid="{00000000-0005-0000-0000-00001A510000}"/>
    <cellStyle name="RISKrtandbEdge 2 2 3 4 2" xfId="43454" xr:uid="{1C86FA5A-7C08-4A03-9E99-971C6665AD37}"/>
    <cellStyle name="RISKrtandbEdge 2 2 3 5" xfId="43449" xr:uid="{0EAE5D44-6FDD-4952-A428-BEDCBF5A6F6A}"/>
    <cellStyle name="RISKrtandbEdge 2 2 4" xfId="20756" xr:uid="{00000000-0005-0000-0000-00001B510000}"/>
    <cellStyle name="RISKrtandbEdge 2 2 4 2" xfId="20757" xr:uid="{00000000-0005-0000-0000-00001C510000}"/>
    <cellStyle name="RISKrtandbEdge 2 2 4 2 2" xfId="20758" xr:uid="{00000000-0005-0000-0000-00001D510000}"/>
    <cellStyle name="RISKrtandbEdge 2 2 4 2 2 2" xfId="43457" xr:uid="{918F9317-E6F7-4650-B43A-87C7AE7438AA}"/>
    <cellStyle name="RISKrtandbEdge 2 2 4 2 3" xfId="43456" xr:uid="{054F5C86-7B33-4AC1-85DD-FFA375AEAF26}"/>
    <cellStyle name="RISKrtandbEdge 2 2 4 3" xfId="20759" xr:uid="{00000000-0005-0000-0000-00001E510000}"/>
    <cellStyle name="RISKrtandbEdge 2 2 4 3 2" xfId="20760" xr:uid="{00000000-0005-0000-0000-00001F510000}"/>
    <cellStyle name="RISKrtandbEdge 2 2 4 3 2 2" xfId="43459" xr:uid="{458874AF-5361-4FCC-B0F6-877BDF14BD4C}"/>
    <cellStyle name="RISKrtandbEdge 2 2 4 3 3" xfId="43458" xr:uid="{0412055D-F7C9-4817-A08C-9E2C075EB606}"/>
    <cellStyle name="RISKrtandbEdge 2 2 4 4" xfId="20761" xr:uid="{00000000-0005-0000-0000-000020510000}"/>
    <cellStyle name="RISKrtandbEdge 2 2 4 4 2" xfId="43460" xr:uid="{31220EF2-1FD2-4DE5-835F-B5FB150F7D73}"/>
    <cellStyle name="RISKrtandbEdge 2 2 4 5" xfId="43455" xr:uid="{776EE9BF-2E47-4257-BBA0-8B047EDD6FF0}"/>
    <cellStyle name="RISKrtandbEdge 2 2 5" xfId="20762" xr:uid="{00000000-0005-0000-0000-000021510000}"/>
    <cellStyle name="RISKrtandbEdge 2 2 5 2" xfId="20763" xr:uid="{00000000-0005-0000-0000-000022510000}"/>
    <cellStyle name="RISKrtandbEdge 2 2 5 2 2" xfId="20764" xr:uid="{00000000-0005-0000-0000-000023510000}"/>
    <cellStyle name="RISKrtandbEdge 2 2 5 2 2 2" xfId="43463" xr:uid="{FA440819-212A-4D99-AFA9-41268E6F5BAE}"/>
    <cellStyle name="RISKrtandbEdge 2 2 5 2 3" xfId="43462" xr:uid="{C6E349FC-D424-4017-B9C8-DE63F1992E56}"/>
    <cellStyle name="RISKrtandbEdge 2 2 5 3" xfId="20765" xr:uid="{00000000-0005-0000-0000-000024510000}"/>
    <cellStyle name="RISKrtandbEdge 2 2 5 3 2" xfId="20766" xr:uid="{00000000-0005-0000-0000-000025510000}"/>
    <cellStyle name="RISKrtandbEdge 2 2 5 3 2 2" xfId="43465" xr:uid="{B7F17F9E-C115-4302-A030-5AD04D2717D5}"/>
    <cellStyle name="RISKrtandbEdge 2 2 5 3 3" xfId="43464" xr:uid="{824CBA44-ACCB-41E9-BF5A-914CDCF0CA13}"/>
    <cellStyle name="RISKrtandbEdge 2 2 5 4" xfId="20767" xr:uid="{00000000-0005-0000-0000-000026510000}"/>
    <cellStyle name="RISKrtandbEdge 2 2 5 4 2" xfId="43466" xr:uid="{501EA9B0-8618-415F-A93D-7B68398F342A}"/>
    <cellStyle name="RISKrtandbEdge 2 2 5 5" xfId="43461" xr:uid="{14368173-DA37-4340-B813-936DD5BA5759}"/>
    <cellStyle name="RISKrtandbEdge 2 2 6" xfId="20768" xr:uid="{00000000-0005-0000-0000-000027510000}"/>
    <cellStyle name="RISKrtandbEdge 2 2 6 2" xfId="20769" xr:uid="{00000000-0005-0000-0000-000028510000}"/>
    <cellStyle name="RISKrtandbEdge 2 2 6 2 2" xfId="20770" xr:uid="{00000000-0005-0000-0000-000029510000}"/>
    <cellStyle name="RISKrtandbEdge 2 2 6 2 2 2" xfId="43469" xr:uid="{D7F8B019-35DA-4C50-8256-42F321D6A5A9}"/>
    <cellStyle name="RISKrtandbEdge 2 2 6 2 3" xfId="43468" xr:uid="{64FD98D0-185C-4B12-8908-68757085E4F7}"/>
    <cellStyle name="RISKrtandbEdge 2 2 6 3" xfId="20771" xr:uid="{00000000-0005-0000-0000-00002A510000}"/>
    <cellStyle name="RISKrtandbEdge 2 2 6 3 2" xfId="20772" xr:uid="{00000000-0005-0000-0000-00002B510000}"/>
    <cellStyle name="RISKrtandbEdge 2 2 6 3 2 2" xfId="43471" xr:uid="{2345E136-0B39-4A0C-ADE9-F3AAE6899278}"/>
    <cellStyle name="RISKrtandbEdge 2 2 6 3 3" xfId="43470" xr:uid="{FF2EA9EF-FAF8-4800-8335-FE17AF555D74}"/>
    <cellStyle name="RISKrtandbEdge 2 2 6 4" xfId="20773" xr:uid="{00000000-0005-0000-0000-00002C510000}"/>
    <cellStyle name="RISKrtandbEdge 2 2 6 4 2" xfId="43472" xr:uid="{4B60C56F-E7B1-4CD2-B72B-4A0C1F619B0E}"/>
    <cellStyle name="RISKrtandbEdge 2 2 6 5" xfId="43467" xr:uid="{F699F29A-6DE1-4003-B6B7-2ADEE2972E60}"/>
    <cellStyle name="RISKrtandbEdge 2 2 7" xfId="20774" xr:uid="{00000000-0005-0000-0000-00002D510000}"/>
    <cellStyle name="RISKrtandbEdge 2 2 7 2" xfId="20775" xr:uid="{00000000-0005-0000-0000-00002E510000}"/>
    <cellStyle name="RISKrtandbEdge 2 2 7 2 2" xfId="43474" xr:uid="{2846139A-94A3-4788-8AAF-B30C2603BB76}"/>
    <cellStyle name="RISKrtandbEdge 2 2 7 3" xfId="43473" xr:uid="{71AE3E06-52A7-479E-A54B-28A25D17ADC5}"/>
    <cellStyle name="RISKrtandbEdge 2 2 8" xfId="20776" xr:uid="{00000000-0005-0000-0000-00002F510000}"/>
    <cellStyle name="RISKrtandbEdge 2 2 8 2" xfId="20777" xr:uid="{00000000-0005-0000-0000-000030510000}"/>
    <cellStyle name="RISKrtandbEdge 2 2 8 2 2" xfId="43476" xr:uid="{6DD201B9-FCAE-45ED-BBD5-D3BA363FF6A7}"/>
    <cellStyle name="RISKrtandbEdge 2 2 8 3" xfId="43475" xr:uid="{E0118241-7BB8-470B-81D5-6CC2143BD8A4}"/>
    <cellStyle name="RISKrtandbEdge 2 2 9" xfId="20778" xr:uid="{00000000-0005-0000-0000-000031510000}"/>
    <cellStyle name="RISKrtandbEdge 2 2 9 2" xfId="43477" xr:uid="{B93BC40E-88A5-4EC6-963A-4548A0CF3993}"/>
    <cellStyle name="RISKrtandbEdge 2 2_Balance" xfId="20779" xr:uid="{00000000-0005-0000-0000-000032510000}"/>
    <cellStyle name="RISKrtandbEdge 2 3" xfId="20780" xr:uid="{00000000-0005-0000-0000-000033510000}"/>
    <cellStyle name="RISKrtandbEdge 2 3 10" xfId="43478" xr:uid="{118F7D9D-B9DF-481D-AB4C-B0A1D04F0A79}"/>
    <cellStyle name="RISKrtandbEdge 2 3 2" xfId="20781" xr:uid="{00000000-0005-0000-0000-000034510000}"/>
    <cellStyle name="RISKrtandbEdge 2 3 2 2" xfId="20782" xr:uid="{00000000-0005-0000-0000-000035510000}"/>
    <cellStyle name="RISKrtandbEdge 2 3 2 2 2" xfId="20783" xr:uid="{00000000-0005-0000-0000-000036510000}"/>
    <cellStyle name="RISKrtandbEdge 2 3 2 2 2 2" xfId="20784" xr:uid="{00000000-0005-0000-0000-000037510000}"/>
    <cellStyle name="RISKrtandbEdge 2 3 2 2 2 2 2" xfId="43482" xr:uid="{4CDD4C93-5360-45EC-8A77-24B2E597F7D2}"/>
    <cellStyle name="RISKrtandbEdge 2 3 2 2 2 3" xfId="43481" xr:uid="{ACD05710-2866-4A49-9383-62A9A33132D3}"/>
    <cellStyle name="RISKrtandbEdge 2 3 2 2 3" xfId="20785" xr:uid="{00000000-0005-0000-0000-000038510000}"/>
    <cellStyle name="RISKrtandbEdge 2 3 2 2 3 2" xfId="20786" xr:uid="{00000000-0005-0000-0000-000039510000}"/>
    <cellStyle name="RISKrtandbEdge 2 3 2 2 3 2 2" xfId="43484" xr:uid="{97D27C19-A37D-424E-81EC-D92F5A8CAF03}"/>
    <cellStyle name="RISKrtandbEdge 2 3 2 2 3 3" xfId="43483" xr:uid="{A5CAA6CD-0384-4A13-BD8D-ADE816E2EB34}"/>
    <cellStyle name="RISKrtandbEdge 2 3 2 2 4" xfId="20787" xr:uid="{00000000-0005-0000-0000-00003A510000}"/>
    <cellStyle name="RISKrtandbEdge 2 3 2 2 4 2" xfId="43485" xr:uid="{C04D6FCD-550C-43DA-A643-722342162F9E}"/>
    <cellStyle name="RISKrtandbEdge 2 3 2 2 5" xfId="43480" xr:uid="{F9EF6A52-7F74-4D00-802B-C41B9D0F900C}"/>
    <cellStyle name="RISKrtandbEdge 2 3 2 3" xfId="20788" xr:uid="{00000000-0005-0000-0000-00003B510000}"/>
    <cellStyle name="RISKrtandbEdge 2 3 2 3 2" xfId="20789" xr:uid="{00000000-0005-0000-0000-00003C510000}"/>
    <cellStyle name="RISKrtandbEdge 2 3 2 3 2 2" xfId="20790" xr:uid="{00000000-0005-0000-0000-00003D510000}"/>
    <cellStyle name="RISKrtandbEdge 2 3 2 3 2 2 2" xfId="43488" xr:uid="{329C5AEB-4905-4CA1-9CCA-F32ED516AEEC}"/>
    <cellStyle name="RISKrtandbEdge 2 3 2 3 2 3" xfId="43487" xr:uid="{E5E7D0A5-0755-4CA2-A43F-7801E8F12CD8}"/>
    <cellStyle name="RISKrtandbEdge 2 3 2 3 3" xfId="20791" xr:uid="{00000000-0005-0000-0000-00003E510000}"/>
    <cellStyle name="RISKrtandbEdge 2 3 2 3 3 2" xfId="20792" xr:uid="{00000000-0005-0000-0000-00003F510000}"/>
    <cellStyle name="RISKrtandbEdge 2 3 2 3 3 2 2" xfId="43490" xr:uid="{6B4191B9-CE0D-43A4-A435-A4A01F773148}"/>
    <cellStyle name="RISKrtandbEdge 2 3 2 3 3 3" xfId="43489" xr:uid="{F9D18285-09A9-4AAE-9E90-01B2698843B6}"/>
    <cellStyle name="RISKrtandbEdge 2 3 2 3 4" xfId="20793" xr:uid="{00000000-0005-0000-0000-000040510000}"/>
    <cellStyle name="RISKrtandbEdge 2 3 2 3 4 2" xfId="43491" xr:uid="{9BB2B214-B161-4E13-8D74-609D6D04F2AF}"/>
    <cellStyle name="RISKrtandbEdge 2 3 2 3 5" xfId="43486" xr:uid="{72BE87C4-3D41-43C8-9B28-22CEBBE26E3A}"/>
    <cellStyle name="RISKrtandbEdge 2 3 2 4" xfId="20794" xr:uid="{00000000-0005-0000-0000-000041510000}"/>
    <cellStyle name="RISKrtandbEdge 2 3 2 4 2" xfId="20795" xr:uid="{00000000-0005-0000-0000-000042510000}"/>
    <cellStyle name="RISKrtandbEdge 2 3 2 4 2 2" xfId="20796" xr:uid="{00000000-0005-0000-0000-000043510000}"/>
    <cellStyle name="RISKrtandbEdge 2 3 2 4 2 2 2" xfId="43494" xr:uid="{33402634-1EAF-4DA5-857F-3433389EEF4B}"/>
    <cellStyle name="RISKrtandbEdge 2 3 2 4 2 3" xfId="43493" xr:uid="{5B52FBA6-D854-4BAA-BEB3-023255739BD9}"/>
    <cellStyle name="RISKrtandbEdge 2 3 2 4 3" xfId="20797" xr:uid="{00000000-0005-0000-0000-000044510000}"/>
    <cellStyle name="RISKrtandbEdge 2 3 2 4 3 2" xfId="20798" xr:uid="{00000000-0005-0000-0000-000045510000}"/>
    <cellStyle name="RISKrtandbEdge 2 3 2 4 3 2 2" xfId="43496" xr:uid="{A55EB6D8-4554-4C80-9A4E-450A6F9B90EA}"/>
    <cellStyle name="RISKrtandbEdge 2 3 2 4 3 3" xfId="43495" xr:uid="{16D1D454-C374-48A6-8173-674963667D9C}"/>
    <cellStyle name="RISKrtandbEdge 2 3 2 4 4" xfId="20799" xr:uid="{00000000-0005-0000-0000-000046510000}"/>
    <cellStyle name="RISKrtandbEdge 2 3 2 4 4 2" xfId="43497" xr:uid="{97613B9C-D408-4B06-82E0-F9D2E89668FE}"/>
    <cellStyle name="RISKrtandbEdge 2 3 2 4 5" xfId="43492" xr:uid="{19349DC8-D6AC-4041-B780-007D65D753C6}"/>
    <cellStyle name="RISKrtandbEdge 2 3 2 5" xfId="20800" xr:uid="{00000000-0005-0000-0000-000047510000}"/>
    <cellStyle name="RISKrtandbEdge 2 3 2 5 2" xfId="20801" xr:uid="{00000000-0005-0000-0000-000048510000}"/>
    <cellStyle name="RISKrtandbEdge 2 3 2 5 2 2" xfId="20802" xr:uid="{00000000-0005-0000-0000-000049510000}"/>
    <cellStyle name="RISKrtandbEdge 2 3 2 5 2 2 2" xfId="43500" xr:uid="{FEDC1EFB-01CA-4411-9712-50122C5E75A8}"/>
    <cellStyle name="RISKrtandbEdge 2 3 2 5 2 3" xfId="43499" xr:uid="{DCC80C38-3255-42C2-9B56-82EC9E94108C}"/>
    <cellStyle name="RISKrtandbEdge 2 3 2 5 3" xfId="20803" xr:uid="{00000000-0005-0000-0000-00004A510000}"/>
    <cellStyle name="RISKrtandbEdge 2 3 2 5 3 2" xfId="20804" xr:uid="{00000000-0005-0000-0000-00004B510000}"/>
    <cellStyle name="RISKrtandbEdge 2 3 2 5 3 2 2" xfId="43502" xr:uid="{443C1CC6-16E6-4899-977F-D6D5920B64DF}"/>
    <cellStyle name="RISKrtandbEdge 2 3 2 5 3 3" xfId="43501" xr:uid="{88F239F1-FB2F-4384-8ADC-A35167412D33}"/>
    <cellStyle name="RISKrtandbEdge 2 3 2 5 4" xfId="20805" xr:uid="{00000000-0005-0000-0000-00004C510000}"/>
    <cellStyle name="RISKrtandbEdge 2 3 2 5 4 2" xfId="43503" xr:uid="{CC4D175F-3F1A-4C9E-9639-4AE6D8789E31}"/>
    <cellStyle name="RISKrtandbEdge 2 3 2 5 5" xfId="43498" xr:uid="{401043EC-B672-41E6-9367-C0E10858E1E2}"/>
    <cellStyle name="RISKrtandbEdge 2 3 2 6" xfId="20806" xr:uid="{00000000-0005-0000-0000-00004D510000}"/>
    <cellStyle name="RISKrtandbEdge 2 3 2 6 2" xfId="20807" xr:uid="{00000000-0005-0000-0000-00004E510000}"/>
    <cellStyle name="RISKrtandbEdge 2 3 2 6 2 2" xfId="43505" xr:uid="{8C0842FF-D173-46B8-9457-4F0D05CED9D9}"/>
    <cellStyle name="RISKrtandbEdge 2 3 2 6 3" xfId="43504" xr:uid="{06769891-7C1B-4B1C-9179-C024716DD39E}"/>
    <cellStyle name="RISKrtandbEdge 2 3 2 7" xfId="20808" xr:uid="{00000000-0005-0000-0000-00004F510000}"/>
    <cellStyle name="RISKrtandbEdge 2 3 2 7 2" xfId="20809" xr:uid="{00000000-0005-0000-0000-000050510000}"/>
    <cellStyle name="RISKrtandbEdge 2 3 2 7 2 2" xfId="43507" xr:uid="{4F0DDDF4-078A-41E5-9C31-9AE93DF231A8}"/>
    <cellStyle name="RISKrtandbEdge 2 3 2 7 3" xfId="43506" xr:uid="{C779D218-88C0-4D27-A6D4-1C85005BD507}"/>
    <cellStyle name="RISKrtandbEdge 2 3 2 8" xfId="20810" xr:uid="{00000000-0005-0000-0000-000051510000}"/>
    <cellStyle name="RISKrtandbEdge 2 3 2 8 2" xfId="43508" xr:uid="{EF99C20D-3753-48D7-BF17-1B607CA88964}"/>
    <cellStyle name="RISKrtandbEdge 2 3 2 9" xfId="43479" xr:uid="{2231A5E2-C180-4F61-8271-F3BE3BD67AAF}"/>
    <cellStyle name="RISKrtandbEdge 2 3 3" xfId="20811" xr:uid="{00000000-0005-0000-0000-000052510000}"/>
    <cellStyle name="RISKrtandbEdge 2 3 3 2" xfId="20812" xr:uid="{00000000-0005-0000-0000-000053510000}"/>
    <cellStyle name="RISKrtandbEdge 2 3 3 2 2" xfId="20813" xr:uid="{00000000-0005-0000-0000-000054510000}"/>
    <cellStyle name="RISKrtandbEdge 2 3 3 2 2 2" xfId="43511" xr:uid="{E9674A40-0C4F-4283-AB0D-8C5CF15EDBB5}"/>
    <cellStyle name="RISKrtandbEdge 2 3 3 2 3" xfId="43510" xr:uid="{84611968-7D66-466C-83B2-269AF9886910}"/>
    <cellStyle name="RISKrtandbEdge 2 3 3 3" xfId="20814" xr:uid="{00000000-0005-0000-0000-000055510000}"/>
    <cellStyle name="RISKrtandbEdge 2 3 3 3 2" xfId="20815" xr:uid="{00000000-0005-0000-0000-000056510000}"/>
    <cellStyle name="RISKrtandbEdge 2 3 3 3 2 2" xfId="43513" xr:uid="{3308C2EE-30A7-431A-B273-32C46BFD0958}"/>
    <cellStyle name="RISKrtandbEdge 2 3 3 3 3" xfId="43512" xr:uid="{05259EE8-45A9-42CB-B066-9F4B32AC58C2}"/>
    <cellStyle name="RISKrtandbEdge 2 3 3 4" xfId="20816" xr:uid="{00000000-0005-0000-0000-000057510000}"/>
    <cellStyle name="RISKrtandbEdge 2 3 3 4 2" xfId="43514" xr:uid="{85FF0801-8DDA-4ADE-AE75-F6B892BDFB96}"/>
    <cellStyle name="RISKrtandbEdge 2 3 3 5" xfId="43509" xr:uid="{26EC504E-C6C0-4412-B931-F0BCB46A857D}"/>
    <cellStyle name="RISKrtandbEdge 2 3 4" xfId="20817" xr:uid="{00000000-0005-0000-0000-000058510000}"/>
    <cellStyle name="RISKrtandbEdge 2 3 4 2" xfId="20818" xr:uid="{00000000-0005-0000-0000-000059510000}"/>
    <cellStyle name="RISKrtandbEdge 2 3 4 2 2" xfId="20819" xr:uid="{00000000-0005-0000-0000-00005A510000}"/>
    <cellStyle name="RISKrtandbEdge 2 3 4 2 2 2" xfId="43517" xr:uid="{B21B1670-C04D-436B-AB8E-5127161CA1FB}"/>
    <cellStyle name="RISKrtandbEdge 2 3 4 2 3" xfId="43516" xr:uid="{CE4A7885-24CF-4979-9D2D-1F27E7F10113}"/>
    <cellStyle name="RISKrtandbEdge 2 3 4 3" xfId="20820" xr:uid="{00000000-0005-0000-0000-00005B510000}"/>
    <cellStyle name="RISKrtandbEdge 2 3 4 3 2" xfId="20821" xr:uid="{00000000-0005-0000-0000-00005C510000}"/>
    <cellStyle name="RISKrtandbEdge 2 3 4 3 2 2" xfId="43519" xr:uid="{F57393D7-C14C-474F-BF9B-B96B370C4850}"/>
    <cellStyle name="RISKrtandbEdge 2 3 4 3 3" xfId="43518" xr:uid="{81F72470-8C60-4289-B8AE-731C6836AB28}"/>
    <cellStyle name="RISKrtandbEdge 2 3 4 4" xfId="20822" xr:uid="{00000000-0005-0000-0000-00005D510000}"/>
    <cellStyle name="RISKrtandbEdge 2 3 4 4 2" xfId="43520" xr:uid="{C933FF42-272F-4512-81A0-6A9E7DFBBE6F}"/>
    <cellStyle name="RISKrtandbEdge 2 3 4 5" xfId="43515" xr:uid="{440B155A-2860-420E-B39F-30C6E8B7C1E4}"/>
    <cellStyle name="RISKrtandbEdge 2 3 5" xfId="20823" xr:uid="{00000000-0005-0000-0000-00005E510000}"/>
    <cellStyle name="RISKrtandbEdge 2 3 5 2" xfId="20824" xr:uid="{00000000-0005-0000-0000-00005F510000}"/>
    <cellStyle name="RISKrtandbEdge 2 3 5 2 2" xfId="20825" xr:uid="{00000000-0005-0000-0000-000060510000}"/>
    <cellStyle name="RISKrtandbEdge 2 3 5 2 2 2" xfId="43523" xr:uid="{BB9292CA-BC04-484B-8F82-EA99045D4287}"/>
    <cellStyle name="RISKrtandbEdge 2 3 5 2 3" xfId="43522" xr:uid="{92107EDB-B7AA-4A99-B0A5-AE1091D8FFA7}"/>
    <cellStyle name="RISKrtandbEdge 2 3 5 3" xfId="20826" xr:uid="{00000000-0005-0000-0000-000061510000}"/>
    <cellStyle name="RISKrtandbEdge 2 3 5 3 2" xfId="20827" xr:uid="{00000000-0005-0000-0000-000062510000}"/>
    <cellStyle name="RISKrtandbEdge 2 3 5 3 2 2" xfId="43525" xr:uid="{2DEC0C4B-EA11-4296-A64C-EE426B79FD43}"/>
    <cellStyle name="RISKrtandbEdge 2 3 5 3 3" xfId="43524" xr:uid="{EAD0297D-7E3A-4785-B70C-EDAD4D363352}"/>
    <cellStyle name="RISKrtandbEdge 2 3 5 4" xfId="20828" xr:uid="{00000000-0005-0000-0000-000063510000}"/>
    <cellStyle name="RISKrtandbEdge 2 3 5 4 2" xfId="43526" xr:uid="{18B84095-11DB-44F8-89DA-4225101BC27D}"/>
    <cellStyle name="RISKrtandbEdge 2 3 5 5" xfId="43521" xr:uid="{85D75C46-110C-4244-91FF-B220C05BB1AF}"/>
    <cellStyle name="RISKrtandbEdge 2 3 6" xfId="20829" xr:uid="{00000000-0005-0000-0000-000064510000}"/>
    <cellStyle name="RISKrtandbEdge 2 3 6 2" xfId="20830" xr:uid="{00000000-0005-0000-0000-000065510000}"/>
    <cellStyle name="RISKrtandbEdge 2 3 6 2 2" xfId="20831" xr:uid="{00000000-0005-0000-0000-000066510000}"/>
    <cellStyle name="RISKrtandbEdge 2 3 6 2 2 2" xfId="43529" xr:uid="{3996B225-A922-4E6A-A426-AF3071A133CD}"/>
    <cellStyle name="RISKrtandbEdge 2 3 6 2 3" xfId="43528" xr:uid="{416960B2-C302-4A9F-B319-704D1AF16FBE}"/>
    <cellStyle name="RISKrtandbEdge 2 3 6 3" xfId="20832" xr:uid="{00000000-0005-0000-0000-000067510000}"/>
    <cellStyle name="RISKrtandbEdge 2 3 6 3 2" xfId="20833" xr:uid="{00000000-0005-0000-0000-000068510000}"/>
    <cellStyle name="RISKrtandbEdge 2 3 6 3 2 2" xfId="43531" xr:uid="{9AC195E9-8E9F-4B79-B8E2-772636A8471A}"/>
    <cellStyle name="RISKrtandbEdge 2 3 6 3 3" xfId="43530" xr:uid="{84F7DBB7-D48E-43D5-9D2E-26F80318845A}"/>
    <cellStyle name="RISKrtandbEdge 2 3 6 4" xfId="20834" xr:uid="{00000000-0005-0000-0000-000069510000}"/>
    <cellStyle name="RISKrtandbEdge 2 3 6 4 2" xfId="43532" xr:uid="{3AF9E60D-82B0-4B29-85B1-70CDAF992FDA}"/>
    <cellStyle name="RISKrtandbEdge 2 3 6 5" xfId="43527" xr:uid="{EAE54475-2048-47EC-96F8-781639A89D49}"/>
    <cellStyle name="RISKrtandbEdge 2 3 7" xfId="20835" xr:uid="{00000000-0005-0000-0000-00006A510000}"/>
    <cellStyle name="RISKrtandbEdge 2 3 7 2" xfId="20836" xr:uid="{00000000-0005-0000-0000-00006B510000}"/>
    <cellStyle name="RISKrtandbEdge 2 3 7 2 2" xfId="43534" xr:uid="{1F7C2D80-188B-4622-A1EA-53D77F4C23F2}"/>
    <cellStyle name="RISKrtandbEdge 2 3 7 3" xfId="43533" xr:uid="{17EFEF7E-52DF-441B-A86A-5DB9E001EA5C}"/>
    <cellStyle name="RISKrtandbEdge 2 3 8" xfId="20837" xr:uid="{00000000-0005-0000-0000-00006C510000}"/>
    <cellStyle name="RISKrtandbEdge 2 3 8 2" xfId="20838" xr:uid="{00000000-0005-0000-0000-00006D510000}"/>
    <cellStyle name="RISKrtandbEdge 2 3 8 2 2" xfId="43536" xr:uid="{1E70316A-CF82-4EC0-9DD6-EDAF850BA965}"/>
    <cellStyle name="RISKrtandbEdge 2 3 8 3" xfId="43535" xr:uid="{744AA4B5-F604-4FF0-8925-9C21D5AB7AA5}"/>
    <cellStyle name="RISKrtandbEdge 2 3 9" xfId="20839" xr:uid="{00000000-0005-0000-0000-00006E510000}"/>
    <cellStyle name="RISKrtandbEdge 2 3 9 2" xfId="43537" xr:uid="{9BE516F8-CC5F-4617-A657-856D7966158F}"/>
    <cellStyle name="RISKrtandbEdge 2 3_Balance" xfId="20840" xr:uid="{00000000-0005-0000-0000-00006F510000}"/>
    <cellStyle name="RISKrtandbEdge 2 4" xfId="20841" xr:uid="{00000000-0005-0000-0000-000070510000}"/>
    <cellStyle name="RISKrtandbEdge 2 4 10" xfId="43538" xr:uid="{85420427-2D5A-4E79-BE95-17CC0054AE11}"/>
    <cellStyle name="RISKrtandbEdge 2 4 2" xfId="20842" xr:uid="{00000000-0005-0000-0000-000071510000}"/>
    <cellStyle name="RISKrtandbEdge 2 4 2 2" xfId="20843" xr:uid="{00000000-0005-0000-0000-000072510000}"/>
    <cellStyle name="RISKrtandbEdge 2 4 2 2 2" xfId="20844" xr:uid="{00000000-0005-0000-0000-000073510000}"/>
    <cellStyle name="RISKrtandbEdge 2 4 2 2 2 2" xfId="20845" xr:uid="{00000000-0005-0000-0000-000074510000}"/>
    <cellStyle name="RISKrtandbEdge 2 4 2 2 2 2 2" xfId="43542" xr:uid="{B8477EDE-DE93-448C-AC23-A8693867584A}"/>
    <cellStyle name="RISKrtandbEdge 2 4 2 2 2 3" xfId="43541" xr:uid="{400DD741-7A76-4793-991D-9EE2679514EE}"/>
    <cellStyle name="RISKrtandbEdge 2 4 2 2 3" xfId="20846" xr:uid="{00000000-0005-0000-0000-000075510000}"/>
    <cellStyle name="RISKrtandbEdge 2 4 2 2 3 2" xfId="20847" xr:uid="{00000000-0005-0000-0000-000076510000}"/>
    <cellStyle name="RISKrtandbEdge 2 4 2 2 3 2 2" xfId="43544" xr:uid="{20D57E8F-D5FD-4CD3-BCCB-0E6900DAB646}"/>
    <cellStyle name="RISKrtandbEdge 2 4 2 2 3 3" xfId="43543" xr:uid="{71A42582-D211-4523-9BE5-27B3DB26F4BF}"/>
    <cellStyle name="RISKrtandbEdge 2 4 2 2 4" xfId="20848" xr:uid="{00000000-0005-0000-0000-000077510000}"/>
    <cellStyle name="RISKrtandbEdge 2 4 2 2 4 2" xfId="43545" xr:uid="{5B69FB38-758E-49B1-899E-CBE8932E19E9}"/>
    <cellStyle name="RISKrtandbEdge 2 4 2 2 5" xfId="43540" xr:uid="{D3820F44-0E92-42ED-942D-F1E19A296F9E}"/>
    <cellStyle name="RISKrtandbEdge 2 4 2 3" xfId="20849" xr:uid="{00000000-0005-0000-0000-000078510000}"/>
    <cellStyle name="RISKrtandbEdge 2 4 2 3 2" xfId="20850" xr:uid="{00000000-0005-0000-0000-000079510000}"/>
    <cellStyle name="RISKrtandbEdge 2 4 2 3 2 2" xfId="20851" xr:uid="{00000000-0005-0000-0000-00007A510000}"/>
    <cellStyle name="RISKrtandbEdge 2 4 2 3 2 2 2" xfId="43548" xr:uid="{56B0AC35-1BBB-4AD1-B832-D91A1B82E3E8}"/>
    <cellStyle name="RISKrtandbEdge 2 4 2 3 2 3" xfId="43547" xr:uid="{B1654F9E-F16F-4013-ADCA-0A203ED30484}"/>
    <cellStyle name="RISKrtandbEdge 2 4 2 3 3" xfId="20852" xr:uid="{00000000-0005-0000-0000-00007B510000}"/>
    <cellStyle name="RISKrtandbEdge 2 4 2 3 3 2" xfId="20853" xr:uid="{00000000-0005-0000-0000-00007C510000}"/>
    <cellStyle name="RISKrtandbEdge 2 4 2 3 3 2 2" xfId="43550" xr:uid="{875FF34A-F4C5-4926-9251-6A66B1D2ECFF}"/>
    <cellStyle name="RISKrtandbEdge 2 4 2 3 3 3" xfId="43549" xr:uid="{2C7A50AA-E5AB-4254-A695-8DBE2DFE5A92}"/>
    <cellStyle name="RISKrtandbEdge 2 4 2 3 4" xfId="20854" xr:uid="{00000000-0005-0000-0000-00007D510000}"/>
    <cellStyle name="RISKrtandbEdge 2 4 2 3 4 2" xfId="43551" xr:uid="{B7261CAE-02EF-42AB-B1A0-97A8419E69DC}"/>
    <cellStyle name="RISKrtandbEdge 2 4 2 3 5" xfId="43546" xr:uid="{35FB89F4-944F-4445-8F33-A54CCE76FBAB}"/>
    <cellStyle name="RISKrtandbEdge 2 4 2 4" xfId="20855" xr:uid="{00000000-0005-0000-0000-00007E510000}"/>
    <cellStyle name="RISKrtandbEdge 2 4 2 4 2" xfId="20856" xr:uid="{00000000-0005-0000-0000-00007F510000}"/>
    <cellStyle name="RISKrtandbEdge 2 4 2 4 2 2" xfId="20857" xr:uid="{00000000-0005-0000-0000-000080510000}"/>
    <cellStyle name="RISKrtandbEdge 2 4 2 4 2 2 2" xfId="43554" xr:uid="{B8B68076-9C2D-45F2-8364-64FE5A3F37D3}"/>
    <cellStyle name="RISKrtandbEdge 2 4 2 4 2 3" xfId="43553" xr:uid="{9D07D5D8-9C34-409B-8199-F9B47324B7D7}"/>
    <cellStyle name="RISKrtandbEdge 2 4 2 4 3" xfId="20858" xr:uid="{00000000-0005-0000-0000-000081510000}"/>
    <cellStyle name="RISKrtandbEdge 2 4 2 4 3 2" xfId="20859" xr:uid="{00000000-0005-0000-0000-000082510000}"/>
    <cellStyle name="RISKrtandbEdge 2 4 2 4 3 2 2" xfId="43556" xr:uid="{B33900D8-497C-4237-9622-24AE5EF9AA56}"/>
    <cellStyle name="RISKrtandbEdge 2 4 2 4 3 3" xfId="43555" xr:uid="{09821BD8-E717-4A18-B931-E74F97D8FE3F}"/>
    <cellStyle name="RISKrtandbEdge 2 4 2 4 4" xfId="20860" xr:uid="{00000000-0005-0000-0000-000083510000}"/>
    <cellStyle name="RISKrtandbEdge 2 4 2 4 4 2" xfId="43557" xr:uid="{0B3FA3DD-D217-42F7-A330-5DF0095AEF29}"/>
    <cellStyle name="RISKrtandbEdge 2 4 2 4 5" xfId="43552" xr:uid="{91720632-D754-4E90-96C7-17D3F123487D}"/>
    <cellStyle name="RISKrtandbEdge 2 4 2 5" xfId="20861" xr:uid="{00000000-0005-0000-0000-000084510000}"/>
    <cellStyle name="RISKrtandbEdge 2 4 2 5 2" xfId="20862" xr:uid="{00000000-0005-0000-0000-000085510000}"/>
    <cellStyle name="RISKrtandbEdge 2 4 2 5 2 2" xfId="20863" xr:uid="{00000000-0005-0000-0000-000086510000}"/>
    <cellStyle name="RISKrtandbEdge 2 4 2 5 2 2 2" xfId="43560" xr:uid="{F83985D6-EFE3-4016-BBE6-55B5B2ECF0C6}"/>
    <cellStyle name="RISKrtandbEdge 2 4 2 5 2 3" xfId="43559" xr:uid="{20A8BF13-B687-4AF9-B84D-94E59D6BEE17}"/>
    <cellStyle name="RISKrtandbEdge 2 4 2 5 3" xfId="20864" xr:uid="{00000000-0005-0000-0000-000087510000}"/>
    <cellStyle name="RISKrtandbEdge 2 4 2 5 3 2" xfId="20865" xr:uid="{00000000-0005-0000-0000-000088510000}"/>
    <cellStyle name="RISKrtandbEdge 2 4 2 5 3 2 2" xfId="43562" xr:uid="{2DB12A07-7C63-4AE9-9094-04484588078E}"/>
    <cellStyle name="RISKrtandbEdge 2 4 2 5 3 3" xfId="43561" xr:uid="{31D24001-2781-4031-A86D-7A966D34479D}"/>
    <cellStyle name="RISKrtandbEdge 2 4 2 5 4" xfId="20866" xr:uid="{00000000-0005-0000-0000-000089510000}"/>
    <cellStyle name="RISKrtandbEdge 2 4 2 5 4 2" xfId="43563" xr:uid="{F988C7BD-AA74-493C-8888-5327E042322E}"/>
    <cellStyle name="RISKrtandbEdge 2 4 2 5 5" xfId="43558" xr:uid="{7F5CEE0F-5139-40F2-AA0B-BCACB00CD88E}"/>
    <cellStyle name="RISKrtandbEdge 2 4 2 6" xfId="20867" xr:uid="{00000000-0005-0000-0000-00008A510000}"/>
    <cellStyle name="RISKrtandbEdge 2 4 2 6 2" xfId="20868" xr:uid="{00000000-0005-0000-0000-00008B510000}"/>
    <cellStyle name="RISKrtandbEdge 2 4 2 6 2 2" xfId="43565" xr:uid="{F0D01B9A-6D6C-485D-A48B-69A986FA47E6}"/>
    <cellStyle name="RISKrtandbEdge 2 4 2 6 3" xfId="43564" xr:uid="{C5F6A05C-6E8D-4C5D-9DC5-394EB1988A2E}"/>
    <cellStyle name="RISKrtandbEdge 2 4 2 7" xfId="20869" xr:uid="{00000000-0005-0000-0000-00008C510000}"/>
    <cellStyle name="RISKrtandbEdge 2 4 2 7 2" xfId="20870" xr:uid="{00000000-0005-0000-0000-00008D510000}"/>
    <cellStyle name="RISKrtandbEdge 2 4 2 7 2 2" xfId="43567" xr:uid="{788343C5-4615-4D04-900F-9CCEF6B20D81}"/>
    <cellStyle name="RISKrtandbEdge 2 4 2 7 3" xfId="43566" xr:uid="{E25565DA-082C-41AD-94A4-A5312439FC61}"/>
    <cellStyle name="RISKrtandbEdge 2 4 2 8" xfId="20871" xr:uid="{00000000-0005-0000-0000-00008E510000}"/>
    <cellStyle name="RISKrtandbEdge 2 4 2 8 2" xfId="43568" xr:uid="{3C8D9B40-C183-4FDD-AD63-91D5495A4AA1}"/>
    <cellStyle name="RISKrtandbEdge 2 4 2 9" xfId="43539" xr:uid="{C6D97F40-F8D2-4759-9BB9-0F8571E6A769}"/>
    <cellStyle name="RISKrtandbEdge 2 4 3" xfId="20872" xr:uid="{00000000-0005-0000-0000-00008F510000}"/>
    <cellStyle name="RISKrtandbEdge 2 4 3 2" xfId="20873" xr:uid="{00000000-0005-0000-0000-000090510000}"/>
    <cellStyle name="RISKrtandbEdge 2 4 3 2 2" xfId="20874" xr:uid="{00000000-0005-0000-0000-000091510000}"/>
    <cellStyle name="RISKrtandbEdge 2 4 3 2 2 2" xfId="43571" xr:uid="{2C14C4C2-8613-499A-8A7E-EE0860DC7CA1}"/>
    <cellStyle name="RISKrtandbEdge 2 4 3 2 3" xfId="43570" xr:uid="{EDDB376F-AEE5-40D0-B21B-8F72D07AAD5D}"/>
    <cellStyle name="RISKrtandbEdge 2 4 3 3" xfId="20875" xr:uid="{00000000-0005-0000-0000-000092510000}"/>
    <cellStyle name="RISKrtandbEdge 2 4 3 3 2" xfId="20876" xr:uid="{00000000-0005-0000-0000-000093510000}"/>
    <cellStyle name="RISKrtandbEdge 2 4 3 3 2 2" xfId="43573" xr:uid="{F062B00C-014B-4012-B6B5-5CE919D259FE}"/>
    <cellStyle name="RISKrtandbEdge 2 4 3 3 3" xfId="43572" xr:uid="{7D236B6C-9E5F-40AA-8B30-5EF00B5B0FF2}"/>
    <cellStyle name="RISKrtandbEdge 2 4 3 4" xfId="20877" xr:uid="{00000000-0005-0000-0000-000094510000}"/>
    <cellStyle name="RISKrtandbEdge 2 4 3 4 2" xfId="43574" xr:uid="{B235270B-669A-4486-AB83-7037829E37E6}"/>
    <cellStyle name="RISKrtandbEdge 2 4 3 5" xfId="43569" xr:uid="{9A2EEBA7-6661-42E1-81CD-73EB942DFA84}"/>
    <cellStyle name="RISKrtandbEdge 2 4 4" xfId="20878" xr:uid="{00000000-0005-0000-0000-000095510000}"/>
    <cellStyle name="RISKrtandbEdge 2 4 4 2" xfId="20879" xr:uid="{00000000-0005-0000-0000-000096510000}"/>
    <cellStyle name="RISKrtandbEdge 2 4 4 2 2" xfId="20880" xr:uid="{00000000-0005-0000-0000-000097510000}"/>
    <cellStyle name="RISKrtandbEdge 2 4 4 2 2 2" xfId="43577" xr:uid="{CFBBA330-0CC2-4EB8-8877-06A327D26449}"/>
    <cellStyle name="RISKrtandbEdge 2 4 4 2 3" xfId="43576" xr:uid="{04E75B79-06DC-46D4-89C5-35AAFDDC92C5}"/>
    <cellStyle name="RISKrtandbEdge 2 4 4 3" xfId="20881" xr:uid="{00000000-0005-0000-0000-000098510000}"/>
    <cellStyle name="RISKrtandbEdge 2 4 4 3 2" xfId="20882" xr:uid="{00000000-0005-0000-0000-000099510000}"/>
    <cellStyle name="RISKrtandbEdge 2 4 4 3 2 2" xfId="43579" xr:uid="{3A9ABE05-CB64-4DF8-8042-AE1DD48891D6}"/>
    <cellStyle name="RISKrtandbEdge 2 4 4 3 3" xfId="43578" xr:uid="{DF398E2A-CE11-4F66-BBDC-2CE8D398D28E}"/>
    <cellStyle name="RISKrtandbEdge 2 4 4 4" xfId="20883" xr:uid="{00000000-0005-0000-0000-00009A510000}"/>
    <cellStyle name="RISKrtandbEdge 2 4 4 4 2" xfId="43580" xr:uid="{10D7BE28-6780-4884-A019-93865A956ACD}"/>
    <cellStyle name="RISKrtandbEdge 2 4 4 5" xfId="43575" xr:uid="{89D83060-9B3A-4CA4-A130-D71F0CD4090B}"/>
    <cellStyle name="RISKrtandbEdge 2 4 5" xfId="20884" xr:uid="{00000000-0005-0000-0000-00009B510000}"/>
    <cellStyle name="RISKrtandbEdge 2 4 5 2" xfId="20885" xr:uid="{00000000-0005-0000-0000-00009C510000}"/>
    <cellStyle name="RISKrtandbEdge 2 4 5 2 2" xfId="20886" xr:uid="{00000000-0005-0000-0000-00009D510000}"/>
    <cellStyle name="RISKrtandbEdge 2 4 5 2 2 2" xfId="43583" xr:uid="{7C2ADA9D-CF04-48B6-B32B-42ADEE5206B7}"/>
    <cellStyle name="RISKrtandbEdge 2 4 5 2 3" xfId="43582" xr:uid="{8710757F-813F-4BF3-B258-2249E7A2B4EC}"/>
    <cellStyle name="RISKrtandbEdge 2 4 5 3" xfId="20887" xr:uid="{00000000-0005-0000-0000-00009E510000}"/>
    <cellStyle name="RISKrtandbEdge 2 4 5 3 2" xfId="20888" xr:uid="{00000000-0005-0000-0000-00009F510000}"/>
    <cellStyle name="RISKrtandbEdge 2 4 5 3 2 2" xfId="43585" xr:uid="{468D22F5-3FBF-4468-975A-F562E6A50302}"/>
    <cellStyle name="RISKrtandbEdge 2 4 5 3 3" xfId="43584" xr:uid="{6CE653BF-4417-422A-B53D-543F9E1B6748}"/>
    <cellStyle name="RISKrtandbEdge 2 4 5 4" xfId="20889" xr:uid="{00000000-0005-0000-0000-0000A0510000}"/>
    <cellStyle name="RISKrtandbEdge 2 4 5 4 2" xfId="43586" xr:uid="{BF3F4709-20D3-46D1-B989-5258615A95DC}"/>
    <cellStyle name="RISKrtandbEdge 2 4 5 5" xfId="43581" xr:uid="{47D004B6-5F7D-4657-9484-979CB871D8F6}"/>
    <cellStyle name="RISKrtandbEdge 2 4 6" xfId="20890" xr:uid="{00000000-0005-0000-0000-0000A1510000}"/>
    <cellStyle name="RISKrtandbEdge 2 4 6 2" xfId="20891" xr:uid="{00000000-0005-0000-0000-0000A2510000}"/>
    <cellStyle name="RISKrtandbEdge 2 4 6 2 2" xfId="20892" xr:uid="{00000000-0005-0000-0000-0000A3510000}"/>
    <cellStyle name="RISKrtandbEdge 2 4 6 2 2 2" xfId="43589" xr:uid="{D81E5093-8175-42E9-AA40-B73BEBECC93D}"/>
    <cellStyle name="RISKrtandbEdge 2 4 6 2 3" xfId="43588" xr:uid="{1BF5D1CE-ACEE-46EC-97CC-6CAC57606A81}"/>
    <cellStyle name="RISKrtandbEdge 2 4 6 3" xfId="20893" xr:uid="{00000000-0005-0000-0000-0000A4510000}"/>
    <cellStyle name="RISKrtandbEdge 2 4 6 3 2" xfId="20894" xr:uid="{00000000-0005-0000-0000-0000A5510000}"/>
    <cellStyle name="RISKrtandbEdge 2 4 6 3 2 2" xfId="43591" xr:uid="{F250190D-177A-4A09-9E88-158DDE5E8313}"/>
    <cellStyle name="RISKrtandbEdge 2 4 6 3 3" xfId="43590" xr:uid="{C2396636-3028-4C50-A291-F97871452C0F}"/>
    <cellStyle name="RISKrtandbEdge 2 4 6 4" xfId="20895" xr:uid="{00000000-0005-0000-0000-0000A6510000}"/>
    <cellStyle name="RISKrtandbEdge 2 4 6 4 2" xfId="43592" xr:uid="{648B151E-0D4D-4404-A484-57B15E6C3ABD}"/>
    <cellStyle name="RISKrtandbEdge 2 4 6 5" xfId="43587" xr:uid="{B5A6FC45-9904-4DA5-A40C-BEAFB051895E}"/>
    <cellStyle name="RISKrtandbEdge 2 4 7" xfId="20896" xr:uid="{00000000-0005-0000-0000-0000A7510000}"/>
    <cellStyle name="RISKrtandbEdge 2 4 7 2" xfId="20897" xr:uid="{00000000-0005-0000-0000-0000A8510000}"/>
    <cellStyle name="RISKrtandbEdge 2 4 7 2 2" xfId="43594" xr:uid="{67B930CF-9F5B-45FA-BFF6-20DB6F4EF5F4}"/>
    <cellStyle name="RISKrtandbEdge 2 4 7 3" xfId="43593" xr:uid="{BE79575D-46A0-4E33-87B9-01F791B2F125}"/>
    <cellStyle name="RISKrtandbEdge 2 4 8" xfId="20898" xr:uid="{00000000-0005-0000-0000-0000A9510000}"/>
    <cellStyle name="RISKrtandbEdge 2 4 8 2" xfId="20899" xr:uid="{00000000-0005-0000-0000-0000AA510000}"/>
    <cellStyle name="RISKrtandbEdge 2 4 8 2 2" xfId="43596" xr:uid="{C25A10D7-9810-4DB7-A891-30B310A55D52}"/>
    <cellStyle name="RISKrtandbEdge 2 4 8 3" xfId="43595" xr:uid="{CCDF38C4-9DFB-4290-882F-17CCC71A6620}"/>
    <cellStyle name="RISKrtandbEdge 2 4 9" xfId="20900" xr:uid="{00000000-0005-0000-0000-0000AB510000}"/>
    <cellStyle name="RISKrtandbEdge 2 4 9 2" xfId="43597" xr:uid="{CD135A49-75F8-4DB1-9A01-E119D8DA3662}"/>
    <cellStyle name="RISKrtandbEdge 2 4_Balance" xfId="20901" xr:uid="{00000000-0005-0000-0000-0000AC510000}"/>
    <cellStyle name="RISKrtandbEdge 2 5" xfId="20902" xr:uid="{00000000-0005-0000-0000-0000AD510000}"/>
    <cellStyle name="RISKrtandbEdge 2 5 2" xfId="20903" xr:uid="{00000000-0005-0000-0000-0000AE510000}"/>
    <cellStyle name="RISKrtandbEdge 2 5 2 2" xfId="20904" xr:uid="{00000000-0005-0000-0000-0000AF510000}"/>
    <cellStyle name="RISKrtandbEdge 2 5 2 2 2" xfId="20905" xr:uid="{00000000-0005-0000-0000-0000B0510000}"/>
    <cellStyle name="RISKrtandbEdge 2 5 2 2 2 2" xfId="43601" xr:uid="{012B4E8E-C6FA-4A1C-B976-BC80A6B18369}"/>
    <cellStyle name="RISKrtandbEdge 2 5 2 2 3" xfId="43600" xr:uid="{83F950CA-A9DC-46C8-8F58-8D36DD72316B}"/>
    <cellStyle name="RISKrtandbEdge 2 5 2 3" xfId="20906" xr:uid="{00000000-0005-0000-0000-0000B1510000}"/>
    <cellStyle name="RISKrtandbEdge 2 5 2 3 2" xfId="20907" xr:uid="{00000000-0005-0000-0000-0000B2510000}"/>
    <cellStyle name="RISKrtandbEdge 2 5 2 3 2 2" xfId="43603" xr:uid="{7706F6B8-AE6D-44F7-B097-62131C221803}"/>
    <cellStyle name="RISKrtandbEdge 2 5 2 3 3" xfId="43602" xr:uid="{0ABFC99D-964E-42EE-B8B4-EE06DE4E4D72}"/>
    <cellStyle name="RISKrtandbEdge 2 5 2 4" xfId="20908" xr:uid="{00000000-0005-0000-0000-0000B3510000}"/>
    <cellStyle name="RISKrtandbEdge 2 5 2 4 2" xfId="43604" xr:uid="{2D4718ED-CDAA-44FB-825A-BA2B4AF3BE7A}"/>
    <cellStyle name="RISKrtandbEdge 2 5 2 5" xfId="43599" xr:uid="{256DDFD3-0439-4A24-8A45-2A8CD146B41D}"/>
    <cellStyle name="RISKrtandbEdge 2 5 3" xfId="20909" xr:uid="{00000000-0005-0000-0000-0000B4510000}"/>
    <cellStyle name="RISKrtandbEdge 2 5 3 2" xfId="20910" xr:uid="{00000000-0005-0000-0000-0000B5510000}"/>
    <cellStyle name="RISKrtandbEdge 2 5 3 2 2" xfId="20911" xr:uid="{00000000-0005-0000-0000-0000B6510000}"/>
    <cellStyle name="RISKrtandbEdge 2 5 3 2 2 2" xfId="43607" xr:uid="{35C1C715-2F0B-488C-AFC5-98C3A4F08965}"/>
    <cellStyle name="RISKrtandbEdge 2 5 3 2 3" xfId="43606" xr:uid="{13A77DE9-08E9-478D-8DCC-DC49C649F5A8}"/>
    <cellStyle name="RISKrtandbEdge 2 5 3 3" xfId="20912" xr:uid="{00000000-0005-0000-0000-0000B7510000}"/>
    <cellStyle name="RISKrtandbEdge 2 5 3 3 2" xfId="20913" xr:uid="{00000000-0005-0000-0000-0000B8510000}"/>
    <cellStyle name="RISKrtandbEdge 2 5 3 3 2 2" xfId="43609" xr:uid="{1B654EF3-D33F-4265-B160-BE2F5576937A}"/>
    <cellStyle name="RISKrtandbEdge 2 5 3 3 3" xfId="43608" xr:uid="{730B6AFB-C5B1-42E7-96EB-CFCFD39CEDF4}"/>
    <cellStyle name="RISKrtandbEdge 2 5 3 4" xfId="20914" xr:uid="{00000000-0005-0000-0000-0000B9510000}"/>
    <cellStyle name="RISKrtandbEdge 2 5 3 4 2" xfId="43610" xr:uid="{1C6E3E15-8F17-4CDF-8E90-319ECD6FF0C2}"/>
    <cellStyle name="RISKrtandbEdge 2 5 3 5" xfId="43605" xr:uid="{A4EA1C34-DB50-4175-956D-EC4C51931012}"/>
    <cellStyle name="RISKrtandbEdge 2 5 4" xfId="20915" xr:uid="{00000000-0005-0000-0000-0000BA510000}"/>
    <cellStyle name="RISKrtandbEdge 2 5 4 2" xfId="20916" xr:uid="{00000000-0005-0000-0000-0000BB510000}"/>
    <cellStyle name="RISKrtandbEdge 2 5 4 2 2" xfId="20917" xr:uid="{00000000-0005-0000-0000-0000BC510000}"/>
    <cellStyle name="RISKrtandbEdge 2 5 4 2 2 2" xfId="43613" xr:uid="{1CEEDAB4-0C4B-4B7A-9C9B-8B26282AA0BC}"/>
    <cellStyle name="RISKrtandbEdge 2 5 4 2 3" xfId="43612" xr:uid="{D0704F4B-811A-4357-8367-3F38BE04BCCB}"/>
    <cellStyle name="RISKrtandbEdge 2 5 4 3" xfId="20918" xr:uid="{00000000-0005-0000-0000-0000BD510000}"/>
    <cellStyle name="RISKrtandbEdge 2 5 4 3 2" xfId="20919" xr:uid="{00000000-0005-0000-0000-0000BE510000}"/>
    <cellStyle name="RISKrtandbEdge 2 5 4 3 2 2" xfId="43615" xr:uid="{F2D61993-144B-42C6-AF3F-564CCF589386}"/>
    <cellStyle name="RISKrtandbEdge 2 5 4 3 3" xfId="43614" xr:uid="{E8D17A29-9FEA-4A6D-87D2-998A9EC45517}"/>
    <cellStyle name="RISKrtandbEdge 2 5 4 4" xfId="20920" xr:uid="{00000000-0005-0000-0000-0000BF510000}"/>
    <cellStyle name="RISKrtandbEdge 2 5 4 4 2" xfId="43616" xr:uid="{14D2887F-4A3C-4940-B07A-972FF8439345}"/>
    <cellStyle name="RISKrtandbEdge 2 5 4 5" xfId="43611" xr:uid="{FE95439C-9D8D-4AC4-9792-4C4986764778}"/>
    <cellStyle name="RISKrtandbEdge 2 5 5" xfId="20921" xr:uid="{00000000-0005-0000-0000-0000C0510000}"/>
    <cellStyle name="RISKrtandbEdge 2 5 5 2" xfId="20922" xr:uid="{00000000-0005-0000-0000-0000C1510000}"/>
    <cellStyle name="RISKrtandbEdge 2 5 5 2 2" xfId="20923" xr:uid="{00000000-0005-0000-0000-0000C2510000}"/>
    <cellStyle name="RISKrtandbEdge 2 5 5 2 2 2" xfId="43619" xr:uid="{47B8F6A8-864F-4D01-9A42-5496F1AF9D30}"/>
    <cellStyle name="RISKrtandbEdge 2 5 5 2 3" xfId="43618" xr:uid="{FE0B975A-04A3-4553-BC2C-9A4ADA73D697}"/>
    <cellStyle name="RISKrtandbEdge 2 5 5 3" xfId="20924" xr:uid="{00000000-0005-0000-0000-0000C3510000}"/>
    <cellStyle name="RISKrtandbEdge 2 5 5 3 2" xfId="20925" xr:uid="{00000000-0005-0000-0000-0000C4510000}"/>
    <cellStyle name="RISKrtandbEdge 2 5 5 3 2 2" xfId="43621" xr:uid="{EF463C40-8312-4ADF-8131-05078D5EC2A3}"/>
    <cellStyle name="RISKrtandbEdge 2 5 5 3 3" xfId="43620" xr:uid="{99772E06-14B7-430C-AEA3-ACE3CAE14B4A}"/>
    <cellStyle name="RISKrtandbEdge 2 5 5 4" xfId="20926" xr:uid="{00000000-0005-0000-0000-0000C5510000}"/>
    <cellStyle name="RISKrtandbEdge 2 5 5 4 2" xfId="43622" xr:uid="{43B3A95A-A271-4A10-8E11-A710CD70F197}"/>
    <cellStyle name="RISKrtandbEdge 2 5 5 5" xfId="43617" xr:uid="{DC4CDC3F-74F9-47D5-9007-47E5E9CA086B}"/>
    <cellStyle name="RISKrtandbEdge 2 5 6" xfId="20927" xr:uid="{00000000-0005-0000-0000-0000C6510000}"/>
    <cellStyle name="RISKrtandbEdge 2 5 6 2" xfId="20928" xr:uid="{00000000-0005-0000-0000-0000C7510000}"/>
    <cellStyle name="RISKrtandbEdge 2 5 6 2 2" xfId="43624" xr:uid="{C7EC9B65-54CE-4987-8B16-28624157E5C9}"/>
    <cellStyle name="RISKrtandbEdge 2 5 6 3" xfId="43623" xr:uid="{6151A6CF-54A1-40DB-86E0-0A3262A70783}"/>
    <cellStyle name="RISKrtandbEdge 2 5 7" xfId="20929" xr:uid="{00000000-0005-0000-0000-0000C8510000}"/>
    <cellStyle name="RISKrtandbEdge 2 5 7 2" xfId="20930" xr:uid="{00000000-0005-0000-0000-0000C9510000}"/>
    <cellStyle name="RISKrtandbEdge 2 5 7 2 2" xfId="43626" xr:uid="{89628D82-309F-49E1-88C0-FD44A06BC743}"/>
    <cellStyle name="RISKrtandbEdge 2 5 7 3" xfId="43625" xr:uid="{F96728A4-9DEF-4C65-826E-A6D2CC06CFC5}"/>
    <cellStyle name="RISKrtandbEdge 2 5 8" xfId="20931" xr:uid="{00000000-0005-0000-0000-0000CA510000}"/>
    <cellStyle name="RISKrtandbEdge 2 5 8 2" xfId="43627" xr:uid="{A1E9A40C-89D0-422E-ABA5-258D70BEB18E}"/>
    <cellStyle name="RISKrtandbEdge 2 5 9" xfId="43598" xr:uid="{65C2A37B-9393-4E8B-A910-8F555BBAB9D0}"/>
    <cellStyle name="RISKrtandbEdge 2 6" xfId="20932" xr:uid="{00000000-0005-0000-0000-0000CB510000}"/>
    <cellStyle name="RISKrtandbEdge 2 6 2" xfId="20933" xr:uid="{00000000-0005-0000-0000-0000CC510000}"/>
    <cellStyle name="RISKrtandbEdge 2 6 2 2" xfId="20934" xr:uid="{00000000-0005-0000-0000-0000CD510000}"/>
    <cellStyle name="RISKrtandbEdge 2 6 2 2 2" xfId="20935" xr:uid="{00000000-0005-0000-0000-0000CE510000}"/>
    <cellStyle name="RISKrtandbEdge 2 6 2 2 2 2" xfId="43631" xr:uid="{DCCE6146-9EED-499D-8BF4-3A27D6293EA1}"/>
    <cellStyle name="RISKrtandbEdge 2 6 2 2 3" xfId="43630" xr:uid="{CCA02B04-22E4-487D-A291-5C6AB04BCAAD}"/>
    <cellStyle name="RISKrtandbEdge 2 6 2 3" xfId="20936" xr:uid="{00000000-0005-0000-0000-0000CF510000}"/>
    <cellStyle name="RISKrtandbEdge 2 6 2 3 2" xfId="20937" xr:uid="{00000000-0005-0000-0000-0000D0510000}"/>
    <cellStyle name="RISKrtandbEdge 2 6 2 3 2 2" xfId="43633" xr:uid="{53CF6D23-5079-4017-A724-7AE3181B0392}"/>
    <cellStyle name="RISKrtandbEdge 2 6 2 3 3" xfId="43632" xr:uid="{FF1B2687-1EB8-4AB8-8FED-CBE4D46DFB93}"/>
    <cellStyle name="RISKrtandbEdge 2 6 2 4" xfId="20938" xr:uid="{00000000-0005-0000-0000-0000D1510000}"/>
    <cellStyle name="RISKrtandbEdge 2 6 2 4 2" xfId="43634" xr:uid="{FD201BC2-334D-432D-9E27-0CAC7F5DD203}"/>
    <cellStyle name="RISKrtandbEdge 2 6 2 5" xfId="43629" xr:uid="{46225777-8A0E-42BF-8B04-DDABAAC9695E}"/>
    <cellStyle name="RISKrtandbEdge 2 6 3" xfId="20939" xr:uid="{00000000-0005-0000-0000-0000D2510000}"/>
    <cellStyle name="RISKrtandbEdge 2 6 3 2" xfId="20940" xr:uid="{00000000-0005-0000-0000-0000D3510000}"/>
    <cellStyle name="RISKrtandbEdge 2 6 3 2 2" xfId="20941" xr:uid="{00000000-0005-0000-0000-0000D4510000}"/>
    <cellStyle name="RISKrtandbEdge 2 6 3 2 2 2" xfId="43637" xr:uid="{2558A091-2D2B-4962-A30E-02E055CDDEAD}"/>
    <cellStyle name="RISKrtandbEdge 2 6 3 2 3" xfId="43636" xr:uid="{2D24DFBA-FFC3-4232-A6D9-94A494DF9711}"/>
    <cellStyle name="RISKrtandbEdge 2 6 3 3" xfId="20942" xr:uid="{00000000-0005-0000-0000-0000D5510000}"/>
    <cellStyle name="RISKrtandbEdge 2 6 3 3 2" xfId="20943" xr:uid="{00000000-0005-0000-0000-0000D6510000}"/>
    <cellStyle name="RISKrtandbEdge 2 6 3 3 2 2" xfId="43639" xr:uid="{48796604-716B-482C-91A2-A56890C05FE5}"/>
    <cellStyle name="RISKrtandbEdge 2 6 3 3 3" xfId="43638" xr:uid="{9EE2EF50-B811-41F0-B3CE-2C8A95A67478}"/>
    <cellStyle name="RISKrtandbEdge 2 6 3 4" xfId="20944" xr:uid="{00000000-0005-0000-0000-0000D7510000}"/>
    <cellStyle name="RISKrtandbEdge 2 6 3 4 2" xfId="43640" xr:uid="{A8A2FFE7-B557-4FA4-A0AE-15845EC76983}"/>
    <cellStyle name="RISKrtandbEdge 2 6 3 5" xfId="43635" xr:uid="{C71195D6-C71E-4900-ADF9-8866FF7DAAB4}"/>
    <cellStyle name="RISKrtandbEdge 2 6 4" xfId="20945" xr:uid="{00000000-0005-0000-0000-0000D8510000}"/>
    <cellStyle name="RISKrtandbEdge 2 6 4 2" xfId="20946" xr:uid="{00000000-0005-0000-0000-0000D9510000}"/>
    <cellStyle name="RISKrtandbEdge 2 6 4 2 2" xfId="20947" xr:uid="{00000000-0005-0000-0000-0000DA510000}"/>
    <cellStyle name="RISKrtandbEdge 2 6 4 2 2 2" xfId="43643" xr:uid="{1923A9CC-3895-440A-B231-3615667F569F}"/>
    <cellStyle name="RISKrtandbEdge 2 6 4 2 3" xfId="43642" xr:uid="{C44AA04E-4D87-4AEF-BD35-BA321D4B9566}"/>
    <cellStyle name="RISKrtandbEdge 2 6 4 3" xfId="20948" xr:uid="{00000000-0005-0000-0000-0000DB510000}"/>
    <cellStyle name="RISKrtandbEdge 2 6 4 3 2" xfId="20949" xr:uid="{00000000-0005-0000-0000-0000DC510000}"/>
    <cellStyle name="RISKrtandbEdge 2 6 4 3 2 2" xfId="43645" xr:uid="{76478F83-911B-4F50-A45C-5A8FBF331BF9}"/>
    <cellStyle name="RISKrtandbEdge 2 6 4 3 3" xfId="43644" xr:uid="{CDD1D17F-C407-48FC-877C-43538D7AA8E3}"/>
    <cellStyle name="RISKrtandbEdge 2 6 4 4" xfId="20950" xr:uid="{00000000-0005-0000-0000-0000DD510000}"/>
    <cellStyle name="RISKrtandbEdge 2 6 4 4 2" xfId="43646" xr:uid="{D20445FF-695E-46ED-92C1-EAF73AA47DB3}"/>
    <cellStyle name="RISKrtandbEdge 2 6 4 5" xfId="43641" xr:uid="{28902183-33A8-4CA8-8D61-A3B6F783884B}"/>
    <cellStyle name="RISKrtandbEdge 2 6 5" xfId="20951" xr:uid="{00000000-0005-0000-0000-0000DE510000}"/>
    <cellStyle name="RISKrtandbEdge 2 6 5 2" xfId="20952" xr:uid="{00000000-0005-0000-0000-0000DF510000}"/>
    <cellStyle name="RISKrtandbEdge 2 6 5 2 2" xfId="20953" xr:uid="{00000000-0005-0000-0000-0000E0510000}"/>
    <cellStyle name="RISKrtandbEdge 2 6 5 2 2 2" xfId="43649" xr:uid="{6B9DC620-3FE3-4A00-9EC4-E41F8F54BD7C}"/>
    <cellStyle name="RISKrtandbEdge 2 6 5 2 3" xfId="43648" xr:uid="{2E2AA939-ABD6-4730-AA0A-1BE94ABE3AEB}"/>
    <cellStyle name="RISKrtandbEdge 2 6 5 3" xfId="20954" xr:uid="{00000000-0005-0000-0000-0000E1510000}"/>
    <cellStyle name="RISKrtandbEdge 2 6 5 3 2" xfId="20955" xr:uid="{00000000-0005-0000-0000-0000E2510000}"/>
    <cellStyle name="RISKrtandbEdge 2 6 5 3 2 2" xfId="43651" xr:uid="{6A07237D-EF21-4153-A8C2-8FAEFA0759A4}"/>
    <cellStyle name="RISKrtandbEdge 2 6 5 3 3" xfId="43650" xr:uid="{F13628CC-2C04-4ABD-9DD0-C5DE9E19BE4D}"/>
    <cellStyle name="RISKrtandbEdge 2 6 5 4" xfId="20956" xr:uid="{00000000-0005-0000-0000-0000E3510000}"/>
    <cellStyle name="RISKrtandbEdge 2 6 5 4 2" xfId="43652" xr:uid="{C8C9C8AA-322A-49EE-B5A7-DD91AF25C9FE}"/>
    <cellStyle name="RISKrtandbEdge 2 6 5 5" xfId="43647" xr:uid="{749962E0-0FF2-4BA1-A525-4222FC26E9F4}"/>
    <cellStyle name="RISKrtandbEdge 2 6 6" xfId="20957" xr:uid="{00000000-0005-0000-0000-0000E4510000}"/>
    <cellStyle name="RISKrtandbEdge 2 6 6 2" xfId="20958" xr:uid="{00000000-0005-0000-0000-0000E5510000}"/>
    <cellStyle name="RISKrtandbEdge 2 6 6 2 2" xfId="43654" xr:uid="{3DF21B93-9EB5-4522-AC96-4DDDA01FBB1F}"/>
    <cellStyle name="RISKrtandbEdge 2 6 6 3" xfId="43653" xr:uid="{8213B410-B68F-4607-B219-F4D5CB546635}"/>
    <cellStyle name="RISKrtandbEdge 2 6 7" xfId="20959" xr:uid="{00000000-0005-0000-0000-0000E6510000}"/>
    <cellStyle name="RISKrtandbEdge 2 6 7 2" xfId="20960" xr:uid="{00000000-0005-0000-0000-0000E7510000}"/>
    <cellStyle name="RISKrtandbEdge 2 6 7 2 2" xfId="43656" xr:uid="{4F34B381-0ABB-48E1-AC65-29CD38A94B3D}"/>
    <cellStyle name="RISKrtandbEdge 2 6 7 3" xfId="43655" xr:uid="{AE9858F6-89A0-48F5-A607-EE79DF6FF1A4}"/>
    <cellStyle name="RISKrtandbEdge 2 6 8" xfId="20961" xr:uid="{00000000-0005-0000-0000-0000E8510000}"/>
    <cellStyle name="RISKrtandbEdge 2 6 8 2" xfId="43657" xr:uid="{F01C63FD-6F4B-4F9D-8532-3DDA07F84A5F}"/>
    <cellStyle name="RISKrtandbEdge 2 6 9" xfId="43628" xr:uid="{C8999D0D-666C-45BD-A3BB-24EE99120E00}"/>
    <cellStyle name="RISKrtandbEdge 2 7" xfId="20962" xr:uid="{00000000-0005-0000-0000-0000E9510000}"/>
    <cellStyle name="RISKrtandbEdge 2 7 2" xfId="20963" xr:uid="{00000000-0005-0000-0000-0000EA510000}"/>
    <cellStyle name="RISKrtandbEdge 2 7 2 2" xfId="20964" xr:uid="{00000000-0005-0000-0000-0000EB510000}"/>
    <cellStyle name="RISKrtandbEdge 2 7 2 2 2" xfId="43660" xr:uid="{BF8DC20E-5D34-4F5A-BB65-830AB237AECA}"/>
    <cellStyle name="RISKrtandbEdge 2 7 2 3" xfId="43659" xr:uid="{7BE612E3-6B3E-4ABF-8E6E-30A1AC12ABAC}"/>
    <cellStyle name="RISKrtandbEdge 2 7 3" xfId="20965" xr:uid="{00000000-0005-0000-0000-0000EC510000}"/>
    <cellStyle name="RISKrtandbEdge 2 7 3 2" xfId="20966" xr:uid="{00000000-0005-0000-0000-0000ED510000}"/>
    <cellStyle name="RISKrtandbEdge 2 7 3 2 2" xfId="43662" xr:uid="{FE4CBE34-6C6E-410E-A156-08B3DAB4E730}"/>
    <cellStyle name="RISKrtandbEdge 2 7 3 3" xfId="43661" xr:uid="{88B5F33A-F203-4315-A4F6-CDCA1472EF0A}"/>
    <cellStyle name="RISKrtandbEdge 2 7 4" xfId="20967" xr:uid="{00000000-0005-0000-0000-0000EE510000}"/>
    <cellStyle name="RISKrtandbEdge 2 7 4 2" xfId="43663" xr:uid="{7D8CDAA8-B20D-49C5-93C2-F7FBFD76BB1C}"/>
    <cellStyle name="RISKrtandbEdge 2 7 5" xfId="43658" xr:uid="{00B5C2CA-02AF-4BE8-AB50-FE9D6447A06B}"/>
    <cellStyle name="RISKrtandbEdge 2 8" xfId="20968" xr:uid="{00000000-0005-0000-0000-0000EF510000}"/>
    <cellStyle name="RISKrtandbEdge 2 8 2" xfId="20969" xr:uid="{00000000-0005-0000-0000-0000F0510000}"/>
    <cellStyle name="RISKrtandbEdge 2 8 2 2" xfId="20970" xr:uid="{00000000-0005-0000-0000-0000F1510000}"/>
    <cellStyle name="RISKrtandbEdge 2 8 2 2 2" xfId="43666" xr:uid="{D73DB0A0-C424-4219-A7D7-6FBFF991B766}"/>
    <cellStyle name="RISKrtandbEdge 2 8 2 3" xfId="43665" xr:uid="{28F612B0-C419-4DA5-AD5A-B67358991177}"/>
    <cellStyle name="RISKrtandbEdge 2 8 3" xfId="20971" xr:uid="{00000000-0005-0000-0000-0000F2510000}"/>
    <cellStyle name="RISKrtandbEdge 2 8 3 2" xfId="20972" xr:uid="{00000000-0005-0000-0000-0000F3510000}"/>
    <cellStyle name="RISKrtandbEdge 2 8 3 2 2" xfId="43668" xr:uid="{3962B40E-E881-4815-A3F4-C3A2594035BC}"/>
    <cellStyle name="RISKrtandbEdge 2 8 3 3" xfId="43667" xr:uid="{B5DF9CC3-AF08-49E3-9F99-AFBE6D87CE10}"/>
    <cellStyle name="RISKrtandbEdge 2 8 4" xfId="20973" xr:uid="{00000000-0005-0000-0000-0000F4510000}"/>
    <cellStyle name="RISKrtandbEdge 2 8 4 2" xfId="43669" xr:uid="{A34DEAC6-492E-48F2-9633-292BC42C95F3}"/>
    <cellStyle name="RISKrtandbEdge 2 8 5" xfId="43664" xr:uid="{82780399-8694-4117-953C-33173322886A}"/>
    <cellStyle name="RISKrtandbEdge 2 9" xfId="20974" xr:uid="{00000000-0005-0000-0000-0000F5510000}"/>
    <cellStyle name="RISKrtandbEdge 2 9 2" xfId="20975" xr:uid="{00000000-0005-0000-0000-0000F6510000}"/>
    <cellStyle name="RISKrtandbEdge 2 9 2 2" xfId="20976" xr:uid="{00000000-0005-0000-0000-0000F7510000}"/>
    <cellStyle name="RISKrtandbEdge 2 9 2 2 2" xfId="43672" xr:uid="{043FB8AC-F448-4E08-A0C2-52FA281332E8}"/>
    <cellStyle name="RISKrtandbEdge 2 9 2 3" xfId="43671" xr:uid="{AE915D1E-C814-4D08-A072-A011629945DA}"/>
    <cellStyle name="RISKrtandbEdge 2 9 3" xfId="20977" xr:uid="{00000000-0005-0000-0000-0000F8510000}"/>
    <cellStyle name="RISKrtandbEdge 2 9 3 2" xfId="20978" xr:uid="{00000000-0005-0000-0000-0000F9510000}"/>
    <cellStyle name="RISKrtandbEdge 2 9 3 2 2" xfId="43674" xr:uid="{50F2E671-08F8-486C-94AE-AF4153B60376}"/>
    <cellStyle name="RISKrtandbEdge 2 9 3 3" xfId="43673" xr:uid="{7A2312AF-42FD-4F1B-AB98-21FE6E0E38A0}"/>
    <cellStyle name="RISKrtandbEdge 2 9 4" xfId="20979" xr:uid="{00000000-0005-0000-0000-0000FA510000}"/>
    <cellStyle name="RISKrtandbEdge 2 9 4 2" xfId="43675" xr:uid="{AC461167-F686-43CF-86CF-CCB6734D95C0}"/>
    <cellStyle name="RISKrtandbEdge 2 9 5" xfId="43670" xr:uid="{940EF8BA-C64E-478A-BEA6-97F55D34B287}"/>
    <cellStyle name="RISKrtandbEdge 2_Balance" xfId="20980" xr:uid="{00000000-0005-0000-0000-0000FB510000}"/>
    <cellStyle name="RISKrtandbEdge 3" xfId="20981" xr:uid="{00000000-0005-0000-0000-0000FC510000}"/>
    <cellStyle name="RISKrtandbEdge 3 10" xfId="20982" xr:uid="{00000000-0005-0000-0000-0000FD510000}"/>
    <cellStyle name="RISKrtandbEdge 3 10 2" xfId="20983" xr:uid="{00000000-0005-0000-0000-0000FE510000}"/>
    <cellStyle name="RISKrtandbEdge 3 10 2 2" xfId="20984" xr:uid="{00000000-0005-0000-0000-0000FF510000}"/>
    <cellStyle name="RISKrtandbEdge 3 10 2 2 2" xfId="43679" xr:uid="{555EDCDE-4938-43FD-83C6-ED3A3C281815}"/>
    <cellStyle name="RISKrtandbEdge 3 10 2 3" xfId="43678" xr:uid="{B6D65A81-9AE3-43F9-8420-F8A731CCD556}"/>
    <cellStyle name="RISKrtandbEdge 3 10 3" xfId="20985" xr:uid="{00000000-0005-0000-0000-000000520000}"/>
    <cellStyle name="RISKrtandbEdge 3 10 3 2" xfId="20986" xr:uid="{00000000-0005-0000-0000-000001520000}"/>
    <cellStyle name="RISKrtandbEdge 3 10 3 2 2" xfId="43681" xr:uid="{44905730-95F6-42D4-84A4-B19A1201E6BD}"/>
    <cellStyle name="RISKrtandbEdge 3 10 3 3" xfId="43680" xr:uid="{03C04870-6454-4508-B1A1-9022F57ABA30}"/>
    <cellStyle name="RISKrtandbEdge 3 10 4" xfId="20987" xr:uid="{00000000-0005-0000-0000-000002520000}"/>
    <cellStyle name="RISKrtandbEdge 3 10 4 2" xfId="43682" xr:uid="{79B66677-0B97-476E-BAF3-FD85C57A76EA}"/>
    <cellStyle name="RISKrtandbEdge 3 10 5" xfId="43677" xr:uid="{1EEEB971-8F44-48E7-A1B9-8B94AE938974}"/>
    <cellStyle name="RISKrtandbEdge 3 11" xfId="20988" xr:uid="{00000000-0005-0000-0000-000003520000}"/>
    <cellStyle name="RISKrtandbEdge 3 11 2" xfId="20989" xr:uid="{00000000-0005-0000-0000-000004520000}"/>
    <cellStyle name="RISKrtandbEdge 3 11 2 2" xfId="43684" xr:uid="{6ADDF6B3-6D19-426F-AB7A-C5C48FDEE82A}"/>
    <cellStyle name="RISKrtandbEdge 3 11 3" xfId="43683" xr:uid="{2C0B9C79-5CAB-498B-8615-E3E67B34BCAB}"/>
    <cellStyle name="RISKrtandbEdge 3 12" xfId="20990" xr:uid="{00000000-0005-0000-0000-000005520000}"/>
    <cellStyle name="RISKrtandbEdge 3 12 2" xfId="20991" xr:uid="{00000000-0005-0000-0000-000006520000}"/>
    <cellStyle name="RISKrtandbEdge 3 12 2 2" xfId="43686" xr:uid="{29092F58-DE4A-48EB-8D9A-247A97662675}"/>
    <cellStyle name="RISKrtandbEdge 3 12 3" xfId="43685" xr:uid="{9CA0938B-F187-4564-A379-E3835AB04993}"/>
    <cellStyle name="RISKrtandbEdge 3 13" xfId="20992" xr:uid="{00000000-0005-0000-0000-000007520000}"/>
    <cellStyle name="RISKrtandbEdge 3 13 2" xfId="43687" xr:uid="{32A4AF19-4C9D-44B5-AA18-29D729D438E4}"/>
    <cellStyle name="RISKrtandbEdge 3 14" xfId="43676" xr:uid="{22B72EA0-6D41-4F2C-85A1-F9D53EE97294}"/>
    <cellStyle name="RISKrtandbEdge 3 2" xfId="20993" xr:uid="{00000000-0005-0000-0000-000008520000}"/>
    <cellStyle name="RISKrtandbEdge 3 2 10" xfId="43688" xr:uid="{21F9DF4A-8055-4BD1-8012-7FC56FB1B123}"/>
    <cellStyle name="RISKrtandbEdge 3 2 2" xfId="20994" xr:uid="{00000000-0005-0000-0000-000009520000}"/>
    <cellStyle name="RISKrtandbEdge 3 2 2 2" xfId="20995" xr:uid="{00000000-0005-0000-0000-00000A520000}"/>
    <cellStyle name="RISKrtandbEdge 3 2 2 2 2" xfId="20996" xr:uid="{00000000-0005-0000-0000-00000B520000}"/>
    <cellStyle name="RISKrtandbEdge 3 2 2 2 2 2" xfId="20997" xr:uid="{00000000-0005-0000-0000-00000C520000}"/>
    <cellStyle name="RISKrtandbEdge 3 2 2 2 2 2 2" xfId="43692" xr:uid="{8E9E7B9C-ADB8-434A-BE83-F0B93AC184E3}"/>
    <cellStyle name="RISKrtandbEdge 3 2 2 2 2 3" xfId="43691" xr:uid="{B7C0A14E-42BB-4C14-B7CB-673111D078CD}"/>
    <cellStyle name="RISKrtandbEdge 3 2 2 2 3" xfId="20998" xr:uid="{00000000-0005-0000-0000-00000D520000}"/>
    <cellStyle name="RISKrtandbEdge 3 2 2 2 3 2" xfId="20999" xr:uid="{00000000-0005-0000-0000-00000E520000}"/>
    <cellStyle name="RISKrtandbEdge 3 2 2 2 3 2 2" xfId="43694" xr:uid="{86BD85DB-02BC-4899-A84A-66C66B4041D4}"/>
    <cellStyle name="RISKrtandbEdge 3 2 2 2 3 3" xfId="43693" xr:uid="{A5235185-3E98-4244-B94B-B1D76024D976}"/>
    <cellStyle name="RISKrtandbEdge 3 2 2 2 4" xfId="21000" xr:uid="{00000000-0005-0000-0000-00000F520000}"/>
    <cellStyle name="RISKrtandbEdge 3 2 2 2 4 2" xfId="43695" xr:uid="{E362A004-2E63-449F-94DA-1F3F7F5F9CA9}"/>
    <cellStyle name="RISKrtandbEdge 3 2 2 2 5" xfId="43690" xr:uid="{39ED6A40-1361-4D3A-9BBD-66C8533433AA}"/>
    <cellStyle name="RISKrtandbEdge 3 2 2 3" xfId="21001" xr:uid="{00000000-0005-0000-0000-000010520000}"/>
    <cellStyle name="RISKrtandbEdge 3 2 2 3 2" xfId="21002" xr:uid="{00000000-0005-0000-0000-000011520000}"/>
    <cellStyle name="RISKrtandbEdge 3 2 2 3 2 2" xfId="21003" xr:uid="{00000000-0005-0000-0000-000012520000}"/>
    <cellStyle name="RISKrtandbEdge 3 2 2 3 2 2 2" xfId="43698" xr:uid="{4399F36B-E739-4DCD-8F90-9E568F17AE2E}"/>
    <cellStyle name="RISKrtandbEdge 3 2 2 3 2 3" xfId="43697" xr:uid="{367DBFDE-AB83-4776-94EB-42946112266A}"/>
    <cellStyle name="RISKrtandbEdge 3 2 2 3 3" xfId="21004" xr:uid="{00000000-0005-0000-0000-000013520000}"/>
    <cellStyle name="RISKrtandbEdge 3 2 2 3 3 2" xfId="21005" xr:uid="{00000000-0005-0000-0000-000014520000}"/>
    <cellStyle name="RISKrtandbEdge 3 2 2 3 3 2 2" xfId="43700" xr:uid="{F9C20B16-C279-4D47-BADD-D6612AF312E8}"/>
    <cellStyle name="RISKrtandbEdge 3 2 2 3 3 3" xfId="43699" xr:uid="{747B73C9-D627-40AB-8D8B-9A07F93A2CD5}"/>
    <cellStyle name="RISKrtandbEdge 3 2 2 3 4" xfId="21006" xr:uid="{00000000-0005-0000-0000-000015520000}"/>
    <cellStyle name="RISKrtandbEdge 3 2 2 3 4 2" xfId="43701" xr:uid="{F9961434-B3C6-4F1E-8007-C0A705678643}"/>
    <cellStyle name="RISKrtandbEdge 3 2 2 3 5" xfId="43696" xr:uid="{C3FFB66B-0200-4277-B2A3-7C52C2FC32A4}"/>
    <cellStyle name="RISKrtandbEdge 3 2 2 4" xfId="21007" xr:uid="{00000000-0005-0000-0000-000016520000}"/>
    <cellStyle name="RISKrtandbEdge 3 2 2 4 2" xfId="21008" xr:uid="{00000000-0005-0000-0000-000017520000}"/>
    <cellStyle name="RISKrtandbEdge 3 2 2 4 2 2" xfId="21009" xr:uid="{00000000-0005-0000-0000-000018520000}"/>
    <cellStyle name="RISKrtandbEdge 3 2 2 4 2 2 2" xfId="43704" xr:uid="{6B3ED7C6-0FD4-4327-9998-667BA99B668C}"/>
    <cellStyle name="RISKrtandbEdge 3 2 2 4 2 3" xfId="43703" xr:uid="{9B392756-00CE-4D23-8D04-660ECCB204AF}"/>
    <cellStyle name="RISKrtandbEdge 3 2 2 4 3" xfId="21010" xr:uid="{00000000-0005-0000-0000-000019520000}"/>
    <cellStyle name="RISKrtandbEdge 3 2 2 4 3 2" xfId="21011" xr:uid="{00000000-0005-0000-0000-00001A520000}"/>
    <cellStyle name="RISKrtandbEdge 3 2 2 4 3 2 2" xfId="43706" xr:uid="{DB74B270-9FF6-407C-AA34-64059C2A5A86}"/>
    <cellStyle name="RISKrtandbEdge 3 2 2 4 3 3" xfId="43705" xr:uid="{D366868C-BC57-4ABD-8A53-A24D55FA4039}"/>
    <cellStyle name="RISKrtandbEdge 3 2 2 4 4" xfId="21012" xr:uid="{00000000-0005-0000-0000-00001B520000}"/>
    <cellStyle name="RISKrtandbEdge 3 2 2 4 4 2" xfId="43707" xr:uid="{3E367FB6-770F-4DFE-964F-24C60B4EC39A}"/>
    <cellStyle name="RISKrtandbEdge 3 2 2 4 5" xfId="43702" xr:uid="{891BFCC8-CEEA-45DA-A8F5-2FA1A3688CAF}"/>
    <cellStyle name="RISKrtandbEdge 3 2 2 5" xfId="21013" xr:uid="{00000000-0005-0000-0000-00001C520000}"/>
    <cellStyle name="RISKrtandbEdge 3 2 2 5 2" xfId="21014" xr:uid="{00000000-0005-0000-0000-00001D520000}"/>
    <cellStyle name="RISKrtandbEdge 3 2 2 5 2 2" xfId="21015" xr:uid="{00000000-0005-0000-0000-00001E520000}"/>
    <cellStyle name="RISKrtandbEdge 3 2 2 5 2 2 2" xfId="43710" xr:uid="{A81BC79D-FBE0-443B-8FB7-AC2C5755E84A}"/>
    <cellStyle name="RISKrtandbEdge 3 2 2 5 2 3" xfId="43709" xr:uid="{502635BF-42FA-482E-AFD8-954DCB96ACC8}"/>
    <cellStyle name="RISKrtandbEdge 3 2 2 5 3" xfId="21016" xr:uid="{00000000-0005-0000-0000-00001F520000}"/>
    <cellStyle name="RISKrtandbEdge 3 2 2 5 3 2" xfId="21017" xr:uid="{00000000-0005-0000-0000-000020520000}"/>
    <cellStyle name="RISKrtandbEdge 3 2 2 5 3 2 2" xfId="43712" xr:uid="{CA6D0838-836D-462B-9EA5-086892CE78F6}"/>
    <cellStyle name="RISKrtandbEdge 3 2 2 5 3 3" xfId="43711" xr:uid="{54C0A115-6FA2-4D72-8B8A-32A3E752AA28}"/>
    <cellStyle name="RISKrtandbEdge 3 2 2 5 4" xfId="21018" xr:uid="{00000000-0005-0000-0000-000021520000}"/>
    <cellStyle name="RISKrtandbEdge 3 2 2 5 4 2" xfId="43713" xr:uid="{1675431D-C053-4C14-982B-CE431290FBD8}"/>
    <cellStyle name="RISKrtandbEdge 3 2 2 5 5" xfId="43708" xr:uid="{3A2DC2B6-64B5-4373-AC0E-E3AEA0809982}"/>
    <cellStyle name="RISKrtandbEdge 3 2 2 6" xfId="21019" xr:uid="{00000000-0005-0000-0000-000022520000}"/>
    <cellStyle name="RISKrtandbEdge 3 2 2 6 2" xfId="21020" xr:uid="{00000000-0005-0000-0000-000023520000}"/>
    <cellStyle name="RISKrtandbEdge 3 2 2 6 2 2" xfId="43715" xr:uid="{13CFE6CD-8343-4087-83A4-74DCA439A0D5}"/>
    <cellStyle name="RISKrtandbEdge 3 2 2 6 3" xfId="43714" xr:uid="{F4BC6D7D-6C2F-46CA-BA75-F3D6432B1A44}"/>
    <cellStyle name="RISKrtandbEdge 3 2 2 7" xfId="21021" xr:uid="{00000000-0005-0000-0000-000024520000}"/>
    <cellStyle name="RISKrtandbEdge 3 2 2 7 2" xfId="21022" xr:uid="{00000000-0005-0000-0000-000025520000}"/>
    <cellStyle name="RISKrtandbEdge 3 2 2 7 2 2" xfId="43717" xr:uid="{076E81D4-7F38-47DC-BCD1-6AC2614A9E2B}"/>
    <cellStyle name="RISKrtandbEdge 3 2 2 7 3" xfId="43716" xr:uid="{F50AD129-B319-4E89-A050-1B60C55FB173}"/>
    <cellStyle name="RISKrtandbEdge 3 2 2 8" xfId="21023" xr:uid="{00000000-0005-0000-0000-000026520000}"/>
    <cellStyle name="RISKrtandbEdge 3 2 2 8 2" xfId="43718" xr:uid="{57C788DE-BF12-407B-880F-C8BADA181D25}"/>
    <cellStyle name="RISKrtandbEdge 3 2 2 9" xfId="43689" xr:uid="{124E6299-49F3-404A-8C9D-BB49AA4932A0}"/>
    <cellStyle name="RISKrtandbEdge 3 2 3" xfId="21024" xr:uid="{00000000-0005-0000-0000-000027520000}"/>
    <cellStyle name="RISKrtandbEdge 3 2 3 2" xfId="21025" xr:uid="{00000000-0005-0000-0000-000028520000}"/>
    <cellStyle name="RISKrtandbEdge 3 2 3 2 2" xfId="21026" xr:uid="{00000000-0005-0000-0000-000029520000}"/>
    <cellStyle name="RISKrtandbEdge 3 2 3 2 2 2" xfId="43721" xr:uid="{07471543-51BF-4BE3-847A-A0ABDFA1BCB5}"/>
    <cellStyle name="RISKrtandbEdge 3 2 3 2 3" xfId="43720" xr:uid="{6F999744-A948-4B8D-B30E-E5436698944F}"/>
    <cellStyle name="RISKrtandbEdge 3 2 3 3" xfId="21027" xr:uid="{00000000-0005-0000-0000-00002A520000}"/>
    <cellStyle name="RISKrtandbEdge 3 2 3 3 2" xfId="21028" xr:uid="{00000000-0005-0000-0000-00002B520000}"/>
    <cellStyle name="RISKrtandbEdge 3 2 3 3 2 2" xfId="43723" xr:uid="{C07AC2C8-FF08-46DE-82A5-6D8E92D07AD9}"/>
    <cellStyle name="RISKrtandbEdge 3 2 3 3 3" xfId="43722" xr:uid="{2238B666-2E96-4C69-AEF7-B7ECEBB0667C}"/>
    <cellStyle name="RISKrtandbEdge 3 2 3 4" xfId="21029" xr:uid="{00000000-0005-0000-0000-00002C520000}"/>
    <cellStyle name="RISKrtandbEdge 3 2 3 4 2" xfId="43724" xr:uid="{7E39F7C2-564C-4723-A686-5709BF82D27B}"/>
    <cellStyle name="RISKrtandbEdge 3 2 3 5" xfId="43719" xr:uid="{256A430A-B49B-449D-AE90-FE3122ABBBFA}"/>
    <cellStyle name="RISKrtandbEdge 3 2 4" xfId="21030" xr:uid="{00000000-0005-0000-0000-00002D520000}"/>
    <cellStyle name="RISKrtandbEdge 3 2 4 2" xfId="21031" xr:uid="{00000000-0005-0000-0000-00002E520000}"/>
    <cellStyle name="RISKrtandbEdge 3 2 4 2 2" xfId="21032" xr:uid="{00000000-0005-0000-0000-00002F520000}"/>
    <cellStyle name="RISKrtandbEdge 3 2 4 2 2 2" xfId="43727" xr:uid="{807FC16F-5C1F-4957-B086-2864829A08B9}"/>
    <cellStyle name="RISKrtandbEdge 3 2 4 2 3" xfId="43726" xr:uid="{1E6B68C0-C8FA-4257-A005-5D5B8DB10A7A}"/>
    <cellStyle name="RISKrtandbEdge 3 2 4 3" xfId="21033" xr:uid="{00000000-0005-0000-0000-000030520000}"/>
    <cellStyle name="RISKrtandbEdge 3 2 4 3 2" xfId="21034" xr:uid="{00000000-0005-0000-0000-000031520000}"/>
    <cellStyle name="RISKrtandbEdge 3 2 4 3 2 2" xfId="43729" xr:uid="{2DCDCAFC-6E2B-4A05-8AE3-6BED11FA4788}"/>
    <cellStyle name="RISKrtandbEdge 3 2 4 3 3" xfId="43728" xr:uid="{CBE02266-3150-4598-8976-E82B8FAC0C69}"/>
    <cellStyle name="RISKrtandbEdge 3 2 4 4" xfId="21035" xr:uid="{00000000-0005-0000-0000-000032520000}"/>
    <cellStyle name="RISKrtandbEdge 3 2 4 4 2" xfId="43730" xr:uid="{ADF09DFB-5A54-47A3-ACAB-2F9E7C83B005}"/>
    <cellStyle name="RISKrtandbEdge 3 2 4 5" xfId="43725" xr:uid="{39CFCC6C-1F1A-48FD-B177-50739464E995}"/>
    <cellStyle name="RISKrtandbEdge 3 2 5" xfId="21036" xr:uid="{00000000-0005-0000-0000-000033520000}"/>
    <cellStyle name="RISKrtandbEdge 3 2 5 2" xfId="21037" xr:uid="{00000000-0005-0000-0000-000034520000}"/>
    <cellStyle name="RISKrtandbEdge 3 2 5 2 2" xfId="21038" xr:uid="{00000000-0005-0000-0000-000035520000}"/>
    <cellStyle name="RISKrtandbEdge 3 2 5 2 2 2" xfId="43733" xr:uid="{E6BE149C-012C-4C09-B49B-672BEDD78C18}"/>
    <cellStyle name="RISKrtandbEdge 3 2 5 2 3" xfId="43732" xr:uid="{DC41F04A-1EF4-448E-9D2A-B12900DDBD72}"/>
    <cellStyle name="RISKrtandbEdge 3 2 5 3" xfId="21039" xr:uid="{00000000-0005-0000-0000-000036520000}"/>
    <cellStyle name="RISKrtandbEdge 3 2 5 3 2" xfId="21040" xr:uid="{00000000-0005-0000-0000-000037520000}"/>
    <cellStyle name="RISKrtandbEdge 3 2 5 3 2 2" xfId="43735" xr:uid="{F33B6A8C-00DF-4148-95A8-012FDF8D1DF4}"/>
    <cellStyle name="RISKrtandbEdge 3 2 5 3 3" xfId="43734" xr:uid="{6C12F061-A4F3-478E-A581-D1ED38495DF1}"/>
    <cellStyle name="RISKrtandbEdge 3 2 5 4" xfId="21041" xr:uid="{00000000-0005-0000-0000-000038520000}"/>
    <cellStyle name="RISKrtandbEdge 3 2 5 4 2" xfId="43736" xr:uid="{B491C4A8-099E-4C8E-8C0A-6149D9BF96C4}"/>
    <cellStyle name="RISKrtandbEdge 3 2 5 5" xfId="43731" xr:uid="{00B33A3E-5CFA-4156-AA87-2AB08DBB7FE6}"/>
    <cellStyle name="RISKrtandbEdge 3 2 6" xfId="21042" xr:uid="{00000000-0005-0000-0000-000039520000}"/>
    <cellStyle name="RISKrtandbEdge 3 2 6 2" xfId="21043" xr:uid="{00000000-0005-0000-0000-00003A520000}"/>
    <cellStyle name="RISKrtandbEdge 3 2 6 2 2" xfId="21044" xr:uid="{00000000-0005-0000-0000-00003B520000}"/>
    <cellStyle name="RISKrtandbEdge 3 2 6 2 2 2" xfId="43739" xr:uid="{BC3076B4-285B-4634-A6EC-969C4BDC12BF}"/>
    <cellStyle name="RISKrtandbEdge 3 2 6 2 3" xfId="43738" xr:uid="{E4BF6D5B-51BB-437A-8210-DB8A0A9B54B6}"/>
    <cellStyle name="RISKrtandbEdge 3 2 6 3" xfId="21045" xr:uid="{00000000-0005-0000-0000-00003C520000}"/>
    <cellStyle name="RISKrtandbEdge 3 2 6 3 2" xfId="21046" xr:uid="{00000000-0005-0000-0000-00003D520000}"/>
    <cellStyle name="RISKrtandbEdge 3 2 6 3 2 2" xfId="43741" xr:uid="{428A8D6B-9A76-4446-B76D-F2F93B290EAB}"/>
    <cellStyle name="RISKrtandbEdge 3 2 6 3 3" xfId="43740" xr:uid="{941EBB58-13E5-414E-9E40-DBC595473A34}"/>
    <cellStyle name="RISKrtandbEdge 3 2 6 4" xfId="21047" xr:uid="{00000000-0005-0000-0000-00003E520000}"/>
    <cellStyle name="RISKrtandbEdge 3 2 6 4 2" xfId="43742" xr:uid="{EB1F60D8-8C87-4FE0-930B-DB6A7C38ABAE}"/>
    <cellStyle name="RISKrtandbEdge 3 2 6 5" xfId="43737" xr:uid="{23A3D5BF-A1E6-4D4C-90B3-3BD41564B201}"/>
    <cellStyle name="RISKrtandbEdge 3 2 7" xfId="21048" xr:uid="{00000000-0005-0000-0000-00003F520000}"/>
    <cellStyle name="RISKrtandbEdge 3 2 7 2" xfId="21049" xr:uid="{00000000-0005-0000-0000-000040520000}"/>
    <cellStyle name="RISKrtandbEdge 3 2 7 2 2" xfId="43744" xr:uid="{703757F7-CF34-4B09-A8A9-16C368640404}"/>
    <cellStyle name="RISKrtandbEdge 3 2 7 3" xfId="43743" xr:uid="{C37DC30D-4450-4712-9B28-6C21758EA67A}"/>
    <cellStyle name="RISKrtandbEdge 3 2 8" xfId="21050" xr:uid="{00000000-0005-0000-0000-000041520000}"/>
    <cellStyle name="RISKrtandbEdge 3 2 8 2" xfId="21051" xr:uid="{00000000-0005-0000-0000-000042520000}"/>
    <cellStyle name="RISKrtandbEdge 3 2 8 2 2" xfId="43746" xr:uid="{51E2AE6C-12DE-409B-9049-A0FD32D69B2D}"/>
    <cellStyle name="RISKrtandbEdge 3 2 8 3" xfId="43745" xr:uid="{9DD9647E-435C-4515-ACC8-C5630EFADA58}"/>
    <cellStyle name="RISKrtandbEdge 3 2 9" xfId="21052" xr:uid="{00000000-0005-0000-0000-000043520000}"/>
    <cellStyle name="RISKrtandbEdge 3 2 9 2" xfId="43747" xr:uid="{FB6F4DE2-88FD-47CF-8BBF-37AF877E1D2F}"/>
    <cellStyle name="RISKrtandbEdge 3 2_Balance" xfId="21053" xr:uid="{00000000-0005-0000-0000-000044520000}"/>
    <cellStyle name="RISKrtandbEdge 3 3" xfId="21054" xr:uid="{00000000-0005-0000-0000-000045520000}"/>
    <cellStyle name="RISKrtandbEdge 3 3 10" xfId="43748" xr:uid="{72851058-A404-47A2-9FB4-3243B0BF3504}"/>
    <cellStyle name="RISKrtandbEdge 3 3 2" xfId="21055" xr:uid="{00000000-0005-0000-0000-000046520000}"/>
    <cellStyle name="RISKrtandbEdge 3 3 2 2" xfId="21056" xr:uid="{00000000-0005-0000-0000-000047520000}"/>
    <cellStyle name="RISKrtandbEdge 3 3 2 2 2" xfId="21057" xr:uid="{00000000-0005-0000-0000-000048520000}"/>
    <cellStyle name="RISKrtandbEdge 3 3 2 2 2 2" xfId="21058" xr:uid="{00000000-0005-0000-0000-000049520000}"/>
    <cellStyle name="RISKrtandbEdge 3 3 2 2 2 2 2" xfId="43752" xr:uid="{166ED783-ECDD-4695-A90B-406994F8047F}"/>
    <cellStyle name="RISKrtandbEdge 3 3 2 2 2 3" xfId="43751" xr:uid="{045FA574-A146-4B34-9D3B-754D761425E7}"/>
    <cellStyle name="RISKrtandbEdge 3 3 2 2 3" xfId="21059" xr:uid="{00000000-0005-0000-0000-00004A520000}"/>
    <cellStyle name="RISKrtandbEdge 3 3 2 2 3 2" xfId="21060" xr:uid="{00000000-0005-0000-0000-00004B520000}"/>
    <cellStyle name="RISKrtandbEdge 3 3 2 2 3 2 2" xfId="43754" xr:uid="{696F6447-A4B5-4787-B01A-99622BC0F3E6}"/>
    <cellStyle name="RISKrtandbEdge 3 3 2 2 3 3" xfId="43753" xr:uid="{1A983F6F-DAC9-4047-9230-82BBA5056664}"/>
    <cellStyle name="RISKrtandbEdge 3 3 2 2 4" xfId="21061" xr:uid="{00000000-0005-0000-0000-00004C520000}"/>
    <cellStyle name="RISKrtandbEdge 3 3 2 2 4 2" xfId="43755" xr:uid="{1FA21054-9B8B-4242-8644-C84F06D9EB69}"/>
    <cellStyle name="RISKrtandbEdge 3 3 2 2 5" xfId="43750" xr:uid="{7FBD7909-5243-4962-BEB5-0478CF743933}"/>
    <cellStyle name="RISKrtandbEdge 3 3 2 3" xfId="21062" xr:uid="{00000000-0005-0000-0000-00004D520000}"/>
    <cellStyle name="RISKrtandbEdge 3 3 2 3 2" xfId="21063" xr:uid="{00000000-0005-0000-0000-00004E520000}"/>
    <cellStyle name="RISKrtandbEdge 3 3 2 3 2 2" xfId="21064" xr:uid="{00000000-0005-0000-0000-00004F520000}"/>
    <cellStyle name="RISKrtandbEdge 3 3 2 3 2 2 2" xfId="43758" xr:uid="{7A442E03-EF40-4E14-9609-D91EB2E9BE1B}"/>
    <cellStyle name="RISKrtandbEdge 3 3 2 3 2 3" xfId="43757" xr:uid="{CC943559-4BB3-4A99-8439-550660D2C141}"/>
    <cellStyle name="RISKrtandbEdge 3 3 2 3 3" xfId="21065" xr:uid="{00000000-0005-0000-0000-000050520000}"/>
    <cellStyle name="RISKrtandbEdge 3 3 2 3 3 2" xfId="21066" xr:uid="{00000000-0005-0000-0000-000051520000}"/>
    <cellStyle name="RISKrtandbEdge 3 3 2 3 3 2 2" xfId="43760" xr:uid="{8F04DB51-092C-4DF4-8FBC-773C1F4A9B30}"/>
    <cellStyle name="RISKrtandbEdge 3 3 2 3 3 3" xfId="43759" xr:uid="{9B2A9D6B-F193-4A01-825E-73F0C5E9228C}"/>
    <cellStyle name="RISKrtandbEdge 3 3 2 3 4" xfId="21067" xr:uid="{00000000-0005-0000-0000-000052520000}"/>
    <cellStyle name="RISKrtandbEdge 3 3 2 3 4 2" xfId="43761" xr:uid="{48DAB4D3-D815-4FB2-AACC-0CBC749E0868}"/>
    <cellStyle name="RISKrtandbEdge 3 3 2 3 5" xfId="43756" xr:uid="{0DD7EBD0-56B6-4E82-ACD7-A6ADD7B92A96}"/>
    <cellStyle name="RISKrtandbEdge 3 3 2 4" xfId="21068" xr:uid="{00000000-0005-0000-0000-000053520000}"/>
    <cellStyle name="RISKrtandbEdge 3 3 2 4 2" xfId="21069" xr:uid="{00000000-0005-0000-0000-000054520000}"/>
    <cellStyle name="RISKrtandbEdge 3 3 2 4 2 2" xfId="21070" xr:uid="{00000000-0005-0000-0000-000055520000}"/>
    <cellStyle name="RISKrtandbEdge 3 3 2 4 2 2 2" xfId="43764" xr:uid="{376F189E-9EB6-4BAD-B4CB-382017DF9F63}"/>
    <cellStyle name="RISKrtandbEdge 3 3 2 4 2 3" xfId="43763" xr:uid="{1C18FC32-D52F-48D2-9D2B-A17D6E526848}"/>
    <cellStyle name="RISKrtandbEdge 3 3 2 4 3" xfId="21071" xr:uid="{00000000-0005-0000-0000-000056520000}"/>
    <cellStyle name="RISKrtandbEdge 3 3 2 4 3 2" xfId="21072" xr:uid="{00000000-0005-0000-0000-000057520000}"/>
    <cellStyle name="RISKrtandbEdge 3 3 2 4 3 2 2" xfId="43766" xr:uid="{4F900D93-5349-4655-8767-23F775F418DF}"/>
    <cellStyle name="RISKrtandbEdge 3 3 2 4 3 3" xfId="43765" xr:uid="{128B8D9A-2751-47D0-8265-03DB848DAD1B}"/>
    <cellStyle name="RISKrtandbEdge 3 3 2 4 4" xfId="21073" xr:uid="{00000000-0005-0000-0000-000058520000}"/>
    <cellStyle name="RISKrtandbEdge 3 3 2 4 4 2" xfId="43767" xr:uid="{D58F459D-3AA1-4F14-9402-CF5DD42CC571}"/>
    <cellStyle name="RISKrtandbEdge 3 3 2 4 5" xfId="43762" xr:uid="{8E870BEA-F1B4-4364-8D68-2BEF70EDDA30}"/>
    <cellStyle name="RISKrtandbEdge 3 3 2 5" xfId="21074" xr:uid="{00000000-0005-0000-0000-000059520000}"/>
    <cellStyle name="RISKrtandbEdge 3 3 2 5 2" xfId="21075" xr:uid="{00000000-0005-0000-0000-00005A520000}"/>
    <cellStyle name="RISKrtandbEdge 3 3 2 5 2 2" xfId="21076" xr:uid="{00000000-0005-0000-0000-00005B520000}"/>
    <cellStyle name="RISKrtandbEdge 3 3 2 5 2 2 2" xfId="43770" xr:uid="{9886355D-DB16-4C62-9354-248EAD4928C4}"/>
    <cellStyle name="RISKrtandbEdge 3 3 2 5 2 3" xfId="43769" xr:uid="{7597D8F9-61C9-46D4-97E4-7BF319A76FEA}"/>
    <cellStyle name="RISKrtandbEdge 3 3 2 5 3" xfId="21077" xr:uid="{00000000-0005-0000-0000-00005C520000}"/>
    <cellStyle name="RISKrtandbEdge 3 3 2 5 3 2" xfId="21078" xr:uid="{00000000-0005-0000-0000-00005D520000}"/>
    <cellStyle name="RISKrtandbEdge 3 3 2 5 3 2 2" xfId="43772" xr:uid="{676F4156-0502-40C5-B348-93EAEC37F4F3}"/>
    <cellStyle name="RISKrtandbEdge 3 3 2 5 3 3" xfId="43771" xr:uid="{57FA37A5-CD11-4B80-BDB1-D591970958C2}"/>
    <cellStyle name="RISKrtandbEdge 3 3 2 5 4" xfId="21079" xr:uid="{00000000-0005-0000-0000-00005E520000}"/>
    <cellStyle name="RISKrtandbEdge 3 3 2 5 4 2" xfId="43773" xr:uid="{CC83094C-3523-40FA-8234-3E072E4745AC}"/>
    <cellStyle name="RISKrtandbEdge 3 3 2 5 5" xfId="43768" xr:uid="{2614D37D-4555-4117-B004-6CDB6EB81B59}"/>
    <cellStyle name="RISKrtandbEdge 3 3 2 6" xfId="21080" xr:uid="{00000000-0005-0000-0000-00005F520000}"/>
    <cellStyle name="RISKrtandbEdge 3 3 2 6 2" xfId="21081" xr:uid="{00000000-0005-0000-0000-000060520000}"/>
    <cellStyle name="RISKrtandbEdge 3 3 2 6 2 2" xfId="43775" xr:uid="{1A44C74C-134A-4F89-85E9-99BE1F6F6395}"/>
    <cellStyle name="RISKrtandbEdge 3 3 2 6 3" xfId="43774" xr:uid="{0F1542E8-F072-45FE-91B8-53CA3114B9C1}"/>
    <cellStyle name="RISKrtandbEdge 3 3 2 7" xfId="21082" xr:uid="{00000000-0005-0000-0000-000061520000}"/>
    <cellStyle name="RISKrtandbEdge 3 3 2 7 2" xfId="21083" xr:uid="{00000000-0005-0000-0000-000062520000}"/>
    <cellStyle name="RISKrtandbEdge 3 3 2 7 2 2" xfId="43777" xr:uid="{EC7B8448-8471-4284-A7D2-23D943FE6A71}"/>
    <cellStyle name="RISKrtandbEdge 3 3 2 7 3" xfId="43776" xr:uid="{90975FCC-3230-4C27-9DC9-E94F360A652C}"/>
    <cellStyle name="RISKrtandbEdge 3 3 2 8" xfId="21084" xr:uid="{00000000-0005-0000-0000-000063520000}"/>
    <cellStyle name="RISKrtandbEdge 3 3 2 8 2" xfId="43778" xr:uid="{42EB6F02-67DB-45CA-B3B5-58430BC452B5}"/>
    <cellStyle name="RISKrtandbEdge 3 3 2 9" xfId="43749" xr:uid="{A1DF1A3B-149F-4E8E-B6A8-1CD9FE51FC7F}"/>
    <cellStyle name="RISKrtandbEdge 3 3 3" xfId="21085" xr:uid="{00000000-0005-0000-0000-000064520000}"/>
    <cellStyle name="RISKrtandbEdge 3 3 3 2" xfId="21086" xr:uid="{00000000-0005-0000-0000-000065520000}"/>
    <cellStyle name="RISKrtandbEdge 3 3 3 2 2" xfId="21087" xr:uid="{00000000-0005-0000-0000-000066520000}"/>
    <cellStyle name="RISKrtandbEdge 3 3 3 2 2 2" xfId="43781" xr:uid="{F11ACC3D-258E-4172-AA0A-24882263E793}"/>
    <cellStyle name="RISKrtandbEdge 3 3 3 2 3" xfId="43780" xr:uid="{928FC0CE-19F7-488A-9533-211457756BD0}"/>
    <cellStyle name="RISKrtandbEdge 3 3 3 3" xfId="21088" xr:uid="{00000000-0005-0000-0000-000067520000}"/>
    <cellStyle name="RISKrtandbEdge 3 3 3 3 2" xfId="21089" xr:uid="{00000000-0005-0000-0000-000068520000}"/>
    <cellStyle name="RISKrtandbEdge 3 3 3 3 2 2" xfId="43783" xr:uid="{FFEE6664-D661-438C-A1FE-5A6110B880F3}"/>
    <cellStyle name="RISKrtandbEdge 3 3 3 3 3" xfId="43782" xr:uid="{FC1C4B82-EEE9-4B7A-A6FD-5168E0431AF7}"/>
    <cellStyle name="RISKrtandbEdge 3 3 3 4" xfId="21090" xr:uid="{00000000-0005-0000-0000-000069520000}"/>
    <cellStyle name="RISKrtandbEdge 3 3 3 4 2" xfId="43784" xr:uid="{85705C1A-7F92-47C9-B628-369EC987D2AA}"/>
    <cellStyle name="RISKrtandbEdge 3 3 3 5" xfId="43779" xr:uid="{07931C01-E4DB-4744-951A-2796C11907F0}"/>
    <cellStyle name="RISKrtandbEdge 3 3 4" xfId="21091" xr:uid="{00000000-0005-0000-0000-00006A520000}"/>
    <cellStyle name="RISKrtandbEdge 3 3 4 2" xfId="21092" xr:uid="{00000000-0005-0000-0000-00006B520000}"/>
    <cellStyle name="RISKrtandbEdge 3 3 4 2 2" xfId="21093" xr:uid="{00000000-0005-0000-0000-00006C520000}"/>
    <cellStyle name="RISKrtandbEdge 3 3 4 2 2 2" xfId="43787" xr:uid="{F20F145B-AA0B-4AF8-8DE7-25AA190B8B6F}"/>
    <cellStyle name="RISKrtandbEdge 3 3 4 2 3" xfId="43786" xr:uid="{95DA8DF7-671C-45B0-AFC4-8B22DD7D35EE}"/>
    <cellStyle name="RISKrtandbEdge 3 3 4 3" xfId="21094" xr:uid="{00000000-0005-0000-0000-00006D520000}"/>
    <cellStyle name="RISKrtandbEdge 3 3 4 3 2" xfId="21095" xr:uid="{00000000-0005-0000-0000-00006E520000}"/>
    <cellStyle name="RISKrtandbEdge 3 3 4 3 2 2" xfId="43789" xr:uid="{502BDA41-0387-43BA-AD8B-9351D8098426}"/>
    <cellStyle name="RISKrtandbEdge 3 3 4 3 3" xfId="43788" xr:uid="{1A3B913D-A68C-4762-80EB-AC4461AC5B68}"/>
    <cellStyle name="RISKrtandbEdge 3 3 4 4" xfId="21096" xr:uid="{00000000-0005-0000-0000-00006F520000}"/>
    <cellStyle name="RISKrtandbEdge 3 3 4 4 2" xfId="43790" xr:uid="{828CED4E-4B48-4132-A8AD-FEE18C804266}"/>
    <cellStyle name="RISKrtandbEdge 3 3 4 5" xfId="43785" xr:uid="{E470496D-ED32-4EF2-814E-4A638F2BEB96}"/>
    <cellStyle name="RISKrtandbEdge 3 3 5" xfId="21097" xr:uid="{00000000-0005-0000-0000-000070520000}"/>
    <cellStyle name="RISKrtandbEdge 3 3 5 2" xfId="21098" xr:uid="{00000000-0005-0000-0000-000071520000}"/>
    <cellStyle name="RISKrtandbEdge 3 3 5 2 2" xfId="21099" xr:uid="{00000000-0005-0000-0000-000072520000}"/>
    <cellStyle name="RISKrtandbEdge 3 3 5 2 2 2" xfId="43793" xr:uid="{260C22AF-2717-4A97-AC21-38FD2EC80A15}"/>
    <cellStyle name="RISKrtandbEdge 3 3 5 2 3" xfId="43792" xr:uid="{B2B87C04-56E5-4D07-95CF-AFB5DB5074F7}"/>
    <cellStyle name="RISKrtandbEdge 3 3 5 3" xfId="21100" xr:uid="{00000000-0005-0000-0000-000073520000}"/>
    <cellStyle name="RISKrtandbEdge 3 3 5 3 2" xfId="21101" xr:uid="{00000000-0005-0000-0000-000074520000}"/>
    <cellStyle name="RISKrtandbEdge 3 3 5 3 2 2" xfId="43795" xr:uid="{E6415C66-627B-4C46-BD13-CE8B419FC6D6}"/>
    <cellStyle name="RISKrtandbEdge 3 3 5 3 3" xfId="43794" xr:uid="{4EA43681-227C-41A2-8105-E9BF93A95C05}"/>
    <cellStyle name="RISKrtandbEdge 3 3 5 4" xfId="21102" xr:uid="{00000000-0005-0000-0000-000075520000}"/>
    <cellStyle name="RISKrtandbEdge 3 3 5 4 2" xfId="43796" xr:uid="{E66FFD78-2815-4755-A04C-F635BB90C1F7}"/>
    <cellStyle name="RISKrtandbEdge 3 3 5 5" xfId="43791" xr:uid="{3BF7456B-30F6-49F2-823F-F772DF7ACCBC}"/>
    <cellStyle name="RISKrtandbEdge 3 3 6" xfId="21103" xr:uid="{00000000-0005-0000-0000-000076520000}"/>
    <cellStyle name="RISKrtandbEdge 3 3 6 2" xfId="21104" xr:uid="{00000000-0005-0000-0000-000077520000}"/>
    <cellStyle name="RISKrtandbEdge 3 3 6 2 2" xfId="21105" xr:uid="{00000000-0005-0000-0000-000078520000}"/>
    <cellStyle name="RISKrtandbEdge 3 3 6 2 2 2" xfId="43799" xr:uid="{E5CBAF61-B008-4FCC-8AC1-7EBC33FC3C77}"/>
    <cellStyle name="RISKrtandbEdge 3 3 6 2 3" xfId="43798" xr:uid="{1E05F741-E536-494E-AC04-B205EBD3FF62}"/>
    <cellStyle name="RISKrtandbEdge 3 3 6 3" xfId="21106" xr:uid="{00000000-0005-0000-0000-000079520000}"/>
    <cellStyle name="RISKrtandbEdge 3 3 6 3 2" xfId="21107" xr:uid="{00000000-0005-0000-0000-00007A520000}"/>
    <cellStyle name="RISKrtandbEdge 3 3 6 3 2 2" xfId="43801" xr:uid="{4672C3D9-08A2-417D-BC7E-32B7F3E68F64}"/>
    <cellStyle name="RISKrtandbEdge 3 3 6 3 3" xfId="43800" xr:uid="{16B5D081-B477-46C4-A0B8-374B5062FBF6}"/>
    <cellStyle name="RISKrtandbEdge 3 3 6 4" xfId="21108" xr:uid="{00000000-0005-0000-0000-00007B520000}"/>
    <cellStyle name="RISKrtandbEdge 3 3 6 4 2" xfId="43802" xr:uid="{2418B98A-0E3B-406B-A4AE-D4562231E265}"/>
    <cellStyle name="RISKrtandbEdge 3 3 6 5" xfId="43797" xr:uid="{9B173C60-B692-4844-AE48-D2283ABD185C}"/>
    <cellStyle name="RISKrtandbEdge 3 3 7" xfId="21109" xr:uid="{00000000-0005-0000-0000-00007C520000}"/>
    <cellStyle name="RISKrtandbEdge 3 3 7 2" xfId="21110" xr:uid="{00000000-0005-0000-0000-00007D520000}"/>
    <cellStyle name="RISKrtandbEdge 3 3 7 2 2" xfId="43804" xr:uid="{52F0DF8F-2B43-4136-8A15-6A72BB851BE5}"/>
    <cellStyle name="RISKrtandbEdge 3 3 7 3" xfId="43803" xr:uid="{6C45DF1D-2F00-460D-8FBF-895E49B10C6B}"/>
    <cellStyle name="RISKrtandbEdge 3 3 8" xfId="21111" xr:uid="{00000000-0005-0000-0000-00007E520000}"/>
    <cellStyle name="RISKrtandbEdge 3 3 8 2" xfId="21112" xr:uid="{00000000-0005-0000-0000-00007F520000}"/>
    <cellStyle name="RISKrtandbEdge 3 3 8 2 2" xfId="43806" xr:uid="{BFB70E4B-9662-48A8-BFEB-5516AC22556E}"/>
    <cellStyle name="RISKrtandbEdge 3 3 8 3" xfId="43805" xr:uid="{F2CF19DD-7821-4BE5-8B23-6E742988E97E}"/>
    <cellStyle name="RISKrtandbEdge 3 3 9" xfId="21113" xr:uid="{00000000-0005-0000-0000-000080520000}"/>
    <cellStyle name="RISKrtandbEdge 3 3 9 2" xfId="43807" xr:uid="{AE7D03BE-96CB-4F52-BB35-5C7838D74C73}"/>
    <cellStyle name="RISKrtandbEdge 3 3_Balance" xfId="21114" xr:uid="{00000000-0005-0000-0000-000081520000}"/>
    <cellStyle name="RISKrtandbEdge 3 4" xfId="21115" xr:uid="{00000000-0005-0000-0000-000082520000}"/>
    <cellStyle name="RISKrtandbEdge 3 4 10" xfId="43808" xr:uid="{72EC7F12-8D0C-4103-9ADD-B58DFF175516}"/>
    <cellStyle name="RISKrtandbEdge 3 4 2" xfId="21116" xr:uid="{00000000-0005-0000-0000-000083520000}"/>
    <cellStyle name="RISKrtandbEdge 3 4 2 2" xfId="21117" xr:uid="{00000000-0005-0000-0000-000084520000}"/>
    <cellStyle name="RISKrtandbEdge 3 4 2 2 2" xfId="21118" xr:uid="{00000000-0005-0000-0000-000085520000}"/>
    <cellStyle name="RISKrtandbEdge 3 4 2 2 2 2" xfId="21119" xr:uid="{00000000-0005-0000-0000-000086520000}"/>
    <cellStyle name="RISKrtandbEdge 3 4 2 2 2 2 2" xfId="43812" xr:uid="{A65CCA8A-5111-4389-9502-A2A426B12A2D}"/>
    <cellStyle name="RISKrtandbEdge 3 4 2 2 2 3" xfId="43811" xr:uid="{AE098FB9-B2F6-4A07-B7D4-548742E367C2}"/>
    <cellStyle name="RISKrtandbEdge 3 4 2 2 3" xfId="21120" xr:uid="{00000000-0005-0000-0000-000087520000}"/>
    <cellStyle name="RISKrtandbEdge 3 4 2 2 3 2" xfId="21121" xr:uid="{00000000-0005-0000-0000-000088520000}"/>
    <cellStyle name="RISKrtandbEdge 3 4 2 2 3 2 2" xfId="43814" xr:uid="{646DE254-1804-4E12-8BB9-BC82443F9294}"/>
    <cellStyle name="RISKrtandbEdge 3 4 2 2 3 3" xfId="43813" xr:uid="{30D7D45D-4693-44A8-8126-BEACDB59CCEF}"/>
    <cellStyle name="RISKrtandbEdge 3 4 2 2 4" xfId="21122" xr:uid="{00000000-0005-0000-0000-000089520000}"/>
    <cellStyle name="RISKrtandbEdge 3 4 2 2 4 2" xfId="43815" xr:uid="{09697C0F-B56F-4066-A1D4-EA18845F328D}"/>
    <cellStyle name="RISKrtandbEdge 3 4 2 2 5" xfId="43810" xr:uid="{4BB5C13C-6CE9-46DD-90C7-541D47F90397}"/>
    <cellStyle name="RISKrtandbEdge 3 4 2 3" xfId="21123" xr:uid="{00000000-0005-0000-0000-00008A520000}"/>
    <cellStyle name="RISKrtandbEdge 3 4 2 3 2" xfId="21124" xr:uid="{00000000-0005-0000-0000-00008B520000}"/>
    <cellStyle name="RISKrtandbEdge 3 4 2 3 2 2" xfId="21125" xr:uid="{00000000-0005-0000-0000-00008C520000}"/>
    <cellStyle name="RISKrtandbEdge 3 4 2 3 2 2 2" xfId="43818" xr:uid="{F6AA2D7F-5FB8-42F8-A3EC-310AAF40369E}"/>
    <cellStyle name="RISKrtandbEdge 3 4 2 3 2 3" xfId="43817" xr:uid="{F021FA69-B642-48AA-B1D8-435460E20985}"/>
    <cellStyle name="RISKrtandbEdge 3 4 2 3 3" xfId="21126" xr:uid="{00000000-0005-0000-0000-00008D520000}"/>
    <cellStyle name="RISKrtandbEdge 3 4 2 3 3 2" xfId="21127" xr:uid="{00000000-0005-0000-0000-00008E520000}"/>
    <cellStyle name="RISKrtandbEdge 3 4 2 3 3 2 2" xfId="43820" xr:uid="{DDD21BD4-6189-4565-8D14-037B88A74151}"/>
    <cellStyle name="RISKrtandbEdge 3 4 2 3 3 3" xfId="43819" xr:uid="{82D7FD81-0763-45E0-ACDC-B70E12C05DFE}"/>
    <cellStyle name="RISKrtandbEdge 3 4 2 3 4" xfId="21128" xr:uid="{00000000-0005-0000-0000-00008F520000}"/>
    <cellStyle name="RISKrtandbEdge 3 4 2 3 4 2" xfId="43821" xr:uid="{CC6A8C20-A26A-4795-B423-453CCBFF7744}"/>
    <cellStyle name="RISKrtandbEdge 3 4 2 3 5" xfId="43816" xr:uid="{9DBE8DB7-CB8D-4D36-BA46-6B7B4424AB84}"/>
    <cellStyle name="RISKrtandbEdge 3 4 2 4" xfId="21129" xr:uid="{00000000-0005-0000-0000-000090520000}"/>
    <cellStyle name="RISKrtandbEdge 3 4 2 4 2" xfId="21130" xr:uid="{00000000-0005-0000-0000-000091520000}"/>
    <cellStyle name="RISKrtandbEdge 3 4 2 4 2 2" xfId="21131" xr:uid="{00000000-0005-0000-0000-000092520000}"/>
    <cellStyle name="RISKrtandbEdge 3 4 2 4 2 2 2" xfId="43824" xr:uid="{528A96B2-E325-453B-9846-A53087F331F5}"/>
    <cellStyle name="RISKrtandbEdge 3 4 2 4 2 3" xfId="43823" xr:uid="{674502FA-9B1A-4BC0-BEE5-F82D896E24A6}"/>
    <cellStyle name="RISKrtandbEdge 3 4 2 4 3" xfId="21132" xr:uid="{00000000-0005-0000-0000-000093520000}"/>
    <cellStyle name="RISKrtandbEdge 3 4 2 4 3 2" xfId="21133" xr:uid="{00000000-0005-0000-0000-000094520000}"/>
    <cellStyle name="RISKrtandbEdge 3 4 2 4 3 2 2" xfId="43826" xr:uid="{BA9142E5-BE9D-4BDD-AEC5-EECF7B4D2921}"/>
    <cellStyle name="RISKrtandbEdge 3 4 2 4 3 3" xfId="43825" xr:uid="{0AE6203F-0053-4149-B575-AF8B014EA591}"/>
    <cellStyle name="RISKrtandbEdge 3 4 2 4 4" xfId="21134" xr:uid="{00000000-0005-0000-0000-000095520000}"/>
    <cellStyle name="RISKrtandbEdge 3 4 2 4 4 2" xfId="43827" xr:uid="{4914DAF5-405B-4FE7-94B7-454A2779ACA5}"/>
    <cellStyle name="RISKrtandbEdge 3 4 2 4 5" xfId="43822" xr:uid="{290BDEA1-1BF1-495A-9702-B6FF4992254D}"/>
    <cellStyle name="RISKrtandbEdge 3 4 2 5" xfId="21135" xr:uid="{00000000-0005-0000-0000-000096520000}"/>
    <cellStyle name="RISKrtandbEdge 3 4 2 5 2" xfId="21136" xr:uid="{00000000-0005-0000-0000-000097520000}"/>
    <cellStyle name="RISKrtandbEdge 3 4 2 5 2 2" xfId="21137" xr:uid="{00000000-0005-0000-0000-000098520000}"/>
    <cellStyle name="RISKrtandbEdge 3 4 2 5 2 2 2" xfId="43830" xr:uid="{7D7A7D15-F4C4-4AB9-A825-DA15544095AD}"/>
    <cellStyle name="RISKrtandbEdge 3 4 2 5 2 3" xfId="43829" xr:uid="{87D5017F-6687-4359-91E7-A7847FACE433}"/>
    <cellStyle name="RISKrtandbEdge 3 4 2 5 3" xfId="21138" xr:uid="{00000000-0005-0000-0000-000099520000}"/>
    <cellStyle name="RISKrtandbEdge 3 4 2 5 3 2" xfId="21139" xr:uid="{00000000-0005-0000-0000-00009A520000}"/>
    <cellStyle name="RISKrtandbEdge 3 4 2 5 3 2 2" xfId="43832" xr:uid="{52A6A64E-4FD9-4BC3-A606-3526DDBFD32F}"/>
    <cellStyle name="RISKrtandbEdge 3 4 2 5 3 3" xfId="43831" xr:uid="{1AFE787A-8F28-4956-8911-E02460C52E9E}"/>
    <cellStyle name="RISKrtandbEdge 3 4 2 5 4" xfId="21140" xr:uid="{00000000-0005-0000-0000-00009B520000}"/>
    <cellStyle name="RISKrtandbEdge 3 4 2 5 4 2" xfId="43833" xr:uid="{B2139B97-5EE6-49F3-8798-252DD0B24837}"/>
    <cellStyle name="RISKrtandbEdge 3 4 2 5 5" xfId="43828" xr:uid="{ED1E51CF-464D-4D0F-8BCD-2434106AA194}"/>
    <cellStyle name="RISKrtandbEdge 3 4 2 6" xfId="21141" xr:uid="{00000000-0005-0000-0000-00009C520000}"/>
    <cellStyle name="RISKrtandbEdge 3 4 2 6 2" xfId="21142" xr:uid="{00000000-0005-0000-0000-00009D520000}"/>
    <cellStyle name="RISKrtandbEdge 3 4 2 6 2 2" xfId="43835" xr:uid="{A6C342C7-3E35-45C8-B38A-FC103795E8F8}"/>
    <cellStyle name="RISKrtandbEdge 3 4 2 6 3" xfId="43834" xr:uid="{024A3BBF-7BEF-4A96-AE6E-36E153DF2E7E}"/>
    <cellStyle name="RISKrtandbEdge 3 4 2 7" xfId="21143" xr:uid="{00000000-0005-0000-0000-00009E520000}"/>
    <cellStyle name="RISKrtandbEdge 3 4 2 7 2" xfId="21144" xr:uid="{00000000-0005-0000-0000-00009F520000}"/>
    <cellStyle name="RISKrtandbEdge 3 4 2 7 2 2" xfId="43837" xr:uid="{30D231E6-0244-4737-8FDA-4A06E2E8AC40}"/>
    <cellStyle name="RISKrtandbEdge 3 4 2 7 3" xfId="43836" xr:uid="{D4BD5831-FEA5-461E-A5E8-45B0BA9A4901}"/>
    <cellStyle name="RISKrtandbEdge 3 4 2 8" xfId="21145" xr:uid="{00000000-0005-0000-0000-0000A0520000}"/>
    <cellStyle name="RISKrtandbEdge 3 4 2 8 2" xfId="43838" xr:uid="{813929FC-5707-4039-A0A2-A3416C17D995}"/>
    <cellStyle name="RISKrtandbEdge 3 4 2 9" xfId="43809" xr:uid="{7E91127B-B703-46D9-B602-B786B9636746}"/>
    <cellStyle name="RISKrtandbEdge 3 4 3" xfId="21146" xr:uid="{00000000-0005-0000-0000-0000A1520000}"/>
    <cellStyle name="RISKrtandbEdge 3 4 3 2" xfId="21147" xr:uid="{00000000-0005-0000-0000-0000A2520000}"/>
    <cellStyle name="RISKrtandbEdge 3 4 3 2 2" xfId="21148" xr:uid="{00000000-0005-0000-0000-0000A3520000}"/>
    <cellStyle name="RISKrtandbEdge 3 4 3 2 2 2" xfId="43841" xr:uid="{162C7ECC-2087-4FAF-BE1F-0DFC7AFF0FF3}"/>
    <cellStyle name="RISKrtandbEdge 3 4 3 2 3" xfId="43840" xr:uid="{2E35F5B0-A517-4698-92DC-CA05C16FF5DC}"/>
    <cellStyle name="RISKrtandbEdge 3 4 3 3" xfId="21149" xr:uid="{00000000-0005-0000-0000-0000A4520000}"/>
    <cellStyle name="RISKrtandbEdge 3 4 3 3 2" xfId="21150" xr:uid="{00000000-0005-0000-0000-0000A5520000}"/>
    <cellStyle name="RISKrtandbEdge 3 4 3 3 2 2" xfId="43843" xr:uid="{C66B7D4C-D61B-4CD5-BEAA-740711C6C1C1}"/>
    <cellStyle name="RISKrtandbEdge 3 4 3 3 3" xfId="43842" xr:uid="{C0F579E1-6C20-48A1-9B53-C6E9803E5813}"/>
    <cellStyle name="RISKrtandbEdge 3 4 3 4" xfId="21151" xr:uid="{00000000-0005-0000-0000-0000A6520000}"/>
    <cellStyle name="RISKrtandbEdge 3 4 3 4 2" xfId="43844" xr:uid="{6718AE9D-0341-4011-8DDB-0F0181623AD9}"/>
    <cellStyle name="RISKrtandbEdge 3 4 3 5" xfId="43839" xr:uid="{85D765C9-511B-43C9-9E85-3342232F4D30}"/>
    <cellStyle name="RISKrtandbEdge 3 4 4" xfId="21152" xr:uid="{00000000-0005-0000-0000-0000A7520000}"/>
    <cellStyle name="RISKrtandbEdge 3 4 4 2" xfId="21153" xr:uid="{00000000-0005-0000-0000-0000A8520000}"/>
    <cellStyle name="RISKrtandbEdge 3 4 4 2 2" xfId="21154" xr:uid="{00000000-0005-0000-0000-0000A9520000}"/>
    <cellStyle name="RISKrtandbEdge 3 4 4 2 2 2" xfId="43847" xr:uid="{5505EF80-1430-426E-83C5-823315DD5707}"/>
    <cellStyle name="RISKrtandbEdge 3 4 4 2 3" xfId="43846" xr:uid="{0FA50718-136D-48BE-BBDB-B1E1BBB9A286}"/>
    <cellStyle name="RISKrtandbEdge 3 4 4 3" xfId="21155" xr:uid="{00000000-0005-0000-0000-0000AA520000}"/>
    <cellStyle name="RISKrtandbEdge 3 4 4 3 2" xfId="21156" xr:uid="{00000000-0005-0000-0000-0000AB520000}"/>
    <cellStyle name="RISKrtandbEdge 3 4 4 3 2 2" xfId="43849" xr:uid="{59C84D7D-DB80-4D1A-A5BE-1C2195B5EC58}"/>
    <cellStyle name="RISKrtandbEdge 3 4 4 3 3" xfId="43848" xr:uid="{19151529-C9D4-44D5-B2C8-74ADF22441C4}"/>
    <cellStyle name="RISKrtandbEdge 3 4 4 4" xfId="21157" xr:uid="{00000000-0005-0000-0000-0000AC520000}"/>
    <cellStyle name="RISKrtandbEdge 3 4 4 4 2" xfId="43850" xr:uid="{694E555B-28BA-4FBC-8A88-12B820A062F6}"/>
    <cellStyle name="RISKrtandbEdge 3 4 4 5" xfId="43845" xr:uid="{285D70C9-79DD-4C7F-AC42-98C56177C69B}"/>
    <cellStyle name="RISKrtandbEdge 3 4 5" xfId="21158" xr:uid="{00000000-0005-0000-0000-0000AD520000}"/>
    <cellStyle name="RISKrtandbEdge 3 4 5 2" xfId="21159" xr:uid="{00000000-0005-0000-0000-0000AE520000}"/>
    <cellStyle name="RISKrtandbEdge 3 4 5 2 2" xfId="21160" xr:uid="{00000000-0005-0000-0000-0000AF520000}"/>
    <cellStyle name="RISKrtandbEdge 3 4 5 2 2 2" xfId="43853" xr:uid="{1567336B-AABA-4795-801D-2C737FE7D9DD}"/>
    <cellStyle name="RISKrtandbEdge 3 4 5 2 3" xfId="43852" xr:uid="{3D7E3B9D-6A83-48B3-AF7F-E54EB7510C9B}"/>
    <cellStyle name="RISKrtandbEdge 3 4 5 3" xfId="21161" xr:uid="{00000000-0005-0000-0000-0000B0520000}"/>
    <cellStyle name="RISKrtandbEdge 3 4 5 3 2" xfId="21162" xr:uid="{00000000-0005-0000-0000-0000B1520000}"/>
    <cellStyle name="RISKrtandbEdge 3 4 5 3 2 2" xfId="43855" xr:uid="{5B0079FD-A13E-44E0-87A1-66829C3FAAFD}"/>
    <cellStyle name="RISKrtandbEdge 3 4 5 3 3" xfId="43854" xr:uid="{9411F1F5-2AF8-4670-829B-4CB30532FEAB}"/>
    <cellStyle name="RISKrtandbEdge 3 4 5 4" xfId="21163" xr:uid="{00000000-0005-0000-0000-0000B2520000}"/>
    <cellStyle name="RISKrtandbEdge 3 4 5 4 2" xfId="43856" xr:uid="{383BDCE0-AB76-445A-A29E-7181AC31AE5B}"/>
    <cellStyle name="RISKrtandbEdge 3 4 5 5" xfId="43851" xr:uid="{8326FEAA-673F-4F57-A461-AE07DC3A24D0}"/>
    <cellStyle name="RISKrtandbEdge 3 4 6" xfId="21164" xr:uid="{00000000-0005-0000-0000-0000B3520000}"/>
    <cellStyle name="RISKrtandbEdge 3 4 6 2" xfId="21165" xr:uid="{00000000-0005-0000-0000-0000B4520000}"/>
    <cellStyle name="RISKrtandbEdge 3 4 6 2 2" xfId="21166" xr:uid="{00000000-0005-0000-0000-0000B5520000}"/>
    <cellStyle name="RISKrtandbEdge 3 4 6 2 2 2" xfId="43859" xr:uid="{D9F13714-85EA-4098-A90F-859106142557}"/>
    <cellStyle name="RISKrtandbEdge 3 4 6 2 3" xfId="43858" xr:uid="{170227A1-93BE-4BB7-9312-7011170ED886}"/>
    <cellStyle name="RISKrtandbEdge 3 4 6 3" xfId="21167" xr:uid="{00000000-0005-0000-0000-0000B6520000}"/>
    <cellStyle name="RISKrtandbEdge 3 4 6 3 2" xfId="21168" xr:uid="{00000000-0005-0000-0000-0000B7520000}"/>
    <cellStyle name="RISKrtandbEdge 3 4 6 3 2 2" xfId="43861" xr:uid="{FC9D2F4B-689A-4A32-B155-7ED1EBE51301}"/>
    <cellStyle name="RISKrtandbEdge 3 4 6 3 3" xfId="43860" xr:uid="{BEFAF1B2-CA4C-4757-9117-A4987C2DD53F}"/>
    <cellStyle name="RISKrtandbEdge 3 4 6 4" xfId="21169" xr:uid="{00000000-0005-0000-0000-0000B8520000}"/>
    <cellStyle name="RISKrtandbEdge 3 4 6 4 2" xfId="43862" xr:uid="{4FC9AA7A-015C-4088-B794-C8D50831FA47}"/>
    <cellStyle name="RISKrtandbEdge 3 4 6 5" xfId="43857" xr:uid="{0B6C5B5A-BCBB-42D7-B362-3AE1361B973B}"/>
    <cellStyle name="RISKrtandbEdge 3 4 7" xfId="21170" xr:uid="{00000000-0005-0000-0000-0000B9520000}"/>
    <cellStyle name="RISKrtandbEdge 3 4 7 2" xfId="21171" xr:uid="{00000000-0005-0000-0000-0000BA520000}"/>
    <cellStyle name="RISKrtandbEdge 3 4 7 2 2" xfId="43864" xr:uid="{2C792C9D-5C08-4C2B-B8FF-1F20B54F97DA}"/>
    <cellStyle name="RISKrtandbEdge 3 4 7 3" xfId="43863" xr:uid="{9A6C9DCA-29AA-41B9-8EF8-05097EA5D257}"/>
    <cellStyle name="RISKrtandbEdge 3 4 8" xfId="21172" xr:uid="{00000000-0005-0000-0000-0000BB520000}"/>
    <cellStyle name="RISKrtandbEdge 3 4 8 2" xfId="21173" xr:uid="{00000000-0005-0000-0000-0000BC520000}"/>
    <cellStyle name="RISKrtandbEdge 3 4 8 2 2" xfId="43866" xr:uid="{0BA2248C-474D-4E50-A928-BE177A1B9A20}"/>
    <cellStyle name="RISKrtandbEdge 3 4 8 3" xfId="43865" xr:uid="{6281E1B6-F592-49EE-ACB1-F48F42C930C4}"/>
    <cellStyle name="RISKrtandbEdge 3 4 9" xfId="21174" xr:uid="{00000000-0005-0000-0000-0000BD520000}"/>
    <cellStyle name="RISKrtandbEdge 3 4 9 2" xfId="43867" xr:uid="{5E47FB74-0435-4F2E-A327-29CD38CB0FEC}"/>
    <cellStyle name="RISKrtandbEdge 3 4_Balance" xfId="21175" xr:uid="{00000000-0005-0000-0000-0000BE520000}"/>
    <cellStyle name="RISKrtandbEdge 3 5" xfId="21176" xr:uid="{00000000-0005-0000-0000-0000BF520000}"/>
    <cellStyle name="RISKrtandbEdge 3 5 2" xfId="21177" xr:uid="{00000000-0005-0000-0000-0000C0520000}"/>
    <cellStyle name="RISKrtandbEdge 3 5 2 2" xfId="21178" xr:uid="{00000000-0005-0000-0000-0000C1520000}"/>
    <cellStyle name="RISKrtandbEdge 3 5 2 2 2" xfId="21179" xr:uid="{00000000-0005-0000-0000-0000C2520000}"/>
    <cellStyle name="RISKrtandbEdge 3 5 2 2 2 2" xfId="43871" xr:uid="{3235FA26-20B1-4F3D-8413-F8F469D4B626}"/>
    <cellStyle name="RISKrtandbEdge 3 5 2 2 3" xfId="43870" xr:uid="{58EB12EB-4C14-4F86-918C-4FE30EDE3848}"/>
    <cellStyle name="RISKrtandbEdge 3 5 2 3" xfId="21180" xr:uid="{00000000-0005-0000-0000-0000C3520000}"/>
    <cellStyle name="RISKrtandbEdge 3 5 2 3 2" xfId="21181" xr:uid="{00000000-0005-0000-0000-0000C4520000}"/>
    <cellStyle name="RISKrtandbEdge 3 5 2 3 2 2" xfId="43873" xr:uid="{E6649D10-43E2-42D2-851F-BF312E4BD45E}"/>
    <cellStyle name="RISKrtandbEdge 3 5 2 3 3" xfId="43872" xr:uid="{46397C3D-90C6-47F2-B4F1-C60E65BC3A91}"/>
    <cellStyle name="RISKrtandbEdge 3 5 2 4" xfId="21182" xr:uid="{00000000-0005-0000-0000-0000C5520000}"/>
    <cellStyle name="RISKrtandbEdge 3 5 2 4 2" xfId="43874" xr:uid="{5C2BF96A-668F-438B-9929-B6137DB9C8E1}"/>
    <cellStyle name="RISKrtandbEdge 3 5 2 5" xfId="43869" xr:uid="{02D105D6-00C8-4D09-A766-D10A67E3748A}"/>
    <cellStyle name="RISKrtandbEdge 3 5 3" xfId="21183" xr:uid="{00000000-0005-0000-0000-0000C6520000}"/>
    <cellStyle name="RISKrtandbEdge 3 5 3 2" xfId="21184" xr:uid="{00000000-0005-0000-0000-0000C7520000}"/>
    <cellStyle name="RISKrtandbEdge 3 5 3 2 2" xfId="21185" xr:uid="{00000000-0005-0000-0000-0000C8520000}"/>
    <cellStyle name="RISKrtandbEdge 3 5 3 2 2 2" xfId="43877" xr:uid="{F50E8A20-5686-43AD-8F9A-6F050904434E}"/>
    <cellStyle name="RISKrtandbEdge 3 5 3 2 3" xfId="43876" xr:uid="{8811F8E9-C274-494D-BBA1-E67D5539C165}"/>
    <cellStyle name="RISKrtandbEdge 3 5 3 3" xfId="21186" xr:uid="{00000000-0005-0000-0000-0000C9520000}"/>
    <cellStyle name="RISKrtandbEdge 3 5 3 3 2" xfId="21187" xr:uid="{00000000-0005-0000-0000-0000CA520000}"/>
    <cellStyle name="RISKrtandbEdge 3 5 3 3 2 2" xfId="43879" xr:uid="{AF7F87E8-B0DE-4F45-8C23-EE4F1BCC0C89}"/>
    <cellStyle name="RISKrtandbEdge 3 5 3 3 3" xfId="43878" xr:uid="{48C06999-8DE4-4431-8E76-1CEC54633711}"/>
    <cellStyle name="RISKrtandbEdge 3 5 3 4" xfId="21188" xr:uid="{00000000-0005-0000-0000-0000CB520000}"/>
    <cellStyle name="RISKrtandbEdge 3 5 3 4 2" xfId="43880" xr:uid="{E0BA5399-3129-4A97-A289-EB04C0935F61}"/>
    <cellStyle name="RISKrtandbEdge 3 5 3 5" xfId="43875" xr:uid="{0DE005C2-2B7F-4EBD-8D23-991A2BD94A82}"/>
    <cellStyle name="RISKrtandbEdge 3 5 4" xfId="21189" xr:uid="{00000000-0005-0000-0000-0000CC520000}"/>
    <cellStyle name="RISKrtandbEdge 3 5 4 2" xfId="21190" xr:uid="{00000000-0005-0000-0000-0000CD520000}"/>
    <cellStyle name="RISKrtandbEdge 3 5 4 2 2" xfId="21191" xr:uid="{00000000-0005-0000-0000-0000CE520000}"/>
    <cellStyle name="RISKrtandbEdge 3 5 4 2 2 2" xfId="43883" xr:uid="{FE11EE67-B2A5-4340-B1A9-F2D99B5261E6}"/>
    <cellStyle name="RISKrtandbEdge 3 5 4 2 3" xfId="43882" xr:uid="{FEF4E1B4-0613-4C84-801C-E1326714A5DC}"/>
    <cellStyle name="RISKrtandbEdge 3 5 4 3" xfId="21192" xr:uid="{00000000-0005-0000-0000-0000CF520000}"/>
    <cellStyle name="RISKrtandbEdge 3 5 4 3 2" xfId="21193" xr:uid="{00000000-0005-0000-0000-0000D0520000}"/>
    <cellStyle name="RISKrtandbEdge 3 5 4 3 2 2" xfId="43885" xr:uid="{43D35233-7D4C-46E7-B042-71AFB6890C4A}"/>
    <cellStyle name="RISKrtandbEdge 3 5 4 3 3" xfId="43884" xr:uid="{FE4FAD92-E829-48B0-92AD-21CA85B69BA5}"/>
    <cellStyle name="RISKrtandbEdge 3 5 4 4" xfId="21194" xr:uid="{00000000-0005-0000-0000-0000D1520000}"/>
    <cellStyle name="RISKrtandbEdge 3 5 4 4 2" xfId="43886" xr:uid="{A0708037-2A5F-43C2-9ACD-9C1A71BA5E95}"/>
    <cellStyle name="RISKrtandbEdge 3 5 4 5" xfId="43881" xr:uid="{2C88A409-9B03-4A1F-A48C-CA7884F1E911}"/>
    <cellStyle name="RISKrtandbEdge 3 5 5" xfId="21195" xr:uid="{00000000-0005-0000-0000-0000D2520000}"/>
    <cellStyle name="RISKrtandbEdge 3 5 5 2" xfId="21196" xr:uid="{00000000-0005-0000-0000-0000D3520000}"/>
    <cellStyle name="RISKrtandbEdge 3 5 5 2 2" xfId="21197" xr:uid="{00000000-0005-0000-0000-0000D4520000}"/>
    <cellStyle name="RISKrtandbEdge 3 5 5 2 2 2" xfId="43889" xr:uid="{3A4910C4-D208-4EB7-9730-4EF2EFE1498F}"/>
    <cellStyle name="RISKrtandbEdge 3 5 5 2 3" xfId="43888" xr:uid="{F30F9D1F-BF6F-49F6-9331-329A7689D6EE}"/>
    <cellStyle name="RISKrtandbEdge 3 5 5 3" xfId="21198" xr:uid="{00000000-0005-0000-0000-0000D5520000}"/>
    <cellStyle name="RISKrtandbEdge 3 5 5 3 2" xfId="21199" xr:uid="{00000000-0005-0000-0000-0000D6520000}"/>
    <cellStyle name="RISKrtandbEdge 3 5 5 3 2 2" xfId="43891" xr:uid="{451A41AB-30A8-4005-AD5D-D39CD7615693}"/>
    <cellStyle name="RISKrtandbEdge 3 5 5 3 3" xfId="43890" xr:uid="{14F4E7C9-E6D1-4398-82F4-423700692E00}"/>
    <cellStyle name="RISKrtandbEdge 3 5 5 4" xfId="21200" xr:uid="{00000000-0005-0000-0000-0000D7520000}"/>
    <cellStyle name="RISKrtandbEdge 3 5 5 4 2" xfId="43892" xr:uid="{4952B2AA-6CF1-4EA4-A8C0-505889241FC2}"/>
    <cellStyle name="RISKrtandbEdge 3 5 5 5" xfId="43887" xr:uid="{CD56FD8D-1292-47BB-A128-9299222F0D1E}"/>
    <cellStyle name="RISKrtandbEdge 3 5 6" xfId="21201" xr:uid="{00000000-0005-0000-0000-0000D8520000}"/>
    <cellStyle name="RISKrtandbEdge 3 5 6 2" xfId="21202" xr:uid="{00000000-0005-0000-0000-0000D9520000}"/>
    <cellStyle name="RISKrtandbEdge 3 5 6 2 2" xfId="43894" xr:uid="{F9A25C25-4310-49E0-8932-23019575CEE0}"/>
    <cellStyle name="RISKrtandbEdge 3 5 6 3" xfId="43893" xr:uid="{1B8476EE-003B-4EAC-843B-B662DAD228BA}"/>
    <cellStyle name="RISKrtandbEdge 3 5 7" xfId="21203" xr:uid="{00000000-0005-0000-0000-0000DA520000}"/>
    <cellStyle name="RISKrtandbEdge 3 5 7 2" xfId="21204" xr:uid="{00000000-0005-0000-0000-0000DB520000}"/>
    <cellStyle name="RISKrtandbEdge 3 5 7 2 2" xfId="43896" xr:uid="{9A1443F3-A491-4F9D-BDAF-122F30FB86D5}"/>
    <cellStyle name="RISKrtandbEdge 3 5 7 3" xfId="43895" xr:uid="{36F6FF95-0131-4E90-8CA7-D18F64EE7D89}"/>
    <cellStyle name="RISKrtandbEdge 3 5 8" xfId="21205" xr:uid="{00000000-0005-0000-0000-0000DC520000}"/>
    <cellStyle name="RISKrtandbEdge 3 5 8 2" xfId="43897" xr:uid="{DB75E5E7-773D-4BF7-ACBF-B4B9564DEE8A}"/>
    <cellStyle name="RISKrtandbEdge 3 5 9" xfId="43868" xr:uid="{0D096856-4466-4030-BCBD-6C53D2F7687D}"/>
    <cellStyle name="RISKrtandbEdge 3 6" xfId="21206" xr:uid="{00000000-0005-0000-0000-0000DD520000}"/>
    <cellStyle name="RISKrtandbEdge 3 6 2" xfId="21207" xr:uid="{00000000-0005-0000-0000-0000DE520000}"/>
    <cellStyle name="RISKrtandbEdge 3 6 2 2" xfId="21208" xr:uid="{00000000-0005-0000-0000-0000DF520000}"/>
    <cellStyle name="RISKrtandbEdge 3 6 2 2 2" xfId="21209" xr:uid="{00000000-0005-0000-0000-0000E0520000}"/>
    <cellStyle name="RISKrtandbEdge 3 6 2 2 2 2" xfId="43901" xr:uid="{BE217D9A-7410-4953-85CD-11E9A8A7CF09}"/>
    <cellStyle name="RISKrtandbEdge 3 6 2 2 3" xfId="43900" xr:uid="{408D79F6-1D8B-4F54-A2B0-608DC4AB32BF}"/>
    <cellStyle name="RISKrtandbEdge 3 6 2 3" xfId="21210" xr:uid="{00000000-0005-0000-0000-0000E1520000}"/>
    <cellStyle name="RISKrtandbEdge 3 6 2 3 2" xfId="21211" xr:uid="{00000000-0005-0000-0000-0000E2520000}"/>
    <cellStyle name="RISKrtandbEdge 3 6 2 3 2 2" xfId="43903" xr:uid="{B006394A-BC2A-42F6-914C-86BFFCD8B4DB}"/>
    <cellStyle name="RISKrtandbEdge 3 6 2 3 3" xfId="43902" xr:uid="{B060E97C-CD85-4311-A26D-A1D047A74A0A}"/>
    <cellStyle name="RISKrtandbEdge 3 6 2 4" xfId="21212" xr:uid="{00000000-0005-0000-0000-0000E3520000}"/>
    <cellStyle name="RISKrtandbEdge 3 6 2 4 2" xfId="43904" xr:uid="{CC75E5CA-7EA6-48A5-88B4-1A17AA4B4327}"/>
    <cellStyle name="RISKrtandbEdge 3 6 2 5" xfId="43899" xr:uid="{67CFE6BB-41EE-4300-B74E-0316E80EFB86}"/>
    <cellStyle name="RISKrtandbEdge 3 6 3" xfId="21213" xr:uid="{00000000-0005-0000-0000-0000E4520000}"/>
    <cellStyle name="RISKrtandbEdge 3 6 3 2" xfId="21214" xr:uid="{00000000-0005-0000-0000-0000E5520000}"/>
    <cellStyle name="RISKrtandbEdge 3 6 3 2 2" xfId="21215" xr:uid="{00000000-0005-0000-0000-0000E6520000}"/>
    <cellStyle name="RISKrtandbEdge 3 6 3 2 2 2" xfId="43907" xr:uid="{2EBB5361-FBD4-4DED-A5DD-62E9387F98D1}"/>
    <cellStyle name="RISKrtandbEdge 3 6 3 2 3" xfId="43906" xr:uid="{AA5E1B08-66D1-4DCC-BE2B-3546AE5A8FF1}"/>
    <cellStyle name="RISKrtandbEdge 3 6 3 3" xfId="21216" xr:uid="{00000000-0005-0000-0000-0000E7520000}"/>
    <cellStyle name="RISKrtandbEdge 3 6 3 3 2" xfId="21217" xr:uid="{00000000-0005-0000-0000-0000E8520000}"/>
    <cellStyle name="RISKrtandbEdge 3 6 3 3 2 2" xfId="43909" xr:uid="{098B6A12-DD1C-46A2-95A3-C19E668F958E}"/>
    <cellStyle name="RISKrtandbEdge 3 6 3 3 3" xfId="43908" xr:uid="{E3353402-DC11-4E12-A4D9-E86D7C713ACD}"/>
    <cellStyle name="RISKrtandbEdge 3 6 3 4" xfId="21218" xr:uid="{00000000-0005-0000-0000-0000E9520000}"/>
    <cellStyle name="RISKrtandbEdge 3 6 3 4 2" xfId="43910" xr:uid="{A4C6BDC1-EB4B-4796-8527-974119CA59F8}"/>
    <cellStyle name="RISKrtandbEdge 3 6 3 5" xfId="43905" xr:uid="{532F74EB-ADB8-4A19-8833-E842B88F89F4}"/>
    <cellStyle name="RISKrtandbEdge 3 6 4" xfId="21219" xr:uid="{00000000-0005-0000-0000-0000EA520000}"/>
    <cellStyle name="RISKrtandbEdge 3 6 4 2" xfId="21220" xr:uid="{00000000-0005-0000-0000-0000EB520000}"/>
    <cellStyle name="RISKrtandbEdge 3 6 4 2 2" xfId="21221" xr:uid="{00000000-0005-0000-0000-0000EC520000}"/>
    <cellStyle name="RISKrtandbEdge 3 6 4 2 2 2" xfId="43913" xr:uid="{ED45ECCA-7FED-4F66-9D40-0039813DB594}"/>
    <cellStyle name="RISKrtandbEdge 3 6 4 2 3" xfId="43912" xr:uid="{580CA82E-B0D2-4218-A1D1-A9099AD1F02B}"/>
    <cellStyle name="RISKrtandbEdge 3 6 4 3" xfId="21222" xr:uid="{00000000-0005-0000-0000-0000ED520000}"/>
    <cellStyle name="RISKrtandbEdge 3 6 4 3 2" xfId="21223" xr:uid="{00000000-0005-0000-0000-0000EE520000}"/>
    <cellStyle name="RISKrtandbEdge 3 6 4 3 2 2" xfId="43915" xr:uid="{1F1672CA-0A0C-4AD5-8426-DF6AA6B42B68}"/>
    <cellStyle name="RISKrtandbEdge 3 6 4 3 3" xfId="43914" xr:uid="{F5E6652D-712B-49A3-AB83-F50FC9082767}"/>
    <cellStyle name="RISKrtandbEdge 3 6 4 4" xfId="21224" xr:uid="{00000000-0005-0000-0000-0000EF520000}"/>
    <cellStyle name="RISKrtandbEdge 3 6 4 4 2" xfId="43916" xr:uid="{EC6C1864-503D-485C-B067-CBD8E7F693D3}"/>
    <cellStyle name="RISKrtandbEdge 3 6 4 5" xfId="43911" xr:uid="{38465218-D41A-4CB9-AEC4-F678039CAB07}"/>
    <cellStyle name="RISKrtandbEdge 3 6 5" xfId="21225" xr:uid="{00000000-0005-0000-0000-0000F0520000}"/>
    <cellStyle name="RISKrtandbEdge 3 6 5 2" xfId="21226" xr:uid="{00000000-0005-0000-0000-0000F1520000}"/>
    <cellStyle name="RISKrtandbEdge 3 6 5 2 2" xfId="21227" xr:uid="{00000000-0005-0000-0000-0000F2520000}"/>
    <cellStyle name="RISKrtandbEdge 3 6 5 2 2 2" xfId="43919" xr:uid="{1A484348-98E0-43AB-8CDD-73935FB06274}"/>
    <cellStyle name="RISKrtandbEdge 3 6 5 2 3" xfId="43918" xr:uid="{0B2E6092-27E3-431C-8117-00F90570715F}"/>
    <cellStyle name="RISKrtandbEdge 3 6 5 3" xfId="21228" xr:uid="{00000000-0005-0000-0000-0000F3520000}"/>
    <cellStyle name="RISKrtandbEdge 3 6 5 3 2" xfId="21229" xr:uid="{00000000-0005-0000-0000-0000F4520000}"/>
    <cellStyle name="RISKrtandbEdge 3 6 5 3 2 2" xfId="43921" xr:uid="{D112481B-65BB-45C1-95AA-6CED139F5C3E}"/>
    <cellStyle name="RISKrtandbEdge 3 6 5 3 3" xfId="43920" xr:uid="{914C56BB-6D2E-4134-9114-310C2B07CD64}"/>
    <cellStyle name="RISKrtandbEdge 3 6 5 4" xfId="21230" xr:uid="{00000000-0005-0000-0000-0000F5520000}"/>
    <cellStyle name="RISKrtandbEdge 3 6 5 4 2" xfId="43922" xr:uid="{5D1D17B4-D39A-4C1A-A5FD-04C42C0CDE94}"/>
    <cellStyle name="RISKrtandbEdge 3 6 5 5" xfId="43917" xr:uid="{20E05152-7579-4F2F-A7F6-921FCB1F1006}"/>
    <cellStyle name="RISKrtandbEdge 3 6 6" xfId="21231" xr:uid="{00000000-0005-0000-0000-0000F6520000}"/>
    <cellStyle name="RISKrtandbEdge 3 6 6 2" xfId="21232" xr:uid="{00000000-0005-0000-0000-0000F7520000}"/>
    <cellStyle name="RISKrtandbEdge 3 6 6 2 2" xfId="43924" xr:uid="{4AAB3B80-345B-4B94-8FEF-8C43854F4F17}"/>
    <cellStyle name="RISKrtandbEdge 3 6 6 3" xfId="43923" xr:uid="{7B284C92-02F4-48DF-9B5E-5EE6CB0F58D5}"/>
    <cellStyle name="RISKrtandbEdge 3 6 7" xfId="21233" xr:uid="{00000000-0005-0000-0000-0000F8520000}"/>
    <cellStyle name="RISKrtandbEdge 3 6 7 2" xfId="21234" xr:uid="{00000000-0005-0000-0000-0000F9520000}"/>
    <cellStyle name="RISKrtandbEdge 3 6 7 2 2" xfId="43926" xr:uid="{2E1E112D-941F-4F85-A0E0-B146438EAC75}"/>
    <cellStyle name="RISKrtandbEdge 3 6 7 3" xfId="43925" xr:uid="{F4C47A67-9C79-4C0F-9A93-B6BA13562E92}"/>
    <cellStyle name="RISKrtandbEdge 3 6 8" xfId="21235" xr:uid="{00000000-0005-0000-0000-0000FA520000}"/>
    <cellStyle name="RISKrtandbEdge 3 6 8 2" xfId="43927" xr:uid="{11D8A435-FB54-4ACC-B714-811EC3BAE3FB}"/>
    <cellStyle name="RISKrtandbEdge 3 6 9" xfId="43898" xr:uid="{3211103C-A075-403E-8932-4095674F5160}"/>
    <cellStyle name="RISKrtandbEdge 3 7" xfId="21236" xr:uid="{00000000-0005-0000-0000-0000FB520000}"/>
    <cellStyle name="RISKrtandbEdge 3 7 2" xfId="21237" xr:uid="{00000000-0005-0000-0000-0000FC520000}"/>
    <cellStyle name="RISKrtandbEdge 3 7 2 2" xfId="21238" xr:uid="{00000000-0005-0000-0000-0000FD520000}"/>
    <cellStyle name="RISKrtandbEdge 3 7 2 2 2" xfId="43930" xr:uid="{5EDEDEAC-F371-4F0D-8BEA-6C17EB67835A}"/>
    <cellStyle name="RISKrtandbEdge 3 7 2 3" xfId="43929" xr:uid="{42154439-44E5-49C2-8B5A-101228E6D225}"/>
    <cellStyle name="RISKrtandbEdge 3 7 3" xfId="21239" xr:uid="{00000000-0005-0000-0000-0000FE520000}"/>
    <cellStyle name="RISKrtandbEdge 3 7 3 2" xfId="21240" xr:uid="{00000000-0005-0000-0000-0000FF520000}"/>
    <cellStyle name="RISKrtandbEdge 3 7 3 2 2" xfId="43932" xr:uid="{FDC62E7D-5172-4F4B-ABA5-D0B725635796}"/>
    <cellStyle name="RISKrtandbEdge 3 7 3 3" xfId="43931" xr:uid="{DAABDD59-5FF2-4BEE-A108-D269A8C8DD47}"/>
    <cellStyle name="RISKrtandbEdge 3 7 4" xfId="21241" xr:uid="{00000000-0005-0000-0000-000000530000}"/>
    <cellStyle name="RISKrtandbEdge 3 7 4 2" xfId="43933" xr:uid="{0187D18B-2FC5-4485-B70D-83F1BE8490F9}"/>
    <cellStyle name="RISKrtandbEdge 3 7 5" xfId="43928" xr:uid="{8D6CBC74-87E7-409B-A1E7-6DD34296F390}"/>
    <cellStyle name="RISKrtandbEdge 3 8" xfId="21242" xr:uid="{00000000-0005-0000-0000-000001530000}"/>
    <cellStyle name="RISKrtandbEdge 3 8 2" xfId="21243" xr:uid="{00000000-0005-0000-0000-000002530000}"/>
    <cellStyle name="RISKrtandbEdge 3 8 2 2" xfId="21244" xr:uid="{00000000-0005-0000-0000-000003530000}"/>
    <cellStyle name="RISKrtandbEdge 3 8 2 2 2" xfId="43936" xr:uid="{B9C87968-F4F6-465F-9837-8217065FD8B9}"/>
    <cellStyle name="RISKrtandbEdge 3 8 2 3" xfId="43935" xr:uid="{02B61A5E-FBCF-430C-AFD1-0E25D8437AC8}"/>
    <cellStyle name="RISKrtandbEdge 3 8 3" xfId="21245" xr:uid="{00000000-0005-0000-0000-000004530000}"/>
    <cellStyle name="RISKrtandbEdge 3 8 3 2" xfId="21246" xr:uid="{00000000-0005-0000-0000-000005530000}"/>
    <cellStyle name="RISKrtandbEdge 3 8 3 2 2" xfId="43938" xr:uid="{19677CC5-2AF7-46DA-81EE-5A5B7F6B17C8}"/>
    <cellStyle name="RISKrtandbEdge 3 8 3 3" xfId="43937" xr:uid="{E74AF7CF-5472-48C6-B403-475396792B8B}"/>
    <cellStyle name="RISKrtandbEdge 3 8 4" xfId="21247" xr:uid="{00000000-0005-0000-0000-000006530000}"/>
    <cellStyle name="RISKrtandbEdge 3 8 4 2" xfId="43939" xr:uid="{3B0A2276-1D1E-4F7A-A9BF-678967803FE4}"/>
    <cellStyle name="RISKrtandbEdge 3 8 5" xfId="43934" xr:uid="{A494B137-50C2-41EB-ADF9-14D012CB5C7A}"/>
    <cellStyle name="RISKrtandbEdge 3 9" xfId="21248" xr:uid="{00000000-0005-0000-0000-000007530000}"/>
    <cellStyle name="RISKrtandbEdge 3 9 2" xfId="21249" xr:uid="{00000000-0005-0000-0000-000008530000}"/>
    <cellStyle name="RISKrtandbEdge 3 9 2 2" xfId="21250" xr:uid="{00000000-0005-0000-0000-000009530000}"/>
    <cellStyle name="RISKrtandbEdge 3 9 2 2 2" xfId="43942" xr:uid="{CE74052B-6770-4433-B2A3-99694CD99015}"/>
    <cellStyle name="RISKrtandbEdge 3 9 2 3" xfId="43941" xr:uid="{A78D442F-8E39-4DF8-AA8F-0972DB78BE5F}"/>
    <cellStyle name="RISKrtandbEdge 3 9 3" xfId="21251" xr:uid="{00000000-0005-0000-0000-00000A530000}"/>
    <cellStyle name="RISKrtandbEdge 3 9 3 2" xfId="21252" xr:uid="{00000000-0005-0000-0000-00000B530000}"/>
    <cellStyle name="RISKrtandbEdge 3 9 3 2 2" xfId="43944" xr:uid="{BE8BB01A-E0D1-478D-9098-0755EFB88877}"/>
    <cellStyle name="RISKrtandbEdge 3 9 3 3" xfId="43943" xr:uid="{A900AEF4-3839-4728-BC48-73692E699F9C}"/>
    <cellStyle name="RISKrtandbEdge 3 9 4" xfId="21253" xr:uid="{00000000-0005-0000-0000-00000C530000}"/>
    <cellStyle name="RISKrtandbEdge 3 9 4 2" xfId="43945" xr:uid="{0DF038DD-AE05-4200-B80A-B227E14A01A7}"/>
    <cellStyle name="RISKrtandbEdge 3 9 5" xfId="43940" xr:uid="{15FE90CA-D9AE-4A2F-95B1-B30E05A7ECFA}"/>
    <cellStyle name="RISKrtandbEdge 3_Balance" xfId="21254" xr:uid="{00000000-0005-0000-0000-00000D530000}"/>
    <cellStyle name="RISKrtandbEdge 4" xfId="21255" xr:uid="{00000000-0005-0000-0000-00000E530000}"/>
    <cellStyle name="RISKrtandbEdge 4 10" xfId="21256" xr:uid="{00000000-0005-0000-0000-00000F530000}"/>
    <cellStyle name="RISKrtandbEdge 4 10 2" xfId="21257" xr:uid="{00000000-0005-0000-0000-000010530000}"/>
    <cellStyle name="RISKrtandbEdge 4 10 2 2" xfId="21258" xr:uid="{00000000-0005-0000-0000-000011530000}"/>
    <cellStyle name="RISKrtandbEdge 4 10 2 2 2" xfId="43949" xr:uid="{23B23A31-AE1A-47D4-93B5-05EE712ABC88}"/>
    <cellStyle name="RISKrtandbEdge 4 10 2 3" xfId="43948" xr:uid="{736C8DF4-1D09-4C73-833B-E456BF4B46C9}"/>
    <cellStyle name="RISKrtandbEdge 4 10 3" xfId="21259" xr:uid="{00000000-0005-0000-0000-000012530000}"/>
    <cellStyle name="RISKrtandbEdge 4 10 3 2" xfId="21260" xr:uid="{00000000-0005-0000-0000-000013530000}"/>
    <cellStyle name="RISKrtandbEdge 4 10 3 2 2" xfId="43951" xr:uid="{E80264E9-DD56-45A9-8267-5D52D3863C9E}"/>
    <cellStyle name="RISKrtandbEdge 4 10 3 3" xfId="43950" xr:uid="{87969FD5-0B93-4779-9A48-DC4C6DCC13EF}"/>
    <cellStyle name="RISKrtandbEdge 4 10 4" xfId="21261" xr:uid="{00000000-0005-0000-0000-000014530000}"/>
    <cellStyle name="RISKrtandbEdge 4 10 4 2" xfId="43952" xr:uid="{1BE0F5DD-027F-48AE-8F9F-8EB3F3FF1909}"/>
    <cellStyle name="RISKrtandbEdge 4 10 5" xfId="43947" xr:uid="{B0F9E08E-7550-4EDE-A5D3-799C2FAA4698}"/>
    <cellStyle name="RISKrtandbEdge 4 11" xfId="21262" xr:uid="{00000000-0005-0000-0000-000015530000}"/>
    <cellStyle name="RISKrtandbEdge 4 11 2" xfId="21263" xr:uid="{00000000-0005-0000-0000-000016530000}"/>
    <cellStyle name="RISKrtandbEdge 4 11 2 2" xfId="43954" xr:uid="{C05EF715-9C18-432C-B8C9-031EE1BC2762}"/>
    <cellStyle name="RISKrtandbEdge 4 11 3" xfId="43953" xr:uid="{C9E2F21F-0D38-45CD-B3EB-73C979302ECD}"/>
    <cellStyle name="RISKrtandbEdge 4 12" xfId="21264" xr:uid="{00000000-0005-0000-0000-000017530000}"/>
    <cellStyle name="RISKrtandbEdge 4 12 2" xfId="21265" xr:uid="{00000000-0005-0000-0000-000018530000}"/>
    <cellStyle name="RISKrtandbEdge 4 12 2 2" xfId="43956" xr:uid="{6915FD0D-3886-42A6-BE53-DC37A2C072F5}"/>
    <cellStyle name="RISKrtandbEdge 4 12 3" xfId="43955" xr:uid="{E4F9BB8C-FCC8-463F-8942-5D5F205B1E95}"/>
    <cellStyle name="RISKrtandbEdge 4 13" xfId="21266" xr:uid="{00000000-0005-0000-0000-000019530000}"/>
    <cellStyle name="RISKrtandbEdge 4 13 2" xfId="43957" xr:uid="{79703F90-3D57-4903-82D2-1F088380D8FA}"/>
    <cellStyle name="RISKrtandbEdge 4 14" xfId="43946" xr:uid="{3C099754-7B81-4DC2-AD93-E28856758187}"/>
    <cellStyle name="RISKrtandbEdge 4 2" xfId="21267" xr:uid="{00000000-0005-0000-0000-00001A530000}"/>
    <cellStyle name="RISKrtandbEdge 4 2 10" xfId="43958" xr:uid="{32B8478C-7CB0-4970-96E2-2AC03589AD39}"/>
    <cellStyle name="RISKrtandbEdge 4 2 2" xfId="21268" xr:uid="{00000000-0005-0000-0000-00001B530000}"/>
    <cellStyle name="RISKrtandbEdge 4 2 2 2" xfId="21269" xr:uid="{00000000-0005-0000-0000-00001C530000}"/>
    <cellStyle name="RISKrtandbEdge 4 2 2 2 2" xfId="21270" xr:uid="{00000000-0005-0000-0000-00001D530000}"/>
    <cellStyle name="RISKrtandbEdge 4 2 2 2 2 2" xfId="21271" xr:uid="{00000000-0005-0000-0000-00001E530000}"/>
    <cellStyle name="RISKrtandbEdge 4 2 2 2 2 2 2" xfId="43962" xr:uid="{4703C37F-F78F-4F9E-BA64-68B5FA5EDD05}"/>
    <cellStyle name="RISKrtandbEdge 4 2 2 2 2 3" xfId="43961" xr:uid="{1CFCAB19-5E21-4E1C-8146-4B3A0CDAED69}"/>
    <cellStyle name="RISKrtandbEdge 4 2 2 2 3" xfId="21272" xr:uid="{00000000-0005-0000-0000-00001F530000}"/>
    <cellStyle name="RISKrtandbEdge 4 2 2 2 3 2" xfId="21273" xr:uid="{00000000-0005-0000-0000-000020530000}"/>
    <cellStyle name="RISKrtandbEdge 4 2 2 2 3 2 2" xfId="43964" xr:uid="{7D2BF9B4-54B5-4807-996E-610DEE7B0410}"/>
    <cellStyle name="RISKrtandbEdge 4 2 2 2 3 3" xfId="43963" xr:uid="{4E8D5313-6D96-4906-B7A8-954BEFCB2074}"/>
    <cellStyle name="RISKrtandbEdge 4 2 2 2 4" xfId="21274" xr:uid="{00000000-0005-0000-0000-000021530000}"/>
    <cellStyle name="RISKrtandbEdge 4 2 2 2 4 2" xfId="43965" xr:uid="{B12AB606-FAD5-430D-8F85-D2A401CFE8A9}"/>
    <cellStyle name="RISKrtandbEdge 4 2 2 2 5" xfId="43960" xr:uid="{0D12657C-2879-493D-B349-19034B22BA21}"/>
    <cellStyle name="RISKrtandbEdge 4 2 2 3" xfId="21275" xr:uid="{00000000-0005-0000-0000-000022530000}"/>
    <cellStyle name="RISKrtandbEdge 4 2 2 3 2" xfId="21276" xr:uid="{00000000-0005-0000-0000-000023530000}"/>
    <cellStyle name="RISKrtandbEdge 4 2 2 3 2 2" xfId="21277" xr:uid="{00000000-0005-0000-0000-000024530000}"/>
    <cellStyle name="RISKrtandbEdge 4 2 2 3 2 2 2" xfId="43968" xr:uid="{4205CBFE-A889-4165-9179-B533319733F1}"/>
    <cellStyle name="RISKrtandbEdge 4 2 2 3 2 3" xfId="43967" xr:uid="{C33AD3A0-4D44-4F65-BFF0-0AE3BD20051A}"/>
    <cellStyle name="RISKrtandbEdge 4 2 2 3 3" xfId="21278" xr:uid="{00000000-0005-0000-0000-000025530000}"/>
    <cellStyle name="RISKrtandbEdge 4 2 2 3 3 2" xfId="21279" xr:uid="{00000000-0005-0000-0000-000026530000}"/>
    <cellStyle name="RISKrtandbEdge 4 2 2 3 3 2 2" xfId="43970" xr:uid="{59E6218C-5BFA-49EA-9834-4560DAE4BBDB}"/>
    <cellStyle name="RISKrtandbEdge 4 2 2 3 3 3" xfId="43969" xr:uid="{48BB1590-2FDF-4488-ADA6-08EDD812CBA3}"/>
    <cellStyle name="RISKrtandbEdge 4 2 2 3 4" xfId="21280" xr:uid="{00000000-0005-0000-0000-000027530000}"/>
    <cellStyle name="RISKrtandbEdge 4 2 2 3 4 2" xfId="43971" xr:uid="{B1CB3A8C-1A6E-4CB9-B4E7-B61D4F46AE97}"/>
    <cellStyle name="RISKrtandbEdge 4 2 2 3 5" xfId="43966" xr:uid="{03AC0364-D497-416A-960E-0B22803FE475}"/>
    <cellStyle name="RISKrtandbEdge 4 2 2 4" xfId="21281" xr:uid="{00000000-0005-0000-0000-000028530000}"/>
    <cellStyle name="RISKrtandbEdge 4 2 2 4 2" xfId="21282" xr:uid="{00000000-0005-0000-0000-000029530000}"/>
    <cellStyle name="RISKrtandbEdge 4 2 2 4 2 2" xfId="21283" xr:uid="{00000000-0005-0000-0000-00002A530000}"/>
    <cellStyle name="RISKrtandbEdge 4 2 2 4 2 2 2" xfId="43974" xr:uid="{D166DFC0-9C4D-4A20-B412-F8504ABFA758}"/>
    <cellStyle name="RISKrtandbEdge 4 2 2 4 2 3" xfId="43973" xr:uid="{4BF0A51B-2025-4D09-B774-262757641EB0}"/>
    <cellStyle name="RISKrtandbEdge 4 2 2 4 3" xfId="21284" xr:uid="{00000000-0005-0000-0000-00002B530000}"/>
    <cellStyle name="RISKrtandbEdge 4 2 2 4 3 2" xfId="21285" xr:uid="{00000000-0005-0000-0000-00002C530000}"/>
    <cellStyle name="RISKrtandbEdge 4 2 2 4 3 2 2" xfId="43976" xr:uid="{46C70737-2AAE-4E25-BF71-C6D8FDF7609B}"/>
    <cellStyle name="RISKrtandbEdge 4 2 2 4 3 3" xfId="43975" xr:uid="{59ED25B2-7502-4C82-BEEC-C7B2B0A6C25D}"/>
    <cellStyle name="RISKrtandbEdge 4 2 2 4 4" xfId="21286" xr:uid="{00000000-0005-0000-0000-00002D530000}"/>
    <cellStyle name="RISKrtandbEdge 4 2 2 4 4 2" xfId="43977" xr:uid="{0DD11C38-E0A0-48E5-AABF-E6B291E4DF51}"/>
    <cellStyle name="RISKrtandbEdge 4 2 2 4 5" xfId="43972" xr:uid="{D7250EFC-FCCC-486F-97B9-F87A331C4D54}"/>
    <cellStyle name="RISKrtandbEdge 4 2 2 5" xfId="21287" xr:uid="{00000000-0005-0000-0000-00002E530000}"/>
    <cellStyle name="RISKrtandbEdge 4 2 2 5 2" xfId="21288" xr:uid="{00000000-0005-0000-0000-00002F530000}"/>
    <cellStyle name="RISKrtandbEdge 4 2 2 5 2 2" xfId="21289" xr:uid="{00000000-0005-0000-0000-000030530000}"/>
    <cellStyle name="RISKrtandbEdge 4 2 2 5 2 2 2" xfId="43980" xr:uid="{82FE9E8A-9330-4340-A16D-2F7D8708A3FB}"/>
    <cellStyle name="RISKrtandbEdge 4 2 2 5 2 3" xfId="43979" xr:uid="{FF302F4C-6EBE-4D9C-A7B8-1BDC65F1FA1A}"/>
    <cellStyle name="RISKrtandbEdge 4 2 2 5 3" xfId="21290" xr:uid="{00000000-0005-0000-0000-000031530000}"/>
    <cellStyle name="RISKrtandbEdge 4 2 2 5 3 2" xfId="21291" xr:uid="{00000000-0005-0000-0000-000032530000}"/>
    <cellStyle name="RISKrtandbEdge 4 2 2 5 3 2 2" xfId="43982" xr:uid="{A60175CB-91F2-49A7-A0B6-82419A5AF696}"/>
    <cellStyle name="RISKrtandbEdge 4 2 2 5 3 3" xfId="43981" xr:uid="{C0D29E5E-7D86-4397-91D7-3B3E5449CA3A}"/>
    <cellStyle name="RISKrtandbEdge 4 2 2 5 4" xfId="21292" xr:uid="{00000000-0005-0000-0000-000033530000}"/>
    <cellStyle name="RISKrtandbEdge 4 2 2 5 4 2" xfId="43983" xr:uid="{E83366C7-8700-4110-AD19-1EAA7829BA8A}"/>
    <cellStyle name="RISKrtandbEdge 4 2 2 5 5" xfId="43978" xr:uid="{44545752-1BE3-4148-B2D0-9219919F8FCB}"/>
    <cellStyle name="RISKrtandbEdge 4 2 2 6" xfId="21293" xr:uid="{00000000-0005-0000-0000-000034530000}"/>
    <cellStyle name="RISKrtandbEdge 4 2 2 6 2" xfId="21294" xr:uid="{00000000-0005-0000-0000-000035530000}"/>
    <cellStyle name="RISKrtandbEdge 4 2 2 6 2 2" xfId="43985" xr:uid="{42E6A107-5E3C-4DCF-A393-64AA76B2BEC6}"/>
    <cellStyle name="RISKrtandbEdge 4 2 2 6 3" xfId="43984" xr:uid="{C6E4B51E-621E-4D34-84CB-630542422618}"/>
    <cellStyle name="RISKrtandbEdge 4 2 2 7" xfId="21295" xr:uid="{00000000-0005-0000-0000-000036530000}"/>
    <cellStyle name="RISKrtandbEdge 4 2 2 7 2" xfId="21296" xr:uid="{00000000-0005-0000-0000-000037530000}"/>
    <cellStyle name="RISKrtandbEdge 4 2 2 7 2 2" xfId="43987" xr:uid="{8C5ED803-CA5F-46C0-AF88-9D16D4E24AE5}"/>
    <cellStyle name="RISKrtandbEdge 4 2 2 7 3" xfId="43986" xr:uid="{DDA79EDB-C399-4576-B055-74413D8BFB73}"/>
    <cellStyle name="RISKrtandbEdge 4 2 2 8" xfId="21297" xr:uid="{00000000-0005-0000-0000-000038530000}"/>
    <cellStyle name="RISKrtandbEdge 4 2 2 8 2" xfId="43988" xr:uid="{27623462-11BE-44F0-8C1C-F3786CC40C71}"/>
    <cellStyle name="RISKrtandbEdge 4 2 2 9" xfId="43959" xr:uid="{901ED85F-F4B1-4E02-B5ED-D1251053F5FE}"/>
    <cellStyle name="RISKrtandbEdge 4 2 3" xfId="21298" xr:uid="{00000000-0005-0000-0000-000039530000}"/>
    <cellStyle name="RISKrtandbEdge 4 2 3 2" xfId="21299" xr:uid="{00000000-0005-0000-0000-00003A530000}"/>
    <cellStyle name="RISKrtandbEdge 4 2 3 2 2" xfId="21300" xr:uid="{00000000-0005-0000-0000-00003B530000}"/>
    <cellStyle name="RISKrtandbEdge 4 2 3 2 2 2" xfId="43991" xr:uid="{820D2926-DCC2-4127-A2D5-01A27249A01A}"/>
    <cellStyle name="RISKrtandbEdge 4 2 3 2 3" xfId="43990" xr:uid="{A96AAB22-1B69-45AD-97F1-F153EB942082}"/>
    <cellStyle name="RISKrtandbEdge 4 2 3 3" xfId="21301" xr:uid="{00000000-0005-0000-0000-00003C530000}"/>
    <cellStyle name="RISKrtandbEdge 4 2 3 3 2" xfId="21302" xr:uid="{00000000-0005-0000-0000-00003D530000}"/>
    <cellStyle name="RISKrtandbEdge 4 2 3 3 2 2" xfId="43993" xr:uid="{C51CC665-CBEC-4CA5-9CD4-6EAB99483024}"/>
    <cellStyle name="RISKrtandbEdge 4 2 3 3 3" xfId="43992" xr:uid="{11EB9481-A3FE-44BC-A297-85202C367754}"/>
    <cellStyle name="RISKrtandbEdge 4 2 3 4" xfId="21303" xr:uid="{00000000-0005-0000-0000-00003E530000}"/>
    <cellStyle name="RISKrtandbEdge 4 2 3 4 2" xfId="43994" xr:uid="{83052C75-ABEE-44C7-8EA8-EF2C68802959}"/>
    <cellStyle name="RISKrtandbEdge 4 2 3 5" xfId="43989" xr:uid="{D325ED0C-4E20-49CE-BB35-76CDE64315D8}"/>
    <cellStyle name="RISKrtandbEdge 4 2 4" xfId="21304" xr:uid="{00000000-0005-0000-0000-00003F530000}"/>
    <cellStyle name="RISKrtandbEdge 4 2 4 2" xfId="21305" xr:uid="{00000000-0005-0000-0000-000040530000}"/>
    <cellStyle name="RISKrtandbEdge 4 2 4 2 2" xfId="21306" xr:uid="{00000000-0005-0000-0000-000041530000}"/>
    <cellStyle name="RISKrtandbEdge 4 2 4 2 2 2" xfId="43997" xr:uid="{4E23788A-CC98-4D43-9049-43D2302F7D88}"/>
    <cellStyle name="RISKrtandbEdge 4 2 4 2 3" xfId="43996" xr:uid="{B765A201-6D3E-469A-A47C-B2FF94A0F744}"/>
    <cellStyle name="RISKrtandbEdge 4 2 4 3" xfId="21307" xr:uid="{00000000-0005-0000-0000-000042530000}"/>
    <cellStyle name="RISKrtandbEdge 4 2 4 3 2" xfId="21308" xr:uid="{00000000-0005-0000-0000-000043530000}"/>
    <cellStyle name="RISKrtandbEdge 4 2 4 3 2 2" xfId="43999" xr:uid="{BDE14E53-5574-4961-97B4-C0D88D4E5E2F}"/>
    <cellStyle name="RISKrtandbEdge 4 2 4 3 3" xfId="43998" xr:uid="{BEC5CC49-270A-463F-BDAB-4F0255AFC92B}"/>
    <cellStyle name="RISKrtandbEdge 4 2 4 4" xfId="21309" xr:uid="{00000000-0005-0000-0000-000044530000}"/>
    <cellStyle name="RISKrtandbEdge 4 2 4 4 2" xfId="44000" xr:uid="{088DC409-B1DE-4B3D-BA96-72EA503B4E12}"/>
    <cellStyle name="RISKrtandbEdge 4 2 4 5" xfId="43995" xr:uid="{D2BF3E43-8335-4A06-93B5-F39F7C52C086}"/>
    <cellStyle name="RISKrtandbEdge 4 2 5" xfId="21310" xr:uid="{00000000-0005-0000-0000-000045530000}"/>
    <cellStyle name="RISKrtandbEdge 4 2 5 2" xfId="21311" xr:uid="{00000000-0005-0000-0000-000046530000}"/>
    <cellStyle name="RISKrtandbEdge 4 2 5 2 2" xfId="21312" xr:uid="{00000000-0005-0000-0000-000047530000}"/>
    <cellStyle name="RISKrtandbEdge 4 2 5 2 2 2" xfId="44003" xr:uid="{2FD61972-C989-4855-B25E-FB1630396B50}"/>
    <cellStyle name="RISKrtandbEdge 4 2 5 2 3" xfId="44002" xr:uid="{EAEF4F92-28E6-4063-9DEC-5C41A74042CC}"/>
    <cellStyle name="RISKrtandbEdge 4 2 5 3" xfId="21313" xr:uid="{00000000-0005-0000-0000-000048530000}"/>
    <cellStyle name="RISKrtandbEdge 4 2 5 3 2" xfId="21314" xr:uid="{00000000-0005-0000-0000-000049530000}"/>
    <cellStyle name="RISKrtandbEdge 4 2 5 3 2 2" xfId="44005" xr:uid="{C7CAC41E-0D7D-46DA-A0BC-12B89B09EA13}"/>
    <cellStyle name="RISKrtandbEdge 4 2 5 3 3" xfId="44004" xr:uid="{2F038804-AA45-4341-A76C-20E6FF73E9BB}"/>
    <cellStyle name="RISKrtandbEdge 4 2 5 4" xfId="21315" xr:uid="{00000000-0005-0000-0000-00004A530000}"/>
    <cellStyle name="RISKrtandbEdge 4 2 5 4 2" xfId="44006" xr:uid="{71BA13CD-FF9F-403A-9D49-2C407BF37456}"/>
    <cellStyle name="RISKrtandbEdge 4 2 5 5" xfId="44001" xr:uid="{D7E2FC03-B2F6-4209-82B1-98106B3F9109}"/>
    <cellStyle name="RISKrtandbEdge 4 2 6" xfId="21316" xr:uid="{00000000-0005-0000-0000-00004B530000}"/>
    <cellStyle name="RISKrtandbEdge 4 2 6 2" xfId="21317" xr:uid="{00000000-0005-0000-0000-00004C530000}"/>
    <cellStyle name="RISKrtandbEdge 4 2 6 2 2" xfId="21318" xr:uid="{00000000-0005-0000-0000-00004D530000}"/>
    <cellStyle name="RISKrtandbEdge 4 2 6 2 2 2" xfId="44009" xr:uid="{A7F4C53E-2C75-4AB7-B3EB-B9BB4DCD7809}"/>
    <cellStyle name="RISKrtandbEdge 4 2 6 2 3" xfId="44008" xr:uid="{A9EE7525-8CCF-495A-841D-BF4BFC0D0CEE}"/>
    <cellStyle name="RISKrtandbEdge 4 2 6 3" xfId="21319" xr:uid="{00000000-0005-0000-0000-00004E530000}"/>
    <cellStyle name="RISKrtandbEdge 4 2 6 3 2" xfId="21320" xr:uid="{00000000-0005-0000-0000-00004F530000}"/>
    <cellStyle name="RISKrtandbEdge 4 2 6 3 2 2" xfId="44011" xr:uid="{62EF143B-8ED6-44AC-B472-9F2DB1B3F7B9}"/>
    <cellStyle name="RISKrtandbEdge 4 2 6 3 3" xfId="44010" xr:uid="{6054D9F8-8CDA-4D75-A232-D8691EB58DD2}"/>
    <cellStyle name="RISKrtandbEdge 4 2 6 4" xfId="21321" xr:uid="{00000000-0005-0000-0000-000050530000}"/>
    <cellStyle name="RISKrtandbEdge 4 2 6 4 2" xfId="44012" xr:uid="{90B5AC2C-45F8-406F-A741-DB61895F490A}"/>
    <cellStyle name="RISKrtandbEdge 4 2 6 5" xfId="44007" xr:uid="{147F59FA-BFDA-4CDB-B5DD-C8B50CBEAACF}"/>
    <cellStyle name="RISKrtandbEdge 4 2 7" xfId="21322" xr:uid="{00000000-0005-0000-0000-000051530000}"/>
    <cellStyle name="RISKrtandbEdge 4 2 7 2" xfId="21323" xr:uid="{00000000-0005-0000-0000-000052530000}"/>
    <cellStyle name="RISKrtandbEdge 4 2 7 2 2" xfId="44014" xr:uid="{7194682B-8C94-46BC-9768-D187C2328FC6}"/>
    <cellStyle name="RISKrtandbEdge 4 2 7 3" xfId="44013" xr:uid="{4199DE36-6974-47EF-92DA-6021F00AC594}"/>
    <cellStyle name="RISKrtandbEdge 4 2 8" xfId="21324" xr:uid="{00000000-0005-0000-0000-000053530000}"/>
    <cellStyle name="RISKrtandbEdge 4 2 8 2" xfId="21325" xr:uid="{00000000-0005-0000-0000-000054530000}"/>
    <cellStyle name="RISKrtandbEdge 4 2 8 2 2" xfId="44016" xr:uid="{067963BC-D8F2-4B72-BF03-595C000416CF}"/>
    <cellStyle name="RISKrtandbEdge 4 2 8 3" xfId="44015" xr:uid="{8A08576A-6719-4749-888E-824AF389DE89}"/>
    <cellStyle name="RISKrtandbEdge 4 2 9" xfId="21326" xr:uid="{00000000-0005-0000-0000-000055530000}"/>
    <cellStyle name="RISKrtandbEdge 4 2 9 2" xfId="44017" xr:uid="{A3D608DF-0206-4F2F-B4EF-FEF3E21BCEC9}"/>
    <cellStyle name="RISKrtandbEdge 4 2_Balance" xfId="21327" xr:uid="{00000000-0005-0000-0000-000056530000}"/>
    <cellStyle name="RISKrtandbEdge 4 3" xfId="21328" xr:uid="{00000000-0005-0000-0000-000057530000}"/>
    <cellStyle name="RISKrtandbEdge 4 3 10" xfId="44018" xr:uid="{5555EBD2-7460-4835-9391-568C441F21F3}"/>
    <cellStyle name="RISKrtandbEdge 4 3 2" xfId="21329" xr:uid="{00000000-0005-0000-0000-000058530000}"/>
    <cellStyle name="RISKrtandbEdge 4 3 2 2" xfId="21330" xr:uid="{00000000-0005-0000-0000-000059530000}"/>
    <cellStyle name="RISKrtandbEdge 4 3 2 2 2" xfId="21331" xr:uid="{00000000-0005-0000-0000-00005A530000}"/>
    <cellStyle name="RISKrtandbEdge 4 3 2 2 2 2" xfId="21332" xr:uid="{00000000-0005-0000-0000-00005B530000}"/>
    <cellStyle name="RISKrtandbEdge 4 3 2 2 2 2 2" xfId="44022" xr:uid="{F9C99B03-C4FC-42EA-A6E5-532BBC8B21DC}"/>
    <cellStyle name="RISKrtandbEdge 4 3 2 2 2 3" xfId="44021" xr:uid="{9DE9ABC4-1226-4A7B-9679-2BA1EC281A98}"/>
    <cellStyle name="RISKrtandbEdge 4 3 2 2 3" xfId="21333" xr:uid="{00000000-0005-0000-0000-00005C530000}"/>
    <cellStyle name="RISKrtandbEdge 4 3 2 2 3 2" xfId="21334" xr:uid="{00000000-0005-0000-0000-00005D530000}"/>
    <cellStyle name="RISKrtandbEdge 4 3 2 2 3 2 2" xfId="44024" xr:uid="{422BCD4B-3B3F-4EC1-8C09-8EB768701F24}"/>
    <cellStyle name="RISKrtandbEdge 4 3 2 2 3 3" xfId="44023" xr:uid="{A1D5561A-4FE6-41DE-84C3-069F3E6A571F}"/>
    <cellStyle name="RISKrtandbEdge 4 3 2 2 4" xfId="21335" xr:uid="{00000000-0005-0000-0000-00005E530000}"/>
    <cellStyle name="RISKrtandbEdge 4 3 2 2 4 2" xfId="44025" xr:uid="{1E59C6AB-705F-4132-9266-F3E70C3FB2F6}"/>
    <cellStyle name="RISKrtandbEdge 4 3 2 2 5" xfId="44020" xr:uid="{A7CBE305-AE12-4CD8-AEED-DE58E54B8E4B}"/>
    <cellStyle name="RISKrtandbEdge 4 3 2 3" xfId="21336" xr:uid="{00000000-0005-0000-0000-00005F530000}"/>
    <cellStyle name="RISKrtandbEdge 4 3 2 3 2" xfId="21337" xr:uid="{00000000-0005-0000-0000-000060530000}"/>
    <cellStyle name="RISKrtandbEdge 4 3 2 3 2 2" xfId="21338" xr:uid="{00000000-0005-0000-0000-000061530000}"/>
    <cellStyle name="RISKrtandbEdge 4 3 2 3 2 2 2" xfId="44028" xr:uid="{4B330431-F38D-48D9-B166-7604A6D925D4}"/>
    <cellStyle name="RISKrtandbEdge 4 3 2 3 2 3" xfId="44027" xr:uid="{1F8B1A6E-9612-44B9-A48D-78ADCD6B7640}"/>
    <cellStyle name="RISKrtandbEdge 4 3 2 3 3" xfId="21339" xr:uid="{00000000-0005-0000-0000-000062530000}"/>
    <cellStyle name="RISKrtandbEdge 4 3 2 3 3 2" xfId="21340" xr:uid="{00000000-0005-0000-0000-000063530000}"/>
    <cellStyle name="RISKrtandbEdge 4 3 2 3 3 2 2" xfId="44030" xr:uid="{A4F4FF50-6A37-4100-87C4-D6D4CFF02084}"/>
    <cellStyle name="RISKrtandbEdge 4 3 2 3 3 3" xfId="44029" xr:uid="{A7DC5D15-C5B9-4859-85C4-879530059498}"/>
    <cellStyle name="RISKrtandbEdge 4 3 2 3 4" xfId="21341" xr:uid="{00000000-0005-0000-0000-000064530000}"/>
    <cellStyle name="RISKrtandbEdge 4 3 2 3 4 2" xfId="44031" xr:uid="{E65441DA-5D44-4E15-ACEB-F6E032817984}"/>
    <cellStyle name="RISKrtandbEdge 4 3 2 3 5" xfId="44026" xr:uid="{D04534FE-572D-4DF3-9E28-E1DA785146C9}"/>
    <cellStyle name="RISKrtandbEdge 4 3 2 4" xfId="21342" xr:uid="{00000000-0005-0000-0000-000065530000}"/>
    <cellStyle name="RISKrtandbEdge 4 3 2 4 2" xfId="21343" xr:uid="{00000000-0005-0000-0000-000066530000}"/>
    <cellStyle name="RISKrtandbEdge 4 3 2 4 2 2" xfId="21344" xr:uid="{00000000-0005-0000-0000-000067530000}"/>
    <cellStyle name="RISKrtandbEdge 4 3 2 4 2 2 2" xfId="44034" xr:uid="{56D95194-FF6F-413E-AC7B-5DADC664C08F}"/>
    <cellStyle name="RISKrtandbEdge 4 3 2 4 2 3" xfId="44033" xr:uid="{2177B6C1-C24F-4C26-B970-E7AD3D5517A0}"/>
    <cellStyle name="RISKrtandbEdge 4 3 2 4 3" xfId="21345" xr:uid="{00000000-0005-0000-0000-000068530000}"/>
    <cellStyle name="RISKrtandbEdge 4 3 2 4 3 2" xfId="21346" xr:uid="{00000000-0005-0000-0000-000069530000}"/>
    <cellStyle name="RISKrtandbEdge 4 3 2 4 3 2 2" xfId="44036" xr:uid="{D54DACF4-A5E0-4210-838C-A132B7041730}"/>
    <cellStyle name="RISKrtandbEdge 4 3 2 4 3 3" xfId="44035" xr:uid="{BEA86542-57B0-4C86-AC51-1BCA4B34DA42}"/>
    <cellStyle name="RISKrtandbEdge 4 3 2 4 4" xfId="21347" xr:uid="{00000000-0005-0000-0000-00006A530000}"/>
    <cellStyle name="RISKrtandbEdge 4 3 2 4 4 2" xfId="44037" xr:uid="{2A509433-346B-4FBA-B2B5-F243575DFB1A}"/>
    <cellStyle name="RISKrtandbEdge 4 3 2 4 5" xfId="44032" xr:uid="{3F0CE7C3-A490-46C8-95A3-DF9CA228B25C}"/>
    <cellStyle name="RISKrtandbEdge 4 3 2 5" xfId="21348" xr:uid="{00000000-0005-0000-0000-00006B530000}"/>
    <cellStyle name="RISKrtandbEdge 4 3 2 5 2" xfId="21349" xr:uid="{00000000-0005-0000-0000-00006C530000}"/>
    <cellStyle name="RISKrtandbEdge 4 3 2 5 2 2" xfId="21350" xr:uid="{00000000-0005-0000-0000-00006D530000}"/>
    <cellStyle name="RISKrtandbEdge 4 3 2 5 2 2 2" xfId="44040" xr:uid="{1A7BB90D-7722-487C-A463-51FD7369C8B7}"/>
    <cellStyle name="RISKrtandbEdge 4 3 2 5 2 3" xfId="44039" xr:uid="{CD54ACB7-5BA7-4DB9-95D7-6F71DCD3E4FA}"/>
    <cellStyle name="RISKrtandbEdge 4 3 2 5 3" xfId="21351" xr:uid="{00000000-0005-0000-0000-00006E530000}"/>
    <cellStyle name="RISKrtandbEdge 4 3 2 5 3 2" xfId="21352" xr:uid="{00000000-0005-0000-0000-00006F530000}"/>
    <cellStyle name="RISKrtandbEdge 4 3 2 5 3 2 2" xfId="44042" xr:uid="{4C754EC8-1623-4BAE-9854-47FD8AEB6291}"/>
    <cellStyle name="RISKrtandbEdge 4 3 2 5 3 3" xfId="44041" xr:uid="{AC582087-6873-4974-95DA-15FDDE912DE2}"/>
    <cellStyle name="RISKrtandbEdge 4 3 2 5 4" xfId="21353" xr:uid="{00000000-0005-0000-0000-000070530000}"/>
    <cellStyle name="RISKrtandbEdge 4 3 2 5 4 2" xfId="44043" xr:uid="{362A9415-B9FB-4415-A790-175678C3B7A8}"/>
    <cellStyle name="RISKrtandbEdge 4 3 2 5 5" xfId="44038" xr:uid="{C03C9AFB-3639-489F-859A-7E9EB3C251E2}"/>
    <cellStyle name="RISKrtandbEdge 4 3 2 6" xfId="21354" xr:uid="{00000000-0005-0000-0000-000071530000}"/>
    <cellStyle name="RISKrtandbEdge 4 3 2 6 2" xfId="21355" xr:uid="{00000000-0005-0000-0000-000072530000}"/>
    <cellStyle name="RISKrtandbEdge 4 3 2 6 2 2" xfId="44045" xr:uid="{0A1F12C4-9829-4849-8F4E-D74EFFC4F732}"/>
    <cellStyle name="RISKrtandbEdge 4 3 2 6 3" xfId="44044" xr:uid="{05299EB0-3061-4D84-A503-B634E8157665}"/>
    <cellStyle name="RISKrtandbEdge 4 3 2 7" xfId="21356" xr:uid="{00000000-0005-0000-0000-000073530000}"/>
    <cellStyle name="RISKrtandbEdge 4 3 2 7 2" xfId="21357" xr:uid="{00000000-0005-0000-0000-000074530000}"/>
    <cellStyle name="RISKrtandbEdge 4 3 2 7 2 2" xfId="44047" xr:uid="{3E711BC3-092D-4B77-9F93-BF07D4011AE4}"/>
    <cellStyle name="RISKrtandbEdge 4 3 2 7 3" xfId="44046" xr:uid="{C1FE486E-9255-42DF-878C-3E75AE4D0270}"/>
    <cellStyle name="RISKrtandbEdge 4 3 2 8" xfId="21358" xr:uid="{00000000-0005-0000-0000-000075530000}"/>
    <cellStyle name="RISKrtandbEdge 4 3 2 8 2" xfId="44048" xr:uid="{AF2E8C2A-439F-47FA-BB9F-B6149538A934}"/>
    <cellStyle name="RISKrtandbEdge 4 3 2 9" xfId="44019" xr:uid="{74061B1D-CA9E-441F-909A-EB79EC4F5A6E}"/>
    <cellStyle name="RISKrtandbEdge 4 3 3" xfId="21359" xr:uid="{00000000-0005-0000-0000-000076530000}"/>
    <cellStyle name="RISKrtandbEdge 4 3 3 2" xfId="21360" xr:uid="{00000000-0005-0000-0000-000077530000}"/>
    <cellStyle name="RISKrtandbEdge 4 3 3 2 2" xfId="21361" xr:uid="{00000000-0005-0000-0000-000078530000}"/>
    <cellStyle name="RISKrtandbEdge 4 3 3 2 2 2" xfId="44051" xr:uid="{D877822E-B234-4989-A162-4CBD9928B617}"/>
    <cellStyle name="RISKrtandbEdge 4 3 3 2 3" xfId="44050" xr:uid="{16E9FA73-829A-442C-8E3A-621251BE6CD8}"/>
    <cellStyle name="RISKrtandbEdge 4 3 3 3" xfId="21362" xr:uid="{00000000-0005-0000-0000-000079530000}"/>
    <cellStyle name="RISKrtandbEdge 4 3 3 3 2" xfId="21363" xr:uid="{00000000-0005-0000-0000-00007A530000}"/>
    <cellStyle name="RISKrtandbEdge 4 3 3 3 2 2" xfId="44053" xr:uid="{44D6C23B-F709-4744-BF23-94832D1D6920}"/>
    <cellStyle name="RISKrtandbEdge 4 3 3 3 3" xfId="44052" xr:uid="{7501C6AC-7240-477F-B8BD-1F1D0253B50F}"/>
    <cellStyle name="RISKrtandbEdge 4 3 3 4" xfId="21364" xr:uid="{00000000-0005-0000-0000-00007B530000}"/>
    <cellStyle name="RISKrtandbEdge 4 3 3 4 2" xfId="44054" xr:uid="{0B4A416E-B7A0-4A33-AE34-B3B8289F814F}"/>
    <cellStyle name="RISKrtandbEdge 4 3 3 5" xfId="44049" xr:uid="{3C7B825B-0D1C-433D-B9AD-5877D3663C56}"/>
    <cellStyle name="RISKrtandbEdge 4 3 4" xfId="21365" xr:uid="{00000000-0005-0000-0000-00007C530000}"/>
    <cellStyle name="RISKrtandbEdge 4 3 4 2" xfId="21366" xr:uid="{00000000-0005-0000-0000-00007D530000}"/>
    <cellStyle name="RISKrtandbEdge 4 3 4 2 2" xfId="21367" xr:uid="{00000000-0005-0000-0000-00007E530000}"/>
    <cellStyle name="RISKrtandbEdge 4 3 4 2 2 2" xfId="44057" xr:uid="{1A29E6A5-618D-4C29-89AD-5D000F28E9FD}"/>
    <cellStyle name="RISKrtandbEdge 4 3 4 2 3" xfId="44056" xr:uid="{E9A5C615-789A-4CD0-8A62-C19A7FA2C9F6}"/>
    <cellStyle name="RISKrtandbEdge 4 3 4 3" xfId="21368" xr:uid="{00000000-0005-0000-0000-00007F530000}"/>
    <cellStyle name="RISKrtandbEdge 4 3 4 3 2" xfId="21369" xr:uid="{00000000-0005-0000-0000-000080530000}"/>
    <cellStyle name="RISKrtandbEdge 4 3 4 3 2 2" xfId="44059" xr:uid="{0CCF66B0-923D-475A-A664-DC5926A4A5C8}"/>
    <cellStyle name="RISKrtandbEdge 4 3 4 3 3" xfId="44058" xr:uid="{36E1FC72-F67B-41DD-8920-800989C8FCA9}"/>
    <cellStyle name="RISKrtandbEdge 4 3 4 4" xfId="21370" xr:uid="{00000000-0005-0000-0000-000081530000}"/>
    <cellStyle name="RISKrtandbEdge 4 3 4 4 2" xfId="44060" xr:uid="{66F1653A-CD12-4E56-8811-CF83AEB2CB10}"/>
    <cellStyle name="RISKrtandbEdge 4 3 4 5" xfId="44055" xr:uid="{73F920E2-4504-4316-89E9-0887BD3CADE1}"/>
    <cellStyle name="RISKrtandbEdge 4 3 5" xfId="21371" xr:uid="{00000000-0005-0000-0000-000082530000}"/>
    <cellStyle name="RISKrtandbEdge 4 3 5 2" xfId="21372" xr:uid="{00000000-0005-0000-0000-000083530000}"/>
    <cellStyle name="RISKrtandbEdge 4 3 5 2 2" xfId="21373" xr:uid="{00000000-0005-0000-0000-000084530000}"/>
    <cellStyle name="RISKrtandbEdge 4 3 5 2 2 2" xfId="44063" xr:uid="{6BF739A1-533F-4E79-8F34-13012E3C7FBE}"/>
    <cellStyle name="RISKrtandbEdge 4 3 5 2 3" xfId="44062" xr:uid="{3A226883-223D-45A7-B8F0-0DBEA1BABB9C}"/>
    <cellStyle name="RISKrtandbEdge 4 3 5 3" xfId="21374" xr:uid="{00000000-0005-0000-0000-000085530000}"/>
    <cellStyle name="RISKrtandbEdge 4 3 5 3 2" xfId="21375" xr:uid="{00000000-0005-0000-0000-000086530000}"/>
    <cellStyle name="RISKrtandbEdge 4 3 5 3 2 2" xfId="44065" xr:uid="{A2D80B31-561A-477E-861C-AE0F372E2B95}"/>
    <cellStyle name="RISKrtandbEdge 4 3 5 3 3" xfId="44064" xr:uid="{2A235FF0-F5A3-4F15-A27A-ADD9267C809D}"/>
    <cellStyle name="RISKrtandbEdge 4 3 5 4" xfId="21376" xr:uid="{00000000-0005-0000-0000-000087530000}"/>
    <cellStyle name="RISKrtandbEdge 4 3 5 4 2" xfId="44066" xr:uid="{06091CF5-9D17-40E7-9A59-924D6D3772DD}"/>
    <cellStyle name="RISKrtandbEdge 4 3 5 5" xfId="44061" xr:uid="{62D0EBA5-FC2C-4880-9058-F2FF9CC85BFC}"/>
    <cellStyle name="RISKrtandbEdge 4 3 6" xfId="21377" xr:uid="{00000000-0005-0000-0000-000088530000}"/>
    <cellStyle name="RISKrtandbEdge 4 3 6 2" xfId="21378" xr:uid="{00000000-0005-0000-0000-000089530000}"/>
    <cellStyle name="RISKrtandbEdge 4 3 6 2 2" xfId="21379" xr:uid="{00000000-0005-0000-0000-00008A530000}"/>
    <cellStyle name="RISKrtandbEdge 4 3 6 2 2 2" xfId="44069" xr:uid="{93888B27-A3B7-4115-9CCD-974687A53B33}"/>
    <cellStyle name="RISKrtandbEdge 4 3 6 2 3" xfId="44068" xr:uid="{C864EE0B-B320-4DC6-B434-AD42082938EB}"/>
    <cellStyle name="RISKrtandbEdge 4 3 6 3" xfId="21380" xr:uid="{00000000-0005-0000-0000-00008B530000}"/>
    <cellStyle name="RISKrtandbEdge 4 3 6 3 2" xfId="21381" xr:uid="{00000000-0005-0000-0000-00008C530000}"/>
    <cellStyle name="RISKrtandbEdge 4 3 6 3 2 2" xfId="44071" xr:uid="{D9CC2B1F-02AA-49DE-9129-64633302FAF9}"/>
    <cellStyle name="RISKrtandbEdge 4 3 6 3 3" xfId="44070" xr:uid="{374E86B5-7C8E-4C6E-9A2E-CFDC04996D33}"/>
    <cellStyle name="RISKrtandbEdge 4 3 6 4" xfId="21382" xr:uid="{00000000-0005-0000-0000-00008D530000}"/>
    <cellStyle name="RISKrtandbEdge 4 3 6 4 2" xfId="44072" xr:uid="{371BF6CB-CE7B-49FE-A69F-0FEDB83710EF}"/>
    <cellStyle name="RISKrtandbEdge 4 3 6 5" xfId="44067" xr:uid="{6F45FEE5-18AF-4891-851C-FAA9A858B0BF}"/>
    <cellStyle name="RISKrtandbEdge 4 3 7" xfId="21383" xr:uid="{00000000-0005-0000-0000-00008E530000}"/>
    <cellStyle name="RISKrtandbEdge 4 3 7 2" xfId="21384" xr:uid="{00000000-0005-0000-0000-00008F530000}"/>
    <cellStyle name="RISKrtandbEdge 4 3 7 2 2" xfId="44074" xr:uid="{CD04E603-DAA5-46D2-A936-CCCEEAA28127}"/>
    <cellStyle name="RISKrtandbEdge 4 3 7 3" xfId="44073" xr:uid="{629BCB85-F5B6-4716-8940-CC3997C9410B}"/>
    <cellStyle name="RISKrtandbEdge 4 3 8" xfId="21385" xr:uid="{00000000-0005-0000-0000-000090530000}"/>
    <cellStyle name="RISKrtandbEdge 4 3 8 2" xfId="21386" xr:uid="{00000000-0005-0000-0000-000091530000}"/>
    <cellStyle name="RISKrtandbEdge 4 3 8 2 2" xfId="44076" xr:uid="{FE47BF5B-433F-4C22-A604-648CA736D4D7}"/>
    <cellStyle name="RISKrtandbEdge 4 3 8 3" xfId="44075" xr:uid="{73784ED2-B477-40FE-8E52-1F5020189C61}"/>
    <cellStyle name="RISKrtandbEdge 4 3 9" xfId="21387" xr:uid="{00000000-0005-0000-0000-000092530000}"/>
    <cellStyle name="RISKrtandbEdge 4 3 9 2" xfId="44077" xr:uid="{72F82862-71E9-4C10-AEBF-10185EECDF8A}"/>
    <cellStyle name="RISKrtandbEdge 4 3_Balance" xfId="21388" xr:uid="{00000000-0005-0000-0000-000093530000}"/>
    <cellStyle name="RISKrtandbEdge 4 4" xfId="21389" xr:uid="{00000000-0005-0000-0000-000094530000}"/>
    <cellStyle name="RISKrtandbEdge 4 4 10" xfId="44078" xr:uid="{8912AF8F-79B6-423A-A614-9B34AA8E4CE2}"/>
    <cellStyle name="RISKrtandbEdge 4 4 2" xfId="21390" xr:uid="{00000000-0005-0000-0000-000095530000}"/>
    <cellStyle name="RISKrtandbEdge 4 4 2 2" xfId="21391" xr:uid="{00000000-0005-0000-0000-000096530000}"/>
    <cellStyle name="RISKrtandbEdge 4 4 2 2 2" xfId="21392" xr:uid="{00000000-0005-0000-0000-000097530000}"/>
    <cellStyle name="RISKrtandbEdge 4 4 2 2 2 2" xfId="21393" xr:uid="{00000000-0005-0000-0000-000098530000}"/>
    <cellStyle name="RISKrtandbEdge 4 4 2 2 2 2 2" xfId="44082" xr:uid="{578CD4EB-6D75-46B8-B0DA-9BF8B947AA86}"/>
    <cellStyle name="RISKrtandbEdge 4 4 2 2 2 3" xfId="44081" xr:uid="{D94B68F6-2D0A-4099-9E9A-5237CBB1924D}"/>
    <cellStyle name="RISKrtandbEdge 4 4 2 2 3" xfId="21394" xr:uid="{00000000-0005-0000-0000-000099530000}"/>
    <cellStyle name="RISKrtandbEdge 4 4 2 2 3 2" xfId="21395" xr:uid="{00000000-0005-0000-0000-00009A530000}"/>
    <cellStyle name="RISKrtandbEdge 4 4 2 2 3 2 2" xfId="44084" xr:uid="{7A61265F-9CB4-40A0-8BCA-221DCA84D552}"/>
    <cellStyle name="RISKrtandbEdge 4 4 2 2 3 3" xfId="44083" xr:uid="{34C2AD98-3426-475B-90F3-EB79298D4646}"/>
    <cellStyle name="RISKrtandbEdge 4 4 2 2 4" xfId="21396" xr:uid="{00000000-0005-0000-0000-00009B530000}"/>
    <cellStyle name="RISKrtandbEdge 4 4 2 2 4 2" xfId="44085" xr:uid="{3D74D3D9-0E2A-46FB-8014-FEBA3CBEB896}"/>
    <cellStyle name="RISKrtandbEdge 4 4 2 2 5" xfId="44080" xr:uid="{4759014C-2993-4F06-AD4C-BCFB5A619E99}"/>
    <cellStyle name="RISKrtandbEdge 4 4 2 3" xfId="21397" xr:uid="{00000000-0005-0000-0000-00009C530000}"/>
    <cellStyle name="RISKrtandbEdge 4 4 2 3 2" xfId="21398" xr:uid="{00000000-0005-0000-0000-00009D530000}"/>
    <cellStyle name="RISKrtandbEdge 4 4 2 3 2 2" xfId="21399" xr:uid="{00000000-0005-0000-0000-00009E530000}"/>
    <cellStyle name="RISKrtandbEdge 4 4 2 3 2 2 2" xfId="44088" xr:uid="{4CA8AE58-C672-4E42-883B-7F3AAE2FA205}"/>
    <cellStyle name="RISKrtandbEdge 4 4 2 3 2 3" xfId="44087" xr:uid="{51FF26FA-159E-4A83-91B5-7636AFEB4FDF}"/>
    <cellStyle name="RISKrtandbEdge 4 4 2 3 3" xfId="21400" xr:uid="{00000000-0005-0000-0000-00009F530000}"/>
    <cellStyle name="RISKrtandbEdge 4 4 2 3 3 2" xfId="21401" xr:uid="{00000000-0005-0000-0000-0000A0530000}"/>
    <cellStyle name="RISKrtandbEdge 4 4 2 3 3 2 2" xfId="44090" xr:uid="{D0CE2892-A966-4079-9D40-3F253BAADB7F}"/>
    <cellStyle name="RISKrtandbEdge 4 4 2 3 3 3" xfId="44089" xr:uid="{71123D60-09CE-49D5-B3C0-F166473361D7}"/>
    <cellStyle name="RISKrtandbEdge 4 4 2 3 4" xfId="21402" xr:uid="{00000000-0005-0000-0000-0000A1530000}"/>
    <cellStyle name="RISKrtandbEdge 4 4 2 3 4 2" xfId="44091" xr:uid="{15BDA139-68AD-4CAE-B6E1-826EAF77E9A7}"/>
    <cellStyle name="RISKrtandbEdge 4 4 2 3 5" xfId="44086" xr:uid="{450C7E21-04F4-41FA-8313-5F1E9D9A0C39}"/>
    <cellStyle name="RISKrtandbEdge 4 4 2 4" xfId="21403" xr:uid="{00000000-0005-0000-0000-0000A2530000}"/>
    <cellStyle name="RISKrtandbEdge 4 4 2 4 2" xfId="21404" xr:uid="{00000000-0005-0000-0000-0000A3530000}"/>
    <cellStyle name="RISKrtandbEdge 4 4 2 4 2 2" xfId="21405" xr:uid="{00000000-0005-0000-0000-0000A4530000}"/>
    <cellStyle name="RISKrtandbEdge 4 4 2 4 2 2 2" xfId="44094" xr:uid="{8CB1606F-E58C-41A6-9F22-84641808BB48}"/>
    <cellStyle name="RISKrtandbEdge 4 4 2 4 2 3" xfId="44093" xr:uid="{68B3EE20-9F5D-4AE7-8CFE-C24C82E026A5}"/>
    <cellStyle name="RISKrtandbEdge 4 4 2 4 3" xfId="21406" xr:uid="{00000000-0005-0000-0000-0000A5530000}"/>
    <cellStyle name="RISKrtandbEdge 4 4 2 4 3 2" xfId="21407" xr:uid="{00000000-0005-0000-0000-0000A6530000}"/>
    <cellStyle name="RISKrtandbEdge 4 4 2 4 3 2 2" xfId="44096" xr:uid="{7355B3E2-C187-4D62-842A-C5621AFDAC85}"/>
    <cellStyle name="RISKrtandbEdge 4 4 2 4 3 3" xfId="44095" xr:uid="{915A3542-E738-4A34-A78C-9811D26E1F57}"/>
    <cellStyle name="RISKrtandbEdge 4 4 2 4 4" xfId="21408" xr:uid="{00000000-0005-0000-0000-0000A7530000}"/>
    <cellStyle name="RISKrtandbEdge 4 4 2 4 4 2" xfId="44097" xr:uid="{06BF8B2D-77C6-4A5A-9D36-EC57BF93FD25}"/>
    <cellStyle name="RISKrtandbEdge 4 4 2 4 5" xfId="44092" xr:uid="{AD332879-C5E0-46A2-8359-5B553C4C4A1B}"/>
    <cellStyle name="RISKrtandbEdge 4 4 2 5" xfId="21409" xr:uid="{00000000-0005-0000-0000-0000A8530000}"/>
    <cellStyle name="RISKrtandbEdge 4 4 2 5 2" xfId="21410" xr:uid="{00000000-0005-0000-0000-0000A9530000}"/>
    <cellStyle name="RISKrtandbEdge 4 4 2 5 2 2" xfId="21411" xr:uid="{00000000-0005-0000-0000-0000AA530000}"/>
    <cellStyle name="RISKrtandbEdge 4 4 2 5 2 2 2" xfId="44100" xr:uid="{81464525-805B-4F43-8FF8-01CA368C3753}"/>
    <cellStyle name="RISKrtandbEdge 4 4 2 5 2 3" xfId="44099" xr:uid="{E9C648F9-9C80-447B-98F9-73DF7E58CE8F}"/>
    <cellStyle name="RISKrtandbEdge 4 4 2 5 3" xfId="21412" xr:uid="{00000000-0005-0000-0000-0000AB530000}"/>
    <cellStyle name="RISKrtandbEdge 4 4 2 5 3 2" xfId="21413" xr:uid="{00000000-0005-0000-0000-0000AC530000}"/>
    <cellStyle name="RISKrtandbEdge 4 4 2 5 3 2 2" xfId="44102" xr:uid="{DBABE97B-ECE8-42DB-B909-37284EDC0940}"/>
    <cellStyle name="RISKrtandbEdge 4 4 2 5 3 3" xfId="44101" xr:uid="{EFBF833F-9CDC-4A3D-B060-6C3AF2597FF4}"/>
    <cellStyle name="RISKrtandbEdge 4 4 2 5 4" xfId="21414" xr:uid="{00000000-0005-0000-0000-0000AD530000}"/>
    <cellStyle name="RISKrtandbEdge 4 4 2 5 4 2" xfId="44103" xr:uid="{EE6DDF6C-5934-4B2E-8735-7261AA6D9A4B}"/>
    <cellStyle name="RISKrtandbEdge 4 4 2 5 5" xfId="44098" xr:uid="{099287FF-75AE-4A13-B7D1-FFEF1C7FB7FF}"/>
    <cellStyle name="RISKrtandbEdge 4 4 2 6" xfId="21415" xr:uid="{00000000-0005-0000-0000-0000AE530000}"/>
    <cellStyle name="RISKrtandbEdge 4 4 2 6 2" xfId="21416" xr:uid="{00000000-0005-0000-0000-0000AF530000}"/>
    <cellStyle name="RISKrtandbEdge 4 4 2 6 2 2" xfId="44105" xr:uid="{4956185E-29A1-43C1-BD6F-ADD28D383203}"/>
    <cellStyle name="RISKrtandbEdge 4 4 2 6 3" xfId="44104" xr:uid="{CB452137-8CA1-4B0C-ABA7-3D7659DE2119}"/>
    <cellStyle name="RISKrtandbEdge 4 4 2 7" xfId="21417" xr:uid="{00000000-0005-0000-0000-0000B0530000}"/>
    <cellStyle name="RISKrtandbEdge 4 4 2 7 2" xfId="21418" xr:uid="{00000000-0005-0000-0000-0000B1530000}"/>
    <cellStyle name="RISKrtandbEdge 4 4 2 7 2 2" xfId="44107" xr:uid="{9499ACD2-5F45-4BFE-890F-22F7A78F323F}"/>
    <cellStyle name="RISKrtandbEdge 4 4 2 7 3" xfId="44106" xr:uid="{80A2644D-5C89-4933-A2C8-5D79FCECD0C4}"/>
    <cellStyle name="RISKrtandbEdge 4 4 2 8" xfId="21419" xr:uid="{00000000-0005-0000-0000-0000B2530000}"/>
    <cellStyle name="RISKrtandbEdge 4 4 2 8 2" xfId="44108" xr:uid="{2BFAF8DB-D8AB-4637-A41D-437BC35CFA18}"/>
    <cellStyle name="RISKrtandbEdge 4 4 2 9" xfId="44079" xr:uid="{CAAAD5CD-A541-4E14-B1C6-8229DDC5005D}"/>
    <cellStyle name="RISKrtandbEdge 4 4 3" xfId="21420" xr:uid="{00000000-0005-0000-0000-0000B3530000}"/>
    <cellStyle name="RISKrtandbEdge 4 4 3 2" xfId="21421" xr:uid="{00000000-0005-0000-0000-0000B4530000}"/>
    <cellStyle name="RISKrtandbEdge 4 4 3 2 2" xfId="21422" xr:uid="{00000000-0005-0000-0000-0000B5530000}"/>
    <cellStyle name="RISKrtandbEdge 4 4 3 2 2 2" xfId="44111" xr:uid="{6F7CD064-D7E1-488C-8C16-8815C03783AF}"/>
    <cellStyle name="RISKrtandbEdge 4 4 3 2 3" xfId="44110" xr:uid="{F414C9B3-D0A8-43B9-BDE4-8624D506230B}"/>
    <cellStyle name="RISKrtandbEdge 4 4 3 3" xfId="21423" xr:uid="{00000000-0005-0000-0000-0000B6530000}"/>
    <cellStyle name="RISKrtandbEdge 4 4 3 3 2" xfId="21424" xr:uid="{00000000-0005-0000-0000-0000B7530000}"/>
    <cellStyle name="RISKrtandbEdge 4 4 3 3 2 2" xfId="44113" xr:uid="{17645C3C-A114-4DEB-A216-7775449EF558}"/>
    <cellStyle name="RISKrtandbEdge 4 4 3 3 3" xfId="44112" xr:uid="{CBB434AF-9177-4D54-A60E-25FA6BC666F3}"/>
    <cellStyle name="RISKrtandbEdge 4 4 3 4" xfId="21425" xr:uid="{00000000-0005-0000-0000-0000B8530000}"/>
    <cellStyle name="RISKrtandbEdge 4 4 3 4 2" xfId="44114" xr:uid="{8E0A13E5-D946-4217-9FEF-E8496785160A}"/>
    <cellStyle name="RISKrtandbEdge 4 4 3 5" xfId="44109" xr:uid="{89DFB9BA-AA40-493F-AEAE-B8A3CFADB4A6}"/>
    <cellStyle name="RISKrtandbEdge 4 4 4" xfId="21426" xr:uid="{00000000-0005-0000-0000-0000B9530000}"/>
    <cellStyle name="RISKrtandbEdge 4 4 4 2" xfId="21427" xr:uid="{00000000-0005-0000-0000-0000BA530000}"/>
    <cellStyle name="RISKrtandbEdge 4 4 4 2 2" xfId="21428" xr:uid="{00000000-0005-0000-0000-0000BB530000}"/>
    <cellStyle name="RISKrtandbEdge 4 4 4 2 2 2" xfId="44117" xr:uid="{730AF601-E2E5-46FB-AFA8-90E05BF838A8}"/>
    <cellStyle name="RISKrtandbEdge 4 4 4 2 3" xfId="44116" xr:uid="{5C57D6EE-3AD6-4A62-99E0-FAC7872289E8}"/>
    <cellStyle name="RISKrtandbEdge 4 4 4 3" xfId="21429" xr:uid="{00000000-0005-0000-0000-0000BC530000}"/>
    <cellStyle name="RISKrtandbEdge 4 4 4 3 2" xfId="21430" xr:uid="{00000000-0005-0000-0000-0000BD530000}"/>
    <cellStyle name="RISKrtandbEdge 4 4 4 3 2 2" xfId="44119" xr:uid="{54892891-6929-457B-85ED-D524CC225248}"/>
    <cellStyle name="RISKrtandbEdge 4 4 4 3 3" xfId="44118" xr:uid="{0185269D-6C7B-42B6-9FF2-9CB9041460D2}"/>
    <cellStyle name="RISKrtandbEdge 4 4 4 4" xfId="21431" xr:uid="{00000000-0005-0000-0000-0000BE530000}"/>
    <cellStyle name="RISKrtandbEdge 4 4 4 4 2" xfId="44120" xr:uid="{4EB5681E-FF8A-4581-8416-B0A059CCD84C}"/>
    <cellStyle name="RISKrtandbEdge 4 4 4 5" xfId="44115" xr:uid="{8531D557-4BE9-4AC5-A4A4-D94E7D8FE3B4}"/>
    <cellStyle name="RISKrtandbEdge 4 4 5" xfId="21432" xr:uid="{00000000-0005-0000-0000-0000BF530000}"/>
    <cellStyle name="RISKrtandbEdge 4 4 5 2" xfId="21433" xr:uid="{00000000-0005-0000-0000-0000C0530000}"/>
    <cellStyle name="RISKrtandbEdge 4 4 5 2 2" xfId="21434" xr:uid="{00000000-0005-0000-0000-0000C1530000}"/>
    <cellStyle name="RISKrtandbEdge 4 4 5 2 2 2" xfId="44123" xr:uid="{1D49095D-BADE-4364-9AF3-802027E4BF74}"/>
    <cellStyle name="RISKrtandbEdge 4 4 5 2 3" xfId="44122" xr:uid="{C5BD3AC4-DB18-4ED8-BE28-1169863705C1}"/>
    <cellStyle name="RISKrtandbEdge 4 4 5 3" xfId="21435" xr:uid="{00000000-0005-0000-0000-0000C2530000}"/>
    <cellStyle name="RISKrtandbEdge 4 4 5 3 2" xfId="21436" xr:uid="{00000000-0005-0000-0000-0000C3530000}"/>
    <cellStyle name="RISKrtandbEdge 4 4 5 3 2 2" xfId="44125" xr:uid="{0CAF8B55-169D-43EF-B028-208A7322CAC4}"/>
    <cellStyle name="RISKrtandbEdge 4 4 5 3 3" xfId="44124" xr:uid="{6BBBFD4E-DEC8-49A8-BC4E-B7E8407CDC36}"/>
    <cellStyle name="RISKrtandbEdge 4 4 5 4" xfId="21437" xr:uid="{00000000-0005-0000-0000-0000C4530000}"/>
    <cellStyle name="RISKrtandbEdge 4 4 5 4 2" xfId="44126" xr:uid="{FF85F147-A8F2-499B-B3D0-222F04EC70DE}"/>
    <cellStyle name="RISKrtandbEdge 4 4 5 5" xfId="44121" xr:uid="{775BE236-F839-4F0A-AD33-C4DC6AA61778}"/>
    <cellStyle name="RISKrtandbEdge 4 4 6" xfId="21438" xr:uid="{00000000-0005-0000-0000-0000C5530000}"/>
    <cellStyle name="RISKrtandbEdge 4 4 6 2" xfId="21439" xr:uid="{00000000-0005-0000-0000-0000C6530000}"/>
    <cellStyle name="RISKrtandbEdge 4 4 6 2 2" xfId="21440" xr:uid="{00000000-0005-0000-0000-0000C7530000}"/>
    <cellStyle name="RISKrtandbEdge 4 4 6 2 2 2" xfId="44129" xr:uid="{F27E6DE9-381D-451A-AC9B-F5FAEF55A84F}"/>
    <cellStyle name="RISKrtandbEdge 4 4 6 2 3" xfId="44128" xr:uid="{01A3CC64-A0B7-4800-BE84-90C06D3F5F16}"/>
    <cellStyle name="RISKrtandbEdge 4 4 6 3" xfId="21441" xr:uid="{00000000-0005-0000-0000-0000C8530000}"/>
    <cellStyle name="RISKrtandbEdge 4 4 6 3 2" xfId="21442" xr:uid="{00000000-0005-0000-0000-0000C9530000}"/>
    <cellStyle name="RISKrtandbEdge 4 4 6 3 2 2" xfId="44131" xr:uid="{3DB4C47D-FC7C-408A-AF9F-3D15AA545C8A}"/>
    <cellStyle name="RISKrtandbEdge 4 4 6 3 3" xfId="44130" xr:uid="{0BC80C1B-7D2F-425A-B469-4AF39B18A7DA}"/>
    <cellStyle name="RISKrtandbEdge 4 4 6 4" xfId="21443" xr:uid="{00000000-0005-0000-0000-0000CA530000}"/>
    <cellStyle name="RISKrtandbEdge 4 4 6 4 2" xfId="44132" xr:uid="{5C4270D6-697F-4BE8-BE47-54996E187BE4}"/>
    <cellStyle name="RISKrtandbEdge 4 4 6 5" xfId="44127" xr:uid="{EAB3E165-1F6A-4887-B2F7-AD53C033BA29}"/>
    <cellStyle name="RISKrtandbEdge 4 4 7" xfId="21444" xr:uid="{00000000-0005-0000-0000-0000CB530000}"/>
    <cellStyle name="RISKrtandbEdge 4 4 7 2" xfId="21445" xr:uid="{00000000-0005-0000-0000-0000CC530000}"/>
    <cellStyle name="RISKrtandbEdge 4 4 7 2 2" xfId="44134" xr:uid="{CD7EDB3B-E892-4C06-9D81-4F7EB443ACB5}"/>
    <cellStyle name="RISKrtandbEdge 4 4 7 3" xfId="44133" xr:uid="{CE5A55DC-79BA-4D47-BC6E-6D69BF8963AA}"/>
    <cellStyle name="RISKrtandbEdge 4 4 8" xfId="21446" xr:uid="{00000000-0005-0000-0000-0000CD530000}"/>
    <cellStyle name="RISKrtandbEdge 4 4 8 2" xfId="21447" xr:uid="{00000000-0005-0000-0000-0000CE530000}"/>
    <cellStyle name="RISKrtandbEdge 4 4 8 2 2" xfId="44136" xr:uid="{C5FBD769-F2F2-46A9-ADF4-4598AA3BD5AF}"/>
    <cellStyle name="RISKrtandbEdge 4 4 8 3" xfId="44135" xr:uid="{AB04B9D6-7EAD-4B99-ADF3-62E8C79D81FD}"/>
    <cellStyle name="RISKrtandbEdge 4 4 9" xfId="21448" xr:uid="{00000000-0005-0000-0000-0000CF530000}"/>
    <cellStyle name="RISKrtandbEdge 4 4 9 2" xfId="44137" xr:uid="{17FA640A-66B9-4306-81CE-6A890F8CC8D2}"/>
    <cellStyle name="RISKrtandbEdge 4 4_Balance" xfId="21449" xr:uid="{00000000-0005-0000-0000-0000D0530000}"/>
    <cellStyle name="RISKrtandbEdge 4 5" xfId="21450" xr:uid="{00000000-0005-0000-0000-0000D1530000}"/>
    <cellStyle name="RISKrtandbEdge 4 5 2" xfId="21451" xr:uid="{00000000-0005-0000-0000-0000D2530000}"/>
    <cellStyle name="RISKrtandbEdge 4 5 2 2" xfId="21452" xr:uid="{00000000-0005-0000-0000-0000D3530000}"/>
    <cellStyle name="RISKrtandbEdge 4 5 2 2 2" xfId="21453" xr:uid="{00000000-0005-0000-0000-0000D4530000}"/>
    <cellStyle name="RISKrtandbEdge 4 5 2 2 2 2" xfId="44141" xr:uid="{62279B12-38AD-43E1-A2EC-26EC89AE9631}"/>
    <cellStyle name="RISKrtandbEdge 4 5 2 2 3" xfId="44140" xr:uid="{91AA155E-B8AE-4E11-BFFD-FC8480DC1385}"/>
    <cellStyle name="RISKrtandbEdge 4 5 2 3" xfId="21454" xr:uid="{00000000-0005-0000-0000-0000D5530000}"/>
    <cellStyle name="RISKrtandbEdge 4 5 2 3 2" xfId="21455" xr:uid="{00000000-0005-0000-0000-0000D6530000}"/>
    <cellStyle name="RISKrtandbEdge 4 5 2 3 2 2" xfId="44143" xr:uid="{B361C996-10E9-456A-8686-40085F353702}"/>
    <cellStyle name="RISKrtandbEdge 4 5 2 3 3" xfId="44142" xr:uid="{38D846B6-EE26-4EEF-944A-646CCC9EADBE}"/>
    <cellStyle name="RISKrtandbEdge 4 5 2 4" xfId="21456" xr:uid="{00000000-0005-0000-0000-0000D7530000}"/>
    <cellStyle name="RISKrtandbEdge 4 5 2 4 2" xfId="44144" xr:uid="{290A21FD-5A78-40D0-9A86-F800544452E2}"/>
    <cellStyle name="RISKrtandbEdge 4 5 2 5" xfId="44139" xr:uid="{34A02C28-8A8C-4CB0-8A76-1FBD74654AB2}"/>
    <cellStyle name="RISKrtandbEdge 4 5 3" xfId="21457" xr:uid="{00000000-0005-0000-0000-0000D8530000}"/>
    <cellStyle name="RISKrtandbEdge 4 5 3 2" xfId="21458" xr:uid="{00000000-0005-0000-0000-0000D9530000}"/>
    <cellStyle name="RISKrtandbEdge 4 5 3 2 2" xfId="21459" xr:uid="{00000000-0005-0000-0000-0000DA530000}"/>
    <cellStyle name="RISKrtandbEdge 4 5 3 2 2 2" xfId="44147" xr:uid="{FF6FC1ED-5135-4A1F-B511-267F5A8251C2}"/>
    <cellStyle name="RISKrtandbEdge 4 5 3 2 3" xfId="44146" xr:uid="{C3214416-BAE5-4F60-8F26-1B235442AD83}"/>
    <cellStyle name="RISKrtandbEdge 4 5 3 3" xfId="21460" xr:uid="{00000000-0005-0000-0000-0000DB530000}"/>
    <cellStyle name="RISKrtandbEdge 4 5 3 3 2" xfId="21461" xr:uid="{00000000-0005-0000-0000-0000DC530000}"/>
    <cellStyle name="RISKrtandbEdge 4 5 3 3 2 2" xfId="44149" xr:uid="{68302C47-2EB9-4F60-B281-5AA863D1B4C9}"/>
    <cellStyle name="RISKrtandbEdge 4 5 3 3 3" xfId="44148" xr:uid="{91F27E84-6F0C-4441-B35F-D90BAFE620F7}"/>
    <cellStyle name="RISKrtandbEdge 4 5 3 4" xfId="21462" xr:uid="{00000000-0005-0000-0000-0000DD530000}"/>
    <cellStyle name="RISKrtandbEdge 4 5 3 4 2" xfId="44150" xr:uid="{AC308D57-712F-4C6B-A8AA-C18BC9D8DB4C}"/>
    <cellStyle name="RISKrtandbEdge 4 5 3 5" xfId="44145" xr:uid="{44E320F4-4796-4EEE-8633-A077F04A44FC}"/>
    <cellStyle name="RISKrtandbEdge 4 5 4" xfId="21463" xr:uid="{00000000-0005-0000-0000-0000DE530000}"/>
    <cellStyle name="RISKrtandbEdge 4 5 4 2" xfId="21464" xr:uid="{00000000-0005-0000-0000-0000DF530000}"/>
    <cellStyle name="RISKrtandbEdge 4 5 4 2 2" xfId="21465" xr:uid="{00000000-0005-0000-0000-0000E0530000}"/>
    <cellStyle name="RISKrtandbEdge 4 5 4 2 2 2" xfId="44153" xr:uid="{55E580BE-C1BD-4B1B-AB54-12A04051F200}"/>
    <cellStyle name="RISKrtandbEdge 4 5 4 2 3" xfId="44152" xr:uid="{19C74CC4-E8D5-4F23-AE1A-D52BEA1E9836}"/>
    <cellStyle name="RISKrtandbEdge 4 5 4 3" xfId="21466" xr:uid="{00000000-0005-0000-0000-0000E1530000}"/>
    <cellStyle name="RISKrtandbEdge 4 5 4 3 2" xfId="21467" xr:uid="{00000000-0005-0000-0000-0000E2530000}"/>
    <cellStyle name="RISKrtandbEdge 4 5 4 3 2 2" xfId="44155" xr:uid="{91206442-AC91-4C11-8640-D51CFBD6802F}"/>
    <cellStyle name="RISKrtandbEdge 4 5 4 3 3" xfId="44154" xr:uid="{1CF79D2B-CEBA-4F0F-9782-891E9CC85C7C}"/>
    <cellStyle name="RISKrtandbEdge 4 5 4 4" xfId="21468" xr:uid="{00000000-0005-0000-0000-0000E3530000}"/>
    <cellStyle name="RISKrtandbEdge 4 5 4 4 2" xfId="44156" xr:uid="{82094CA0-A5C6-4397-9B4F-7BFB08F2723A}"/>
    <cellStyle name="RISKrtandbEdge 4 5 4 5" xfId="44151" xr:uid="{D6E021BB-8E7E-4332-B6EB-5D8E0A210691}"/>
    <cellStyle name="RISKrtandbEdge 4 5 5" xfId="21469" xr:uid="{00000000-0005-0000-0000-0000E4530000}"/>
    <cellStyle name="RISKrtandbEdge 4 5 5 2" xfId="21470" xr:uid="{00000000-0005-0000-0000-0000E5530000}"/>
    <cellStyle name="RISKrtandbEdge 4 5 5 2 2" xfId="21471" xr:uid="{00000000-0005-0000-0000-0000E6530000}"/>
    <cellStyle name="RISKrtandbEdge 4 5 5 2 2 2" xfId="44159" xr:uid="{AD9A21D8-2A7F-4904-BC83-BB075E5B4997}"/>
    <cellStyle name="RISKrtandbEdge 4 5 5 2 3" xfId="44158" xr:uid="{BC1E93BE-DFD1-4BD8-AB51-F52279D70140}"/>
    <cellStyle name="RISKrtandbEdge 4 5 5 3" xfId="21472" xr:uid="{00000000-0005-0000-0000-0000E7530000}"/>
    <cellStyle name="RISKrtandbEdge 4 5 5 3 2" xfId="21473" xr:uid="{00000000-0005-0000-0000-0000E8530000}"/>
    <cellStyle name="RISKrtandbEdge 4 5 5 3 2 2" xfId="44161" xr:uid="{56AF8F5A-5833-4E1C-8EAB-F0261D584E0E}"/>
    <cellStyle name="RISKrtandbEdge 4 5 5 3 3" xfId="44160" xr:uid="{87C8F36E-B1EF-489F-ADCA-702F7F2DB94C}"/>
    <cellStyle name="RISKrtandbEdge 4 5 5 4" xfId="21474" xr:uid="{00000000-0005-0000-0000-0000E9530000}"/>
    <cellStyle name="RISKrtandbEdge 4 5 5 4 2" xfId="44162" xr:uid="{2FC846D4-41A5-47AC-83B2-990CF2379FA6}"/>
    <cellStyle name="RISKrtandbEdge 4 5 5 5" xfId="44157" xr:uid="{8C07A3D3-5C6F-4EB5-AEB3-E486A412A89A}"/>
    <cellStyle name="RISKrtandbEdge 4 5 6" xfId="21475" xr:uid="{00000000-0005-0000-0000-0000EA530000}"/>
    <cellStyle name="RISKrtandbEdge 4 5 6 2" xfId="21476" xr:uid="{00000000-0005-0000-0000-0000EB530000}"/>
    <cellStyle name="RISKrtandbEdge 4 5 6 2 2" xfId="44164" xr:uid="{29BAF342-2046-49CB-ABAA-9662DF403F2C}"/>
    <cellStyle name="RISKrtandbEdge 4 5 6 3" xfId="44163" xr:uid="{E8D4551E-E9A3-4AFB-8AAD-A78A5731CDC4}"/>
    <cellStyle name="RISKrtandbEdge 4 5 7" xfId="21477" xr:uid="{00000000-0005-0000-0000-0000EC530000}"/>
    <cellStyle name="RISKrtandbEdge 4 5 7 2" xfId="21478" xr:uid="{00000000-0005-0000-0000-0000ED530000}"/>
    <cellStyle name="RISKrtandbEdge 4 5 7 2 2" xfId="44166" xr:uid="{66F19E2B-35BE-4B98-AC3E-9F78F619A85E}"/>
    <cellStyle name="RISKrtandbEdge 4 5 7 3" xfId="44165" xr:uid="{F9142439-0373-4384-9827-FBBC9C5C0615}"/>
    <cellStyle name="RISKrtandbEdge 4 5 8" xfId="21479" xr:uid="{00000000-0005-0000-0000-0000EE530000}"/>
    <cellStyle name="RISKrtandbEdge 4 5 8 2" xfId="44167" xr:uid="{938AD44A-08E9-45BA-950D-6A62644ECF09}"/>
    <cellStyle name="RISKrtandbEdge 4 5 9" xfId="44138" xr:uid="{335EB5E4-DA69-4952-886F-D96D0EF44466}"/>
    <cellStyle name="RISKrtandbEdge 4 6" xfId="21480" xr:uid="{00000000-0005-0000-0000-0000EF530000}"/>
    <cellStyle name="RISKrtandbEdge 4 6 2" xfId="21481" xr:uid="{00000000-0005-0000-0000-0000F0530000}"/>
    <cellStyle name="RISKrtandbEdge 4 6 2 2" xfId="21482" xr:uid="{00000000-0005-0000-0000-0000F1530000}"/>
    <cellStyle name="RISKrtandbEdge 4 6 2 2 2" xfId="21483" xr:uid="{00000000-0005-0000-0000-0000F2530000}"/>
    <cellStyle name="RISKrtandbEdge 4 6 2 2 2 2" xfId="44171" xr:uid="{4F2F59CF-CC7B-473D-980C-1637A72D20A2}"/>
    <cellStyle name="RISKrtandbEdge 4 6 2 2 3" xfId="44170" xr:uid="{4D78A32E-56DA-476A-9686-3C9DFA91BEDA}"/>
    <cellStyle name="RISKrtandbEdge 4 6 2 3" xfId="21484" xr:uid="{00000000-0005-0000-0000-0000F3530000}"/>
    <cellStyle name="RISKrtandbEdge 4 6 2 3 2" xfId="21485" xr:uid="{00000000-0005-0000-0000-0000F4530000}"/>
    <cellStyle name="RISKrtandbEdge 4 6 2 3 2 2" xfId="44173" xr:uid="{A24BC56F-BD50-415D-B034-FE90CD62CC37}"/>
    <cellStyle name="RISKrtandbEdge 4 6 2 3 3" xfId="44172" xr:uid="{CB3CC03C-671F-4927-9C27-313283DE980F}"/>
    <cellStyle name="RISKrtandbEdge 4 6 2 4" xfId="21486" xr:uid="{00000000-0005-0000-0000-0000F5530000}"/>
    <cellStyle name="RISKrtandbEdge 4 6 2 4 2" xfId="44174" xr:uid="{EE308B55-853F-4ED0-B7A1-EE92A9CA9D05}"/>
    <cellStyle name="RISKrtandbEdge 4 6 2 5" xfId="44169" xr:uid="{118018C5-1A87-4D31-B50C-A28E14D0F206}"/>
    <cellStyle name="RISKrtandbEdge 4 6 3" xfId="21487" xr:uid="{00000000-0005-0000-0000-0000F6530000}"/>
    <cellStyle name="RISKrtandbEdge 4 6 3 2" xfId="21488" xr:uid="{00000000-0005-0000-0000-0000F7530000}"/>
    <cellStyle name="RISKrtandbEdge 4 6 3 2 2" xfId="21489" xr:uid="{00000000-0005-0000-0000-0000F8530000}"/>
    <cellStyle name="RISKrtandbEdge 4 6 3 2 2 2" xfId="44177" xr:uid="{6F2C5955-0451-46F8-A99A-D5A8E63E3878}"/>
    <cellStyle name="RISKrtandbEdge 4 6 3 2 3" xfId="44176" xr:uid="{E9A931D4-1C06-4B66-8702-C784D41538EA}"/>
    <cellStyle name="RISKrtandbEdge 4 6 3 3" xfId="21490" xr:uid="{00000000-0005-0000-0000-0000F9530000}"/>
    <cellStyle name="RISKrtandbEdge 4 6 3 3 2" xfId="21491" xr:uid="{00000000-0005-0000-0000-0000FA530000}"/>
    <cellStyle name="RISKrtandbEdge 4 6 3 3 2 2" xfId="44179" xr:uid="{A675D602-1A3B-484F-A462-04737671E1A9}"/>
    <cellStyle name="RISKrtandbEdge 4 6 3 3 3" xfId="44178" xr:uid="{ADE91BC4-CDA4-4ABC-9BA2-FF403536BE58}"/>
    <cellStyle name="RISKrtandbEdge 4 6 3 4" xfId="21492" xr:uid="{00000000-0005-0000-0000-0000FB530000}"/>
    <cellStyle name="RISKrtandbEdge 4 6 3 4 2" xfId="44180" xr:uid="{453256A6-F357-4EF1-B747-27ED86D7F342}"/>
    <cellStyle name="RISKrtandbEdge 4 6 3 5" xfId="44175" xr:uid="{8F09C306-1EB7-47C3-A80F-60BBD204F4E7}"/>
    <cellStyle name="RISKrtandbEdge 4 6 4" xfId="21493" xr:uid="{00000000-0005-0000-0000-0000FC530000}"/>
    <cellStyle name="RISKrtandbEdge 4 6 4 2" xfId="21494" xr:uid="{00000000-0005-0000-0000-0000FD530000}"/>
    <cellStyle name="RISKrtandbEdge 4 6 4 2 2" xfId="21495" xr:uid="{00000000-0005-0000-0000-0000FE530000}"/>
    <cellStyle name="RISKrtandbEdge 4 6 4 2 2 2" xfId="44183" xr:uid="{BCC7F3EB-C8E3-4563-9036-DF9CF418D8FF}"/>
    <cellStyle name="RISKrtandbEdge 4 6 4 2 3" xfId="44182" xr:uid="{4ADD29AC-5AEA-411C-8DC4-EF286CEADA6C}"/>
    <cellStyle name="RISKrtandbEdge 4 6 4 3" xfId="21496" xr:uid="{00000000-0005-0000-0000-0000FF530000}"/>
    <cellStyle name="RISKrtandbEdge 4 6 4 3 2" xfId="21497" xr:uid="{00000000-0005-0000-0000-000000540000}"/>
    <cellStyle name="RISKrtandbEdge 4 6 4 3 2 2" xfId="44185" xr:uid="{FD376C8D-6708-4C7E-B669-72D6140B3CE5}"/>
    <cellStyle name="RISKrtandbEdge 4 6 4 3 3" xfId="44184" xr:uid="{A1D55D0C-5BF3-487E-B1FC-7522B2FFF613}"/>
    <cellStyle name="RISKrtandbEdge 4 6 4 4" xfId="21498" xr:uid="{00000000-0005-0000-0000-000001540000}"/>
    <cellStyle name="RISKrtandbEdge 4 6 4 4 2" xfId="44186" xr:uid="{115BB2FC-2D06-4531-8B0B-90E0DCFC05F3}"/>
    <cellStyle name="RISKrtandbEdge 4 6 4 5" xfId="44181" xr:uid="{937E95A1-66DD-41D2-9238-82FD71F0174B}"/>
    <cellStyle name="RISKrtandbEdge 4 6 5" xfId="21499" xr:uid="{00000000-0005-0000-0000-000002540000}"/>
    <cellStyle name="RISKrtandbEdge 4 6 5 2" xfId="21500" xr:uid="{00000000-0005-0000-0000-000003540000}"/>
    <cellStyle name="RISKrtandbEdge 4 6 5 2 2" xfId="21501" xr:uid="{00000000-0005-0000-0000-000004540000}"/>
    <cellStyle name="RISKrtandbEdge 4 6 5 2 2 2" xfId="44189" xr:uid="{38B3046A-67B7-418D-902E-220C396E6C36}"/>
    <cellStyle name="RISKrtandbEdge 4 6 5 2 3" xfId="44188" xr:uid="{C5C6C55C-6043-40EF-BA7D-8A911619ACAF}"/>
    <cellStyle name="RISKrtandbEdge 4 6 5 3" xfId="21502" xr:uid="{00000000-0005-0000-0000-000005540000}"/>
    <cellStyle name="RISKrtandbEdge 4 6 5 3 2" xfId="21503" xr:uid="{00000000-0005-0000-0000-000006540000}"/>
    <cellStyle name="RISKrtandbEdge 4 6 5 3 2 2" xfId="44191" xr:uid="{8F9DDBF1-FB5E-463A-A394-DC0B5EF05F12}"/>
    <cellStyle name="RISKrtandbEdge 4 6 5 3 3" xfId="44190" xr:uid="{DE3B5A34-D5E4-4038-83DC-684751F6F9C7}"/>
    <cellStyle name="RISKrtandbEdge 4 6 5 4" xfId="21504" xr:uid="{00000000-0005-0000-0000-000007540000}"/>
    <cellStyle name="RISKrtandbEdge 4 6 5 4 2" xfId="44192" xr:uid="{275C883A-95BE-42AD-8712-A569257CC66A}"/>
    <cellStyle name="RISKrtandbEdge 4 6 5 5" xfId="44187" xr:uid="{DEBA29F0-0B70-4633-B878-0136843171B2}"/>
    <cellStyle name="RISKrtandbEdge 4 6 6" xfId="21505" xr:uid="{00000000-0005-0000-0000-000008540000}"/>
    <cellStyle name="RISKrtandbEdge 4 6 6 2" xfId="21506" xr:uid="{00000000-0005-0000-0000-000009540000}"/>
    <cellStyle name="RISKrtandbEdge 4 6 6 2 2" xfId="44194" xr:uid="{345F8EFA-B5E7-4C03-9BA8-EA3407DD86DA}"/>
    <cellStyle name="RISKrtandbEdge 4 6 6 3" xfId="44193" xr:uid="{3FEE2B2D-19AA-4241-B757-3C7C0C655FF5}"/>
    <cellStyle name="RISKrtandbEdge 4 6 7" xfId="21507" xr:uid="{00000000-0005-0000-0000-00000A540000}"/>
    <cellStyle name="RISKrtandbEdge 4 6 7 2" xfId="21508" xr:uid="{00000000-0005-0000-0000-00000B540000}"/>
    <cellStyle name="RISKrtandbEdge 4 6 7 2 2" xfId="44196" xr:uid="{141FDC14-BFAD-4FB8-84D5-6FBE29930E52}"/>
    <cellStyle name="RISKrtandbEdge 4 6 7 3" xfId="44195" xr:uid="{393BE5B9-E847-44FA-A873-0B65E88824C8}"/>
    <cellStyle name="RISKrtandbEdge 4 6 8" xfId="21509" xr:uid="{00000000-0005-0000-0000-00000C540000}"/>
    <cellStyle name="RISKrtandbEdge 4 6 8 2" xfId="44197" xr:uid="{B1A715A1-A8F3-454E-A26E-E4865F02E9DF}"/>
    <cellStyle name="RISKrtandbEdge 4 6 9" xfId="44168" xr:uid="{AECCD2EF-FAF3-48FF-B73D-9D9F700D97B9}"/>
    <cellStyle name="RISKrtandbEdge 4 7" xfId="21510" xr:uid="{00000000-0005-0000-0000-00000D540000}"/>
    <cellStyle name="RISKrtandbEdge 4 7 2" xfId="21511" xr:uid="{00000000-0005-0000-0000-00000E540000}"/>
    <cellStyle name="RISKrtandbEdge 4 7 2 2" xfId="21512" xr:uid="{00000000-0005-0000-0000-00000F540000}"/>
    <cellStyle name="RISKrtandbEdge 4 7 2 2 2" xfId="44200" xr:uid="{941793AF-A04E-43BC-8288-6C909016C38F}"/>
    <cellStyle name="RISKrtandbEdge 4 7 2 3" xfId="44199" xr:uid="{6C910BD0-0242-46AA-A22A-63B2138938E1}"/>
    <cellStyle name="RISKrtandbEdge 4 7 3" xfId="21513" xr:uid="{00000000-0005-0000-0000-000010540000}"/>
    <cellStyle name="RISKrtandbEdge 4 7 3 2" xfId="21514" xr:uid="{00000000-0005-0000-0000-000011540000}"/>
    <cellStyle name="RISKrtandbEdge 4 7 3 2 2" xfId="44202" xr:uid="{9CB345A5-B3C8-44D0-B922-33A796A0FD30}"/>
    <cellStyle name="RISKrtandbEdge 4 7 3 3" xfId="44201" xr:uid="{9CA52B3C-6C0A-4CB8-84F1-9A427D46FDCE}"/>
    <cellStyle name="RISKrtandbEdge 4 7 4" xfId="21515" xr:uid="{00000000-0005-0000-0000-000012540000}"/>
    <cellStyle name="RISKrtandbEdge 4 7 4 2" xfId="44203" xr:uid="{20711B27-5D97-44A3-B72B-71F52E9B7485}"/>
    <cellStyle name="RISKrtandbEdge 4 7 5" xfId="44198" xr:uid="{60A81D36-593C-4715-A34C-89FECF536246}"/>
    <cellStyle name="RISKrtandbEdge 4 8" xfId="21516" xr:uid="{00000000-0005-0000-0000-000013540000}"/>
    <cellStyle name="RISKrtandbEdge 4 8 2" xfId="21517" xr:uid="{00000000-0005-0000-0000-000014540000}"/>
    <cellStyle name="RISKrtandbEdge 4 8 2 2" xfId="21518" xr:uid="{00000000-0005-0000-0000-000015540000}"/>
    <cellStyle name="RISKrtandbEdge 4 8 2 2 2" xfId="44206" xr:uid="{B8F1CE47-5336-4407-9C5C-7208E10FB21B}"/>
    <cellStyle name="RISKrtandbEdge 4 8 2 3" xfId="44205" xr:uid="{8A6928F3-26AF-45C7-A876-401CA6D17E50}"/>
    <cellStyle name="RISKrtandbEdge 4 8 3" xfId="21519" xr:uid="{00000000-0005-0000-0000-000016540000}"/>
    <cellStyle name="RISKrtandbEdge 4 8 3 2" xfId="21520" xr:uid="{00000000-0005-0000-0000-000017540000}"/>
    <cellStyle name="RISKrtandbEdge 4 8 3 2 2" xfId="44208" xr:uid="{FC4E9B5B-9531-46AD-887F-AA00D0174958}"/>
    <cellStyle name="RISKrtandbEdge 4 8 3 3" xfId="44207" xr:uid="{1D6429C3-0313-4848-BED3-F6DF18877EB1}"/>
    <cellStyle name="RISKrtandbEdge 4 8 4" xfId="21521" xr:uid="{00000000-0005-0000-0000-000018540000}"/>
    <cellStyle name="RISKrtandbEdge 4 8 4 2" xfId="44209" xr:uid="{8FDF2C09-A1BF-4AE5-BA6B-A8079E168D02}"/>
    <cellStyle name="RISKrtandbEdge 4 8 5" xfId="44204" xr:uid="{FBA85D18-85A6-4923-88B0-A200E77E3E72}"/>
    <cellStyle name="RISKrtandbEdge 4 9" xfId="21522" xr:uid="{00000000-0005-0000-0000-000019540000}"/>
    <cellStyle name="RISKrtandbEdge 4 9 2" xfId="21523" xr:uid="{00000000-0005-0000-0000-00001A540000}"/>
    <cellStyle name="RISKrtandbEdge 4 9 2 2" xfId="21524" xr:uid="{00000000-0005-0000-0000-00001B540000}"/>
    <cellStyle name="RISKrtandbEdge 4 9 2 2 2" xfId="44212" xr:uid="{988A1375-31F8-496F-85EA-691A07FEBDEE}"/>
    <cellStyle name="RISKrtandbEdge 4 9 2 3" xfId="44211" xr:uid="{A7BE4812-061E-42BF-9D3A-CEA18B0C0F01}"/>
    <cellStyle name="RISKrtandbEdge 4 9 3" xfId="21525" xr:uid="{00000000-0005-0000-0000-00001C540000}"/>
    <cellStyle name="RISKrtandbEdge 4 9 3 2" xfId="21526" xr:uid="{00000000-0005-0000-0000-00001D540000}"/>
    <cellStyle name="RISKrtandbEdge 4 9 3 2 2" xfId="44214" xr:uid="{5F6EAB30-199C-4249-A0EF-34CC2BB7DD39}"/>
    <cellStyle name="RISKrtandbEdge 4 9 3 3" xfId="44213" xr:uid="{031F5B69-B01C-4542-B541-E8FAD1546E50}"/>
    <cellStyle name="RISKrtandbEdge 4 9 4" xfId="21527" xr:uid="{00000000-0005-0000-0000-00001E540000}"/>
    <cellStyle name="RISKrtandbEdge 4 9 4 2" xfId="44215" xr:uid="{6D762BA2-A63E-41E1-8768-B7DFE3F4B4BC}"/>
    <cellStyle name="RISKrtandbEdge 4 9 5" xfId="44210" xr:uid="{89007B1B-BA34-4644-A3C5-57A91D52379F}"/>
    <cellStyle name="RISKrtandbEdge 4_Balance" xfId="21528" xr:uid="{00000000-0005-0000-0000-00001F540000}"/>
    <cellStyle name="RISKrtandbEdge 5" xfId="21529" xr:uid="{00000000-0005-0000-0000-000020540000}"/>
    <cellStyle name="RISKrtandbEdge 5 2" xfId="21530" xr:uid="{00000000-0005-0000-0000-000021540000}"/>
    <cellStyle name="RISKrtandbEdge 5 2 2" xfId="21531" xr:uid="{00000000-0005-0000-0000-000022540000}"/>
    <cellStyle name="RISKrtandbEdge 5 2 2 2" xfId="21532" xr:uid="{00000000-0005-0000-0000-000023540000}"/>
    <cellStyle name="RISKrtandbEdge 5 2 2 2 2" xfId="44219" xr:uid="{7BC6CAB7-8F22-42A9-AFA0-62068FEC21A4}"/>
    <cellStyle name="RISKrtandbEdge 5 2 2 3" xfId="44218" xr:uid="{45016E6C-90CE-4775-AF98-0FCE85B890E2}"/>
    <cellStyle name="RISKrtandbEdge 5 2 3" xfId="21533" xr:uid="{00000000-0005-0000-0000-000024540000}"/>
    <cellStyle name="RISKrtandbEdge 5 2 3 2" xfId="21534" xr:uid="{00000000-0005-0000-0000-000025540000}"/>
    <cellStyle name="RISKrtandbEdge 5 2 3 2 2" xfId="44221" xr:uid="{CC9077A3-807B-406C-80AE-E65A19F6B9DB}"/>
    <cellStyle name="RISKrtandbEdge 5 2 3 3" xfId="44220" xr:uid="{D19CD619-CE2D-45C3-9F1C-85851AD449F6}"/>
    <cellStyle name="RISKrtandbEdge 5 2 4" xfId="21535" xr:uid="{00000000-0005-0000-0000-000026540000}"/>
    <cellStyle name="RISKrtandbEdge 5 2 4 2" xfId="44222" xr:uid="{69E18317-73E3-4197-A954-78A2BF4C7732}"/>
    <cellStyle name="RISKrtandbEdge 5 2 5" xfId="44217" xr:uid="{161FDAD9-894C-46A2-B14C-8113E2609C34}"/>
    <cellStyle name="RISKrtandbEdge 5 3" xfId="21536" xr:uid="{00000000-0005-0000-0000-000027540000}"/>
    <cellStyle name="RISKrtandbEdge 5 3 2" xfId="21537" xr:uid="{00000000-0005-0000-0000-000028540000}"/>
    <cellStyle name="RISKrtandbEdge 5 3 2 2" xfId="21538" xr:uid="{00000000-0005-0000-0000-000029540000}"/>
    <cellStyle name="RISKrtandbEdge 5 3 2 2 2" xfId="44225" xr:uid="{4558CAAA-E646-4792-825A-FAC1E52172AC}"/>
    <cellStyle name="RISKrtandbEdge 5 3 2 3" xfId="44224" xr:uid="{2A2C899D-A564-48CE-A962-DA3B8F32AD4B}"/>
    <cellStyle name="RISKrtandbEdge 5 3 3" xfId="21539" xr:uid="{00000000-0005-0000-0000-00002A540000}"/>
    <cellStyle name="RISKrtandbEdge 5 3 3 2" xfId="21540" xr:uid="{00000000-0005-0000-0000-00002B540000}"/>
    <cellStyle name="RISKrtandbEdge 5 3 3 2 2" xfId="44227" xr:uid="{B9CECDA5-5996-49B8-884E-A2CBB87A4562}"/>
    <cellStyle name="RISKrtandbEdge 5 3 3 3" xfId="44226" xr:uid="{C85A853B-E9B9-43C1-A9F4-AEC38B06050D}"/>
    <cellStyle name="RISKrtandbEdge 5 3 4" xfId="21541" xr:uid="{00000000-0005-0000-0000-00002C540000}"/>
    <cellStyle name="RISKrtandbEdge 5 3 4 2" xfId="44228" xr:uid="{6176AF76-18C7-4544-A217-30FD66A3B16C}"/>
    <cellStyle name="RISKrtandbEdge 5 3 5" xfId="44223" xr:uid="{D83D3253-8C7A-4CD8-A291-85D2A57DD2DE}"/>
    <cellStyle name="RISKrtandbEdge 5 4" xfId="21542" xr:uid="{00000000-0005-0000-0000-00002D540000}"/>
    <cellStyle name="RISKrtandbEdge 5 4 2" xfId="21543" xr:uid="{00000000-0005-0000-0000-00002E540000}"/>
    <cellStyle name="RISKrtandbEdge 5 4 2 2" xfId="21544" xr:uid="{00000000-0005-0000-0000-00002F540000}"/>
    <cellStyle name="RISKrtandbEdge 5 4 2 2 2" xfId="44231" xr:uid="{76E4963A-5344-4DEE-8533-B35C0DB29519}"/>
    <cellStyle name="RISKrtandbEdge 5 4 2 3" xfId="44230" xr:uid="{51361BC3-3AC8-4BDF-A837-368235A1C85D}"/>
    <cellStyle name="RISKrtandbEdge 5 4 3" xfId="21545" xr:uid="{00000000-0005-0000-0000-000030540000}"/>
    <cellStyle name="RISKrtandbEdge 5 4 3 2" xfId="21546" xr:uid="{00000000-0005-0000-0000-000031540000}"/>
    <cellStyle name="RISKrtandbEdge 5 4 3 2 2" xfId="44233" xr:uid="{8D7A884D-DBAD-4700-B1CE-66D737AE8AF1}"/>
    <cellStyle name="RISKrtandbEdge 5 4 3 3" xfId="44232" xr:uid="{2ED81108-46F4-4014-BABE-4328CCAB9890}"/>
    <cellStyle name="RISKrtandbEdge 5 4 4" xfId="21547" xr:uid="{00000000-0005-0000-0000-000032540000}"/>
    <cellStyle name="RISKrtandbEdge 5 4 4 2" xfId="44234" xr:uid="{8E60FB81-5341-477B-9C78-67419CFE29E1}"/>
    <cellStyle name="RISKrtandbEdge 5 4 5" xfId="44229" xr:uid="{ECDE182E-E914-48A3-BA85-B13429E8204E}"/>
    <cellStyle name="RISKrtandbEdge 5 5" xfId="21548" xr:uid="{00000000-0005-0000-0000-000033540000}"/>
    <cellStyle name="RISKrtandbEdge 5 5 2" xfId="21549" xr:uid="{00000000-0005-0000-0000-000034540000}"/>
    <cellStyle name="RISKrtandbEdge 5 5 2 2" xfId="21550" xr:uid="{00000000-0005-0000-0000-000035540000}"/>
    <cellStyle name="RISKrtandbEdge 5 5 2 2 2" xfId="44237" xr:uid="{3329AA15-0D4F-4A1D-9075-880E61858A6A}"/>
    <cellStyle name="RISKrtandbEdge 5 5 2 3" xfId="44236" xr:uid="{3BB3D3F7-E677-48A4-9B50-13DBBB23093A}"/>
    <cellStyle name="RISKrtandbEdge 5 5 3" xfId="21551" xr:uid="{00000000-0005-0000-0000-000036540000}"/>
    <cellStyle name="RISKrtandbEdge 5 5 3 2" xfId="21552" xr:uid="{00000000-0005-0000-0000-000037540000}"/>
    <cellStyle name="RISKrtandbEdge 5 5 3 2 2" xfId="44239" xr:uid="{EF56C85A-4C74-4A3A-8C98-4F3E30C82847}"/>
    <cellStyle name="RISKrtandbEdge 5 5 3 3" xfId="44238" xr:uid="{F3A6DBDE-26C9-4306-BC2A-CFC630340C0A}"/>
    <cellStyle name="RISKrtandbEdge 5 5 4" xfId="21553" xr:uid="{00000000-0005-0000-0000-000038540000}"/>
    <cellStyle name="RISKrtandbEdge 5 5 4 2" xfId="44240" xr:uid="{F8E960E2-DB55-41D2-A30E-5138CC9ADAFB}"/>
    <cellStyle name="RISKrtandbEdge 5 5 5" xfId="44235" xr:uid="{E5255BDF-1275-4876-B951-D95780809380}"/>
    <cellStyle name="RISKrtandbEdge 5 6" xfId="21554" xr:uid="{00000000-0005-0000-0000-000039540000}"/>
    <cellStyle name="RISKrtandbEdge 5 6 2" xfId="21555" xr:uid="{00000000-0005-0000-0000-00003A540000}"/>
    <cellStyle name="RISKrtandbEdge 5 6 2 2" xfId="44242" xr:uid="{3325245E-5F49-4262-AFE9-E727A12F2515}"/>
    <cellStyle name="RISKrtandbEdge 5 6 3" xfId="44241" xr:uid="{64941FFF-58AF-4F98-9CD3-1FD36AF93E9D}"/>
    <cellStyle name="RISKrtandbEdge 5 7" xfId="21556" xr:uid="{00000000-0005-0000-0000-00003B540000}"/>
    <cellStyle name="RISKrtandbEdge 5 7 2" xfId="21557" xr:uid="{00000000-0005-0000-0000-00003C540000}"/>
    <cellStyle name="RISKrtandbEdge 5 7 2 2" xfId="44244" xr:uid="{52DDC345-29C3-46E8-A38F-127B392E2FCC}"/>
    <cellStyle name="RISKrtandbEdge 5 7 3" xfId="44243" xr:uid="{9EAB5288-6FB5-4769-9F32-43AE3CBF6B88}"/>
    <cellStyle name="RISKrtandbEdge 5 8" xfId="21558" xr:uid="{00000000-0005-0000-0000-00003D540000}"/>
    <cellStyle name="RISKrtandbEdge 5 8 2" xfId="44245" xr:uid="{8CB5D7DC-A831-4C44-967C-F0A670D76D7E}"/>
    <cellStyle name="RISKrtandbEdge 5 9" xfId="44216" xr:uid="{8215A609-39B6-47BC-9458-FD2516798BF7}"/>
    <cellStyle name="RISKrtandbEdge 6" xfId="21559" xr:uid="{00000000-0005-0000-0000-00003E540000}"/>
    <cellStyle name="RISKrtandbEdge 6 2" xfId="21560" xr:uid="{00000000-0005-0000-0000-00003F540000}"/>
    <cellStyle name="RISKrtandbEdge 6 2 2" xfId="21561" xr:uid="{00000000-0005-0000-0000-000040540000}"/>
    <cellStyle name="RISKrtandbEdge 6 2 2 2" xfId="44248" xr:uid="{DB6A9A4C-BF30-4975-B46D-35821FD4F9AE}"/>
    <cellStyle name="RISKrtandbEdge 6 2 3" xfId="44247" xr:uid="{66035AC6-64FF-4F58-8C9E-437A092E99AC}"/>
    <cellStyle name="RISKrtandbEdge 6 3" xfId="21562" xr:uid="{00000000-0005-0000-0000-000041540000}"/>
    <cellStyle name="RISKrtandbEdge 6 3 2" xfId="21563" xr:uid="{00000000-0005-0000-0000-000042540000}"/>
    <cellStyle name="RISKrtandbEdge 6 3 2 2" xfId="44250" xr:uid="{C2202ADD-709D-4F01-8200-2AB1E02B2094}"/>
    <cellStyle name="RISKrtandbEdge 6 3 3" xfId="44249" xr:uid="{9D7A8C9C-C5C0-4AD7-842E-24EBD83D55B6}"/>
    <cellStyle name="RISKrtandbEdge 6 4" xfId="21564" xr:uid="{00000000-0005-0000-0000-000043540000}"/>
    <cellStyle name="RISKrtandbEdge 6 4 2" xfId="44251" xr:uid="{73784F27-9CAD-45F2-8009-9043B1766BE3}"/>
    <cellStyle name="RISKrtandbEdge 6 5" xfId="44246" xr:uid="{86C5743F-439F-48CE-9548-3AB911FF443F}"/>
    <cellStyle name="RISKrtandbEdge 7" xfId="21565" xr:uid="{00000000-0005-0000-0000-000044540000}"/>
    <cellStyle name="RISKrtandbEdge 7 2" xfId="21566" xr:uid="{00000000-0005-0000-0000-000045540000}"/>
    <cellStyle name="RISKrtandbEdge 7 2 2" xfId="21567" xr:uid="{00000000-0005-0000-0000-000046540000}"/>
    <cellStyle name="RISKrtandbEdge 7 2 2 2" xfId="44254" xr:uid="{5FDB3BFE-78AE-4FB6-9DD8-73A985CF14E0}"/>
    <cellStyle name="RISKrtandbEdge 7 2 3" xfId="44253" xr:uid="{1DAE6C94-F659-4700-86ED-E136267AEFF5}"/>
    <cellStyle name="RISKrtandbEdge 7 3" xfId="21568" xr:uid="{00000000-0005-0000-0000-000047540000}"/>
    <cellStyle name="RISKrtandbEdge 7 3 2" xfId="21569" xr:uid="{00000000-0005-0000-0000-000048540000}"/>
    <cellStyle name="RISKrtandbEdge 7 3 2 2" xfId="44256" xr:uid="{EB466D6D-62CC-49A1-B50A-F12C29C4C3F9}"/>
    <cellStyle name="RISKrtandbEdge 7 3 3" xfId="44255" xr:uid="{D0510366-EC4E-4FE8-9E7C-3419D70A8AEA}"/>
    <cellStyle name="RISKrtandbEdge 7 4" xfId="21570" xr:uid="{00000000-0005-0000-0000-000049540000}"/>
    <cellStyle name="RISKrtandbEdge 7 4 2" xfId="44257" xr:uid="{4B729EFE-636B-4F7F-8AAE-9CCC1419EA7D}"/>
    <cellStyle name="RISKrtandbEdge 7 5" xfId="44252" xr:uid="{5FF6E224-CC51-4572-A0C1-5E814E8EFC94}"/>
    <cellStyle name="RISKrtandbEdge 8" xfId="21571" xr:uid="{00000000-0005-0000-0000-00004A540000}"/>
    <cellStyle name="RISKrtandbEdge 8 2" xfId="21572" xr:uid="{00000000-0005-0000-0000-00004B540000}"/>
    <cellStyle name="RISKrtandbEdge 8 2 2" xfId="21573" xr:uid="{00000000-0005-0000-0000-00004C540000}"/>
    <cellStyle name="RISKrtandbEdge 8 2 2 2" xfId="44260" xr:uid="{D2771DDF-2131-4B02-9669-C3DA6EC5C387}"/>
    <cellStyle name="RISKrtandbEdge 8 2 3" xfId="44259" xr:uid="{A661E9E8-FC18-4CF0-AD82-B4E575360941}"/>
    <cellStyle name="RISKrtandbEdge 8 3" xfId="21574" xr:uid="{00000000-0005-0000-0000-00004D540000}"/>
    <cellStyle name="RISKrtandbEdge 8 3 2" xfId="21575" xr:uid="{00000000-0005-0000-0000-00004E540000}"/>
    <cellStyle name="RISKrtandbEdge 8 3 2 2" xfId="44262" xr:uid="{0456115A-2320-4FA6-8FF9-97BBF25320BF}"/>
    <cellStyle name="RISKrtandbEdge 8 3 3" xfId="44261" xr:uid="{53C053A9-2A56-4599-B112-344078802D3A}"/>
    <cellStyle name="RISKrtandbEdge 8 4" xfId="21576" xr:uid="{00000000-0005-0000-0000-00004F540000}"/>
    <cellStyle name="RISKrtandbEdge 8 4 2" xfId="44263" xr:uid="{16B77CB7-4E5C-49AB-97FE-1ED2E5BA58A5}"/>
    <cellStyle name="RISKrtandbEdge 8 5" xfId="44258" xr:uid="{09C7D24A-47BD-4B1E-9D4A-9E53757BD542}"/>
    <cellStyle name="RISKrtandbEdge 9" xfId="21577" xr:uid="{00000000-0005-0000-0000-000050540000}"/>
    <cellStyle name="RISKrtandbEdge 9 2" xfId="21578" xr:uid="{00000000-0005-0000-0000-000051540000}"/>
    <cellStyle name="RISKrtandbEdge 9 2 2" xfId="21579" xr:uid="{00000000-0005-0000-0000-000052540000}"/>
    <cellStyle name="RISKrtandbEdge 9 2 2 2" xfId="44266" xr:uid="{E4508AA8-3B89-42B2-A278-B41F02D14DD0}"/>
    <cellStyle name="RISKrtandbEdge 9 2 3" xfId="44265" xr:uid="{EFFB8C6F-68C8-4800-B1B5-A810D0C445A4}"/>
    <cellStyle name="RISKrtandbEdge 9 3" xfId="21580" xr:uid="{00000000-0005-0000-0000-000053540000}"/>
    <cellStyle name="RISKrtandbEdge 9 3 2" xfId="21581" xr:uid="{00000000-0005-0000-0000-000054540000}"/>
    <cellStyle name="RISKrtandbEdge 9 3 2 2" xfId="44268" xr:uid="{EE635EB8-1BB4-46B6-9292-71E4729E8A44}"/>
    <cellStyle name="RISKrtandbEdge 9 3 3" xfId="44267" xr:uid="{86971219-4E1B-46B9-A441-60E22A4230A7}"/>
    <cellStyle name="RISKrtandbEdge 9 4" xfId="21582" xr:uid="{00000000-0005-0000-0000-000055540000}"/>
    <cellStyle name="RISKrtandbEdge 9 4 2" xfId="44269" xr:uid="{4CCF54DD-521A-4F56-9B3F-86A1AA5B5759}"/>
    <cellStyle name="RISKrtandbEdge 9 5" xfId="44264" xr:uid="{C89005EC-98E6-4626-848B-50BA8800B4C5}"/>
    <cellStyle name="RISKrtandbEdge_Balance" xfId="21583" xr:uid="{00000000-0005-0000-0000-000056540000}"/>
    <cellStyle name="RISKssTime" xfId="21584" xr:uid="{00000000-0005-0000-0000-000057540000}"/>
    <cellStyle name="RISKssTime 2" xfId="21585" xr:uid="{00000000-0005-0000-0000-000058540000}"/>
    <cellStyle name="RISKssTime 2 10" xfId="21586" xr:uid="{00000000-0005-0000-0000-000059540000}"/>
    <cellStyle name="RISKssTime 2 10 2" xfId="21587" xr:uid="{00000000-0005-0000-0000-00005A540000}"/>
    <cellStyle name="RISKssTime 2 11" xfId="21588" xr:uid="{00000000-0005-0000-0000-00005B540000}"/>
    <cellStyle name="RISKssTime 2 11 2" xfId="21589" xr:uid="{00000000-0005-0000-0000-00005C540000}"/>
    <cellStyle name="RISKssTime 2 12" xfId="21590" xr:uid="{00000000-0005-0000-0000-00005D540000}"/>
    <cellStyle name="RISKssTime 2 12 2" xfId="21591" xr:uid="{00000000-0005-0000-0000-00005E540000}"/>
    <cellStyle name="RISKssTime 2 13" xfId="21592" xr:uid="{00000000-0005-0000-0000-00005F540000}"/>
    <cellStyle name="RISKssTime 2 2" xfId="21593" xr:uid="{00000000-0005-0000-0000-000060540000}"/>
    <cellStyle name="RISKssTime 2 2 2" xfId="21594" xr:uid="{00000000-0005-0000-0000-000061540000}"/>
    <cellStyle name="RISKssTime 2 3" xfId="21595" xr:uid="{00000000-0005-0000-0000-000062540000}"/>
    <cellStyle name="RISKssTime 2 3 2" xfId="21596" xr:uid="{00000000-0005-0000-0000-000063540000}"/>
    <cellStyle name="RISKssTime 2 4" xfId="21597" xr:uid="{00000000-0005-0000-0000-000064540000}"/>
    <cellStyle name="RISKssTime 2 4 2" xfId="21598" xr:uid="{00000000-0005-0000-0000-000065540000}"/>
    <cellStyle name="RISKssTime 2 5" xfId="21599" xr:uid="{00000000-0005-0000-0000-000066540000}"/>
    <cellStyle name="RISKssTime 2 5 2" xfId="21600" xr:uid="{00000000-0005-0000-0000-000067540000}"/>
    <cellStyle name="RISKssTime 2 6" xfId="21601" xr:uid="{00000000-0005-0000-0000-000068540000}"/>
    <cellStyle name="RISKssTime 2 6 2" xfId="21602" xr:uid="{00000000-0005-0000-0000-000069540000}"/>
    <cellStyle name="RISKssTime 2 7" xfId="21603" xr:uid="{00000000-0005-0000-0000-00006A540000}"/>
    <cellStyle name="RISKssTime 2 7 2" xfId="21604" xr:uid="{00000000-0005-0000-0000-00006B540000}"/>
    <cellStyle name="RISKssTime 2 8" xfId="21605" xr:uid="{00000000-0005-0000-0000-00006C540000}"/>
    <cellStyle name="RISKssTime 2 8 2" xfId="21606" xr:uid="{00000000-0005-0000-0000-00006D540000}"/>
    <cellStyle name="RISKssTime 2 9" xfId="21607" xr:uid="{00000000-0005-0000-0000-00006E540000}"/>
    <cellStyle name="RISKssTime 2 9 2" xfId="21608" xr:uid="{00000000-0005-0000-0000-00006F540000}"/>
    <cellStyle name="RISKssTime 3" xfId="21609" xr:uid="{00000000-0005-0000-0000-000070540000}"/>
    <cellStyle name="RISKssTime 3 10" xfId="21610" xr:uid="{00000000-0005-0000-0000-000071540000}"/>
    <cellStyle name="RISKssTime 3 10 2" xfId="21611" xr:uid="{00000000-0005-0000-0000-000072540000}"/>
    <cellStyle name="RISKssTime 3 11" xfId="21612" xr:uid="{00000000-0005-0000-0000-000073540000}"/>
    <cellStyle name="RISKssTime 3 11 2" xfId="21613" xr:uid="{00000000-0005-0000-0000-000074540000}"/>
    <cellStyle name="RISKssTime 3 12" xfId="21614" xr:uid="{00000000-0005-0000-0000-000075540000}"/>
    <cellStyle name="RISKssTime 3 12 2" xfId="21615" xr:uid="{00000000-0005-0000-0000-000076540000}"/>
    <cellStyle name="RISKssTime 3 13" xfId="21616" xr:uid="{00000000-0005-0000-0000-000077540000}"/>
    <cellStyle name="RISKssTime 3 2" xfId="21617" xr:uid="{00000000-0005-0000-0000-000078540000}"/>
    <cellStyle name="RISKssTime 3 2 2" xfId="21618" xr:uid="{00000000-0005-0000-0000-000079540000}"/>
    <cellStyle name="RISKssTime 3 3" xfId="21619" xr:uid="{00000000-0005-0000-0000-00007A540000}"/>
    <cellStyle name="RISKssTime 3 3 2" xfId="21620" xr:uid="{00000000-0005-0000-0000-00007B540000}"/>
    <cellStyle name="RISKssTime 3 4" xfId="21621" xr:uid="{00000000-0005-0000-0000-00007C540000}"/>
    <cellStyle name="RISKssTime 3 4 2" xfId="21622" xr:uid="{00000000-0005-0000-0000-00007D540000}"/>
    <cellStyle name="RISKssTime 3 5" xfId="21623" xr:uid="{00000000-0005-0000-0000-00007E540000}"/>
    <cellStyle name="RISKssTime 3 5 2" xfId="21624" xr:uid="{00000000-0005-0000-0000-00007F540000}"/>
    <cellStyle name="RISKssTime 3 6" xfId="21625" xr:uid="{00000000-0005-0000-0000-000080540000}"/>
    <cellStyle name="RISKssTime 3 6 2" xfId="21626" xr:uid="{00000000-0005-0000-0000-000081540000}"/>
    <cellStyle name="RISKssTime 3 7" xfId="21627" xr:uid="{00000000-0005-0000-0000-000082540000}"/>
    <cellStyle name="RISKssTime 3 7 2" xfId="21628" xr:uid="{00000000-0005-0000-0000-000083540000}"/>
    <cellStyle name="RISKssTime 3 8" xfId="21629" xr:uid="{00000000-0005-0000-0000-000084540000}"/>
    <cellStyle name="RISKssTime 3 8 2" xfId="21630" xr:uid="{00000000-0005-0000-0000-000085540000}"/>
    <cellStyle name="RISKssTime 3 9" xfId="21631" xr:uid="{00000000-0005-0000-0000-000086540000}"/>
    <cellStyle name="RISKssTime 3 9 2" xfId="21632" xr:uid="{00000000-0005-0000-0000-000087540000}"/>
    <cellStyle name="RISKssTime 4" xfId="21633" xr:uid="{00000000-0005-0000-0000-000088540000}"/>
    <cellStyle name="RISKssTime 4 10" xfId="21634" xr:uid="{00000000-0005-0000-0000-000089540000}"/>
    <cellStyle name="RISKssTime 4 10 2" xfId="21635" xr:uid="{00000000-0005-0000-0000-00008A540000}"/>
    <cellStyle name="RISKssTime 4 11" xfId="21636" xr:uid="{00000000-0005-0000-0000-00008B540000}"/>
    <cellStyle name="RISKssTime 4 11 2" xfId="21637" xr:uid="{00000000-0005-0000-0000-00008C540000}"/>
    <cellStyle name="RISKssTime 4 12" xfId="21638" xr:uid="{00000000-0005-0000-0000-00008D540000}"/>
    <cellStyle name="RISKssTime 4 12 2" xfId="21639" xr:uid="{00000000-0005-0000-0000-00008E540000}"/>
    <cellStyle name="RISKssTime 4 13" xfId="21640" xr:uid="{00000000-0005-0000-0000-00008F540000}"/>
    <cellStyle name="RISKssTime 4 2" xfId="21641" xr:uid="{00000000-0005-0000-0000-000090540000}"/>
    <cellStyle name="RISKssTime 4 2 2" xfId="21642" xr:uid="{00000000-0005-0000-0000-000091540000}"/>
    <cellStyle name="RISKssTime 4 3" xfId="21643" xr:uid="{00000000-0005-0000-0000-000092540000}"/>
    <cellStyle name="RISKssTime 4 3 2" xfId="21644" xr:uid="{00000000-0005-0000-0000-000093540000}"/>
    <cellStyle name="RISKssTime 4 4" xfId="21645" xr:uid="{00000000-0005-0000-0000-000094540000}"/>
    <cellStyle name="RISKssTime 4 4 2" xfId="21646" xr:uid="{00000000-0005-0000-0000-000095540000}"/>
    <cellStyle name="RISKssTime 4 5" xfId="21647" xr:uid="{00000000-0005-0000-0000-000096540000}"/>
    <cellStyle name="RISKssTime 4 5 2" xfId="21648" xr:uid="{00000000-0005-0000-0000-000097540000}"/>
    <cellStyle name="RISKssTime 4 6" xfId="21649" xr:uid="{00000000-0005-0000-0000-000098540000}"/>
    <cellStyle name="RISKssTime 4 6 2" xfId="21650" xr:uid="{00000000-0005-0000-0000-000099540000}"/>
    <cellStyle name="RISKssTime 4 7" xfId="21651" xr:uid="{00000000-0005-0000-0000-00009A540000}"/>
    <cellStyle name="RISKssTime 4 7 2" xfId="21652" xr:uid="{00000000-0005-0000-0000-00009B540000}"/>
    <cellStyle name="RISKssTime 4 8" xfId="21653" xr:uid="{00000000-0005-0000-0000-00009C540000}"/>
    <cellStyle name="RISKssTime 4 8 2" xfId="21654" xr:uid="{00000000-0005-0000-0000-00009D540000}"/>
    <cellStyle name="RISKssTime 4 9" xfId="21655" xr:uid="{00000000-0005-0000-0000-00009E540000}"/>
    <cellStyle name="RISKssTime 4 9 2" xfId="21656" xr:uid="{00000000-0005-0000-0000-00009F540000}"/>
    <cellStyle name="RISKssTime 5" xfId="21657" xr:uid="{00000000-0005-0000-0000-0000A0540000}"/>
    <cellStyle name="RISKtandbEdge" xfId="21658" xr:uid="{00000000-0005-0000-0000-0000A1540000}"/>
    <cellStyle name="RISKtandbEdge 10" xfId="21659" xr:uid="{00000000-0005-0000-0000-0000A2540000}"/>
    <cellStyle name="RISKtandbEdge 10 2" xfId="21660" xr:uid="{00000000-0005-0000-0000-0000A3540000}"/>
    <cellStyle name="RISKtandbEdge 10 2 2" xfId="44272" xr:uid="{7F76321E-D152-46D6-8653-455BF45BC5F8}"/>
    <cellStyle name="RISKtandbEdge 10 3" xfId="44271" xr:uid="{0EBB9E33-D6D6-4C57-9695-12DAE5B75C32}"/>
    <cellStyle name="RISKtandbEdge 11" xfId="21661" xr:uid="{00000000-0005-0000-0000-0000A4540000}"/>
    <cellStyle name="RISKtandbEdge 11 2" xfId="21662" xr:uid="{00000000-0005-0000-0000-0000A5540000}"/>
    <cellStyle name="RISKtandbEdge 11 2 2" xfId="44274" xr:uid="{8AD50CDA-473A-4D08-9C64-A87158BCD64C}"/>
    <cellStyle name="RISKtandbEdge 11 3" xfId="44273" xr:uid="{7D0DA196-1212-4A4C-90BF-70C70F0E0CD3}"/>
    <cellStyle name="RISKtandbEdge 12" xfId="21663" xr:uid="{00000000-0005-0000-0000-0000A6540000}"/>
    <cellStyle name="RISKtandbEdge 12 2" xfId="44275" xr:uid="{D51C51E6-B1C9-4ED8-9F7D-97E41C89B08C}"/>
    <cellStyle name="RISKtandbEdge 13" xfId="44270" xr:uid="{B60916DC-3B69-4B27-B61C-AAD485515A3A}"/>
    <cellStyle name="RISKtandbEdge 2" xfId="21664" xr:uid="{00000000-0005-0000-0000-0000A7540000}"/>
    <cellStyle name="RISKtandbEdge 2 10" xfId="21665" xr:uid="{00000000-0005-0000-0000-0000A8540000}"/>
    <cellStyle name="RISKtandbEdge 2 10 2" xfId="21666" xr:uid="{00000000-0005-0000-0000-0000A9540000}"/>
    <cellStyle name="RISKtandbEdge 2 10 2 2" xfId="21667" xr:uid="{00000000-0005-0000-0000-0000AA540000}"/>
    <cellStyle name="RISKtandbEdge 2 10 2 2 2" xfId="44279" xr:uid="{1869E034-B028-4F0B-B77B-4A917384EA28}"/>
    <cellStyle name="RISKtandbEdge 2 10 2 3" xfId="44278" xr:uid="{6839F23B-D994-4749-8904-A9BA64E2389B}"/>
    <cellStyle name="RISKtandbEdge 2 10 3" xfId="21668" xr:uid="{00000000-0005-0000-0000-0000AB540000}"/>
    <cellStyle name="RISKtandbEdge 2 10 3 2" xfId="21669" xr:uid="{00000000-0005-0000-0000-0000AC540000}"/>
    <cellStyle name="RISKtandbEdge 2 10 3 2 2" xfId="44281" xr:uid="{7B00605C-1A9F-455C-8A61-43CC088A5087}"/>
    <cellStyle name="RISKtandbEdge 2 10 3 3" xfId="44280" xr:uid="{AB09828D-49FA-4B66-9BC0-242FBE63B236}"/>
    <cellStyle name="RISKtandbEdge 2 10 4" xfId="21670" xr:uid="{00000000-0005-0000-0000-0000AD540000}"/>
    <cellStyle name="RISKtandbEdge 2 10 4 2" xfId="44282" xr:uid="{B6964E15-8CE0-4F42-8970-3B13FBB2F83D}"/>
    <cellStyle name="RISKtandbEdge 2 10 5" xfId="44277" xr:uid="{3CB7ABAB-DB4D-43E2-BD18-A73F11D8EA15}"/>
    <cellStyle name="RISKtandbEdge 2 11" xfId="21671" xr:uid="{00000000-0005-0000-0000-0000AE540000}"/>
    <cellStyle name="RISKtandbEdge 2 11 2" xfId="21672" xr:uid="{00000000-0005-0000-0000-0000AF540000}"/>
    <cellStyle name="RISKtandbEdge 2 11 2 2" xfId="44284" xr:uid="{173081B8-CE77-43FE-8E34-AFF37F7BF671}"/>
    <cellStyle name="RISKtandbEdge 2 11 3" xfId="44283" xr:uid="{4A8472AB-54E0-459B-A302-4320C22FBB92}"/>
    <cellStyle name="RISKtandbEdge 2 12" xfId="21673" xr:uid="{00000000-0005-0000-0000-0000B0540000}"/>
    <cellStyle name="RISKtandbEdge 2 12 2" xfId="21674" xr:uid="{00000000-0005-0000-0000-0000B1540000}"/>
    <cellStyle name="RISKtandbEdge 2 12 2 2" xfId="44286" xr:uid="{3CB7ED43-1C22-4DAC-B2DD-541C8A9AEF75}"/>
    <cellStyle name="RISKtandbEdge 2 12 3" xfId="44285" xr:uid="{D77A3D2D-6618-48D9-9AC6-65CF0A08D226}"/>
    <cellStyle name="RISKtandbEdge 2 13" xfId="21675" xr:uid="{00000000-0005-0000-0000-0000B2540000}"/>
    <cellStyle name="RISKtandbEdge 2 13 2" xfId="44287" xr:uid="{6C756349-0396-45F7-837E-446466BA2551}"/>
    <cellStyle name="RISKtandbEdge 2 14" xfId="44276" xr:uid="{54B72444-D82A-44F8-8F12-B5D3E9F9DE98}"/>
    <cellStyle name="RISKtandbEdge 2 2" xfId="21676" xr:uid="{00000000-0005-0000-0000-0000B3540000}"/>
    <cellStyle name="RISKtandbEdge 2 2 10" xfId="44288" xr:uid="{FA2C0902-1DED-4A99-875E-F37C5CE7A9D6}"/>
    <cellStyle name="RISKtandbEdge 2 2 2" xfId="21677" xr:uid="{00000000-0005-0000-0000-0000B4540000}"/>
    <cellStyle name="RISKtandbEdge 2 2 2 2" xfId="21678" xr:uid="{00000000-0005-0000-0000-0000B5540000}"/>
    <cellStyle name="RISKtandbEdge 2 2 2 2 2" xfId="21679" xr:uid="{00000000-0005-0000-0000-0000B6540000}"/>
    <cellStyle name="RISKtandbEdge 2 2 2 2 2 2" xfId="21680" xr:uid="{00000000-0005-0000-0000-0000B7540000}"/>
    <cellStyle name="RISKtandbEdge 2 2 2 2 2 2 2" xfId="44292" xr:uid="{A97A8ADD-E541-48D3-881C-23CD89B4F67C}"/>
    <cellStyle name="RISKtandbEdge 2 2 2 2 2 3" xfId="44291" xr:uid="{A34B91C0-6BEA-4A8E-92AD-24B893857FF2}"/>
    <cellStyle name="RISKtandbEdge 2 2 2 2 3" xfId="21681" xr:uid="{00000000-0005-0000-0000-0000B8540000}"/>
    <cellStyle name="RISKtandbEdge 2 2 2 2 3 2" xfId="21682" xr:uid="{00000000-0005-0000-0000-0000B9540000}"/>
    <cellStyle name="RISKtandbEdge 2 2 2 2 3 2 2" xfId="44294" xr:uid="{A3508303-96DA-4BA8-A6BC-D6A4C072F622}"/>
    <cellStyle name="RISKtandbEdge 2 2 2 2 3 3" xfId="44293" xr:uid="{493E8758-005D-4689-B01B-C1BBB8E36393}"/>
    <cellStyle name="RISKtandbEdge 2 2 2 2 4" xfId="21683" xr:uid="{00000000-0005-0000-0000-0000BA540000}"/>
    <cellStyle name="RISKtandbEdge 2 2 2 2 4 2" xfId="44295" xr:uid="{569FF188-46DD-4410-8105-0DC89B78926E}"/>
    <cellStyle name="RISKtandbEdge 2 2 2 2 5" xfId="44290" xr:uid="{CC459463-0892-48E0-A0C7-F2D2C2896C18}"/>
    <cellStyle name="RISKtandbEdge 2 2 2 3" xfId="21684" xr:uid="{00000000-0005-0000-0000-0000BB540000}"/>
    <cellStyle name="RISKtandbEdge 2 2 2 3 2" xfId="21685" xr:uid="{00000000-0005-0000-0000-0000BC540000}"/>
    <cellStyle name="RISKtandbEdge 2 2 2 3 2 2" xfId="21686" xr:uid="{00000000-0005-0000-0000-0000BD540000}"/>
    <cellStyle name="RISKtandbEdge 2 2 2 3 2 2 2" xfId="44298" xr:uid="{43ACC2E1-98B1-44B7-AD90-F4A91F5B17A8}"/>
    <cellStyle name="RISKtandbEdge 2 2 2 3 2 3" xfId="44297" xr:uid="{A116185E-F30E-44BE-80F2-E04AB793F87C}"/>
    <cellStyle name="RISKtandbEdge 2 2 2 3 3" xfId="21687" xr:uid="{00000000-0005-0000-0000-0000BE540000}"/>
    <cellStyle name="RISKtandbEdge 2 2 2 3 3 2" xfId="21688" xr:uid="{00000000-0005-0000-0000-0000BF540000}"/>
    <cellStyle name="RISKtandbEdge 2 2 2 3 3 2 2" xfId="44300" xr:uid="{46E2A4EE-3BA7-4260-95A8-4836B2CEEC1F}"/>
    <cellStyle name="RISKtandbEdge 2 2 2 3 3 3" xfId="44299" xr:uid="{2786420F-3C89-4C42-863D-62AF9E16CB58}"/>
    <cellStyle name="RISKtandbEdge 2 2 2 3 4" xfId="21689" xr:uid="{00000000-0005-0000-0000-0000C0540000}"/>
    <cellStyle name="RISKtandbEdge 2 2 2 3 4 2" xfId="44301" xr:uid="{5723DE83-1C0F-444C-9A2F-E9C05630B52A}"/>
    <cellStyle name="RISKtandbEdge 2 2 2 3 5" xfId="44296" xr:uid="{5EC5BCC4-A9EA-4186-9918-88B4E05199B0}"/>
    <cellStyle name="RISKtandbEdge 2 2 2 4" xfId="21690" xr:uid="{00000000-0005-0000-0000-0000C1540000}"/>
    <cellStyle name="RISKtandbEdge 2 2 2 4 2" xfId="21691" xr:uid="{00000000-0005-0000-0000-0000C2540000}"/>
    <cellStyle name="RISKtandbEdge 2 2 2 4 2 2" xfId="21692" xr:uid="{00000000-0005-0000-0000-0000C3540000}"/>
    <cellStyle name="RISKtandbEdge 2 2 2 4 2 2 2" xfId="44304" xr:uid="{2060F0A0-395A-4C1D-A8BC-979B51E37C99}"/>
    <cellStyle name="RISKtandbEdge 2 2 2 4 2 3" xfId="44303" xr:uid="{E2CA8174-EAF5-465B-B999-19D8D055102A}"/>
    <cellStyle name="RISKtandbEdge 2 2 2 4 3" xfId="21693" xr:uid="{00000000-0005-0000-0000-0000C4540000}"/>
    <cellStyle name="RISKtandbEdge 2 2 2 4 3 2" xfId="21694" xr:uid="{00000000-0005-0000-0000-0000C5540000}"/>
    <cellStyle name="RISKtandbEdge 2 2 2 4 3 2 2" xfId="44306" xr:uid="{F03404E7-4B0A-45AD-9B3B-A203E15FA22F}"/>
    <cellStyle name="RISKtandbEdge 2 2 2 4 3 3" xfId="44305" xr:uid="{59F06D3A-95B7-424D-A7BC-DF25CE5D46F7}"/>
    <cellStyle name="RISKtandbEdge 2 2 2 4 4" xfId="21695" xr:uid="{00000000-0005-0000-0000-0000C6540000}"/>
    <cellStyle name="RISKtandbEdge 2 2 2 4 4 2" xfId="44307" xr:uid="{569C75EF-89D7-41AE-A6E7-580F6AEABBD2}"/>
    <cellStyle name="RISKtandbEdge 2 2 2 4 5" xfId="44302" xr:uid="{592BD711-C1D8-461F-A820-724345E1A9D6}"/>
    <cellStyle name="RISKtandbEdge 2 2 2 5" xfId="21696" xr:uid="{00000000-0005-0000-0000-0000C7540000}"/>
    <cellStyle name="RISKtandbEdge 2 2 2 5 2" xfId="21697" xr:uid="{00000000-0005-0000-0000-0000C8540000}"/>
    <cellStyle name="RISKtandbEdge 2 2 2 5 2 2" xfId="21698" xr:uid="{00000000-0005-0000-0000-0000C9540000}"/>
    <cellStyle name="RISKtandbEdge 2 2 2 5 2 2 2" xfId="44310" xr:uid="{A9DA44D9-1C48-4F7D-8DF5-7DD4E63185A3}"/>
    <cellStyle name="RISKtandbEdge 2 2 2 5 2 3" xfId="44309" xr:uid="{9437C615-6320-4CDF-8687-00111CA28C00}"/>
    <cellStyle name="RISKtandbEdge 2 2 2 5 3" xfId="21699" xr:uid="{00000000-0005-0000-0000-0000CA540000}"/>
    <cellStyle name="RISKtandbEdge 2 2 2 5 3 2" xfId="21700" xr:uid="{00000000-0005-0000-0000-0000CB540000}"/>
    <cellStyle name="RISKtandbEdge 2 2 2 5 3 2 2" xfId="44312" xr:uid="{FD276FC1-4315-4E6D-859A-F48246ED2047}"/>
    <cellStyle name="RISKtandbEdge 2 2 2 5 3 3" xfId="44311" xr:uid="{239DE1A2-DB64-42C0-BAA5-1CC9AE522DA8}"/>
    <cellStyle name="RISKtandbEdge 2 2 2 5 4" xfId="21701" xr:uid="{00000000-0005-0000-0000-0000CC540000}"/>
    <cellStyle name="RISKtandbEdge 2 2 2 5 4 2" xfId="44313" xr:uid="{7A7FCC85-5D02-43CD-AB24-37DB67E9D375}"/>
    <cellStyle name="RISKtandbEdge 2 2 2 5 5" xfId="44308" xr:uid="{A3E81522-05FF-47D0-8695-A764BF828DF1}"/>
    <cellStyle name="RISKtandbEdge 2 2 2 6" xfId="21702" xr:uid="{00000000-0005-0000-0000-0000CD540000}"/>
    <cellStyle name="RISKtandbEdge 2 2 2 6 2" xfId="21703" xr:uid="{00000000-0005-0000-0000-0000CE540000}"/>
    <cellStyle name="RISKtandbEdge 2 2 2 6 2 2" xfId="44315" xr:uid="{7011AAF2-3C83-431F-9F64-CBC91D5D140D}"/>
    <cellStyle name="RISKtandbEdge 2 2 2 6 3" xfId="44314" xr:uid="{13B3359E-CE01-4F3D-A482-5FA2692131D4}"/>
    <cellStyle name="RISKtandbEdge 2 2 2 7" xfId="21704" xr:uid="{00000000-0005-0000-0000-0000CF540000}"/>
    <cellStyle name="RISKtandbEdge 2 2 2 7 2" xfId="21705" xr:uid="{00000000-0005-0000-0000-0000D0540000}"/>
    <cellStyle name="RISKtandbEdge 2 2 2 7 2 2" xfId="44317" xr:uid="{95B6DCB8-6F17-4162-AA36-C3925B34DE37}"/>
    <cellStyle name="RISKtandbEdge 2 2 2 7 3" xfId="44316" xr:uid="{88CF2729-A478-4AFF-BC30-473D71CE1EF8}"/>
    <cellStyle name="RISKtandbEdge 2 2 2 8" xfId="21706" xr:uid="{00000000-0005-0000-0000-0000D1540000}"/>
    <cellStyle name="RISKtandbEdge 2 2 2 8 2" xfId="44318" xr:uid="{0093E3EA-8475-4F8D-B9CF-D29FAACB2E4B}"/>
    <cellStyle name="RISKtandbEdge 2 2 2 9" xfId="44289" xr:uid="{BDFC7DE7-C155-4497-802E-1667A80CB320}"/>
    <cellStyle name="RISKtandbEdge 2 2 3" xfId="21707" xr:uid="{00000000-0005-0000-0000-0000D2540000}"/>
    <cellStyle name="RISKtandbEdge 2 2 3 2" xfId="21708" xr:uid="{00000000-0005-0000-0000-0000D3540000}"/>
    <cellStyle name="RISKtandbEdge 2 2 3 2 2" xfId="21709" xr:uid="{00000000-0005-0000-0000-0000D4540000}"/>
    <cellStyle name="RISKtandbEdge 2 2 3 2 2 2" xfId="44321" xr:uid="{82111837-D8ED-45E5-9A96-0FEC013EBB89}"/>
    <cellStyle name="RISKtandbEdge 2 2 3 2 3" xfId="44320" xr:uid="{F8CB7CA9-D2C7-497E-97F9-08A84DE228E9}"/>
    <cellStyle name="RISKtandbEdge 2 2 3 3" xfId="21710" xr:uid="{00000000-0005-0000-0000-0000D5540000}"/>
    <cellStyle name="RISKtandbEdge 2 2 3 3 2" xfId="21711" xr:uid="{00000000-0005-0000-0000-0000D6540000}"/>
    <cellStyle name="RISKtandbEdge 2 2 3 3 2 2" xfId="44323" xr:uid="{1E700CC4-C035-4E71-93F6-A448460A48EB}"/>
    <cellStyle name="RISKtandbEdge 2 2 3 3 3" xfId="44322" xr:uid="{2EB693E3-5D6A-4E98-89FF-1B0D6ED7D45B}"/>
    <cellStyle name="RISKtandbEdge 2 2 3 4" xfId="21712" xr:uid="{00000000-0005-0000-0000-0000D7540000}"/>
    <cellStyle name="RISKtandbEdge 2 2 3 4 2" xfId="44324" xr:uid="{D33F70E8-1889-4F04-8AB9-22166C7EB17B}"/>
    <cellStyle name="RISKtandbEdge 2 2 3 5" xfId="44319" xr:uid="{5443A44B-2E3B-4230-95B7-D7EDF26F99EF}"/>
    <cellStyle name="RISKtandbEdge 2 2 4" xfId="21713" xr:uid="{00000000-0005-0000-0000-0000D8540000}"/>
    <cellStyle name="RISKtandbEdge 2 2 4 2" xfId="21714" xr:uid="{00000000-0005-0000-0000-0000D9540000}"/>
    <cellStyle name="RISKtandbEdge 2 2 4 2 2" xfId="21715" xr:uid="{00000000-0005-0000-0000-0000DA540000}"/>
    <cellStyle name="RISKtandbEdge 2 2 4 2 2 2" xfId="44327" xr:uid="{A0641F9E-41D9-4014-9B57-C2C8FB98D27F}"/>
    <cellStyle name="RISKtandbEdge 2 2 4 2 3" xfId="44326" xr:uid="{21D4106B-629B-447B-BAA5-4513BD056179}"/>
    <cellStyle name="RISKtandbEdge 2 2 4 3" xfId="21716" xr:uid="{00000000-0005-0000-0000-0000DB540000}"/>
    <cellStyle name="RISKtandbEdge 2 2 4 3 2" xfId="21717" xr:uid="{00000000-0005-0000-0000-0000DC540000}"/>
    <cellStyle name="RISKtandbEdge 2 2 4 3 2 2" xfId="44329" xr:uid="{3469C440-E911-4514-9BBB-5D2D4125A288}"/>
    <cellStyle name="RISKtandbEdge 2 2 4 3 3" xfId="44328" xr:uid="{3973A612-647A-4C19-BDD8-8F688A7566DE}"/>
    <cellStyle name="RISKtandbEdge 2 2 4 4" xfId="21718" xr:uid="{00000000-0005-0000-0000-0000DD540000}"/>
    <cellStyle name="RISKtandbEdge 2 2 4 4 2" xfId="44330" xr:uid="{DBCD31FB-D4F2-4F33-A643-0989AF41F1A7}"/>
    <cellStyle name="RISKtandbEdge 2 2 4 5" xfId="44325" xr:uid="{C3790164-9AB4-427A-BC0E-9B5EADAE3D76}"/>
    <cellStyle name="RISKtandbEdge 2 2 5" xfId="21719" xr:uid="{00000000-0005-0000-0000-0000DE540000}"/>
    <cellStyle name="RISKtandbEdge 2 2 5 2" xfId="21720" xr:uid="{00000000-0005-0000-0000-0000DF540000}"/>
    <cellStyle name="RISKtandbEdge 2 2 5 2 2" xfId="21721" xr:uid="{00000000-0005-0000-0000-0000E0540000}"/>
    <cellStyle name="RISKtandbEdge 2 2 5 2 2 2" xfId="44333" xr:uid="{DDF4DD44-DDBE-4AAB-94BE-DB65A7F5E227}"/>
    <cellStyle name="RISKtandbEdge 2 2 5 2 3" xfId="44332" xr:uid="{95C6AD87-5F4A-41FD-832B-41A7B7492A69}"/>
    <cellStyle name="RISKtandbEdge 2 2 5 3" xfId="21722" xr:uid="{00000000-0005-0000-0000-0000E1540000}"/>
    <cellStyle name="RISKtandbEdge 2 2 5 3 2" xfId="21723" xr:uid="{00000000-0005-0000-0000-0000E2540000}"/>
    <cellStyle name="RISKtandbEdge 2 2 5 3 2 2" xfId="44335" xr:uid="{CA75AB6C-DCED-4124-8AB2-29153020BB36}"/>
    <cellStyle name="RISKtandbEdge 2 2 5 3 3" xfId="44334" xr:uid="{EBBC2B79-5380-463D-A8D5-700DDE426AE6}"/>
    <cellStyle name="RISKtandbEdge 2 2 5 4" xfId="21724" xr:uid="{00000000-0005-0000-0000-0000E3540000}"/>
    <cellStyle name="RISKtandbEdge 2 2 5 4 2" xfId="44336" xr:uid="{24CAEB7C-2D5A-4617-B9D3-3CACE8E8BAD8}"/>
    <cellStyle name="RISKtandbEdge 2 2 5 5" xfId="44331" xr:uid="{9498E8CE-F788-4439-A109-18A30AF96967}"/>
    <cellStyle name="RISKtandbEdge 2 2 6" xfId="21725" xr:uid="{00000000-0005-0000-0000-0000E4540000}"/>
    <cellStyle name="RISKtandbEdge 2 2 6 2" xfId="21726" xr:uid="{00000000-0005-0000-0000-0000E5540000}"/>
    <cellStyle name="RISKtandbEdge 2 2 6 2 2" xfId="21727" xr:uid="{00000000-0005-0000-0000-0000E6540000}"/>
    <cellStyle name="RISKtandbEdge 2 2 6 2 2 2" xfId="44339" xr:uid="{FF3A8AA8-691C-493C-A3CF-E1D56226D3E9}"/>
    <cellStyle name="RISKtandbEdge 2 2 6 2 3" xfId="44338" xr:uid="{21EA3584-C732-4764-9BFA-63AB0CCA8259}"/>
    <cellStyle name="RISKtandbEdge 2 2 6 3" xfId="21728" xr:uid="{00000000-0005-0000-0000-0000E7540000}"/>
    <cellStyle name="RISKtandbEdge 2 2 6 3 2" xfId="21729" xr:uid="{00000000-0005-0000-0000-0000E8540000}"/>
    <cellStyle name="RISKtandbEdge 2 2 6 3 2 2" xfId="44341" xr:uid="{F8C8B248-D451-499C-9FAB-FCC55F2B8B38}"/>
    <cellStyle name="RISKtandbEdge 2 2 6 3 3" xfId="44340" xr:uid="{71A509E6-D7FA-4290-9738-7437E40D0AE8}"/>
    <cellStyle name="RISKtandbEdge 2 2 6 4" xfId="21730" xr:uid="{00000000-0005-0000-0000-0000E9540000}"/>
    <cellStyle name="RISKtandbEdge 2 2 6 4 2" xfId="44342" xr:uid="{579F86BD-5015-4970-A2ED-AD23B0679886}"/>
    <cellStyle name="RISKtandbEdge 2 2 6 5" xfId="44337" xr:uid="{497B8073-C2D1-4DE4-A80D-4ACC2FDDA03E}"/>
    <cellStyle name="RISKtandbEdge 2 2 7" xfId="21731" xr:uid="{00000000-0005-0000-0000-0000EA540000}"/>
    <cellStyle name="RISKtandbEdge 2 2 7 2" xfId="21732" xr:uid="{00000000-0005-0000-0000-0000EB540000}"/>
    <cellStyle name="RISKtandbEdge 2 2 7 2 2" xfId="44344" xr:uid="{CCF90B33-E0C8-4FEC-B14E-427E769A9657}"/>
    <cellStyle name="RISKtandbEdge 2 2 7 3" xfId="44343" xr:uid="{7E7EB520-9E10-4CEF-B483-C0D10E40E070}"/>
    <cellStyle name="RISKtandbEdge 2 2 8" xfId="21733" xr:uid="{00000000-0005-0000-0000-0000EC540000}"/>
    <cellStyle name="RISKtandbEdge 2 2 8 2" xfId="21734" xr:uid="{00000000-0005-0000-0000-0000ED540000}"/>
    <cellStyle name="RISKtandbEdge 2 2 8 2 2" xfId="44346" xr:uid="{12E6FEC0-F4BD-4518-AB0B-7A77AB0F5E3A}"/>
    <cellStyle name="RISKtandbEdge 2 2 8 3" xfId="44345" xr:uid="{71599441-69EE-478A-8101-45BBD0C3F1EA}"/>
    <cellStyle name="RISKtandbEdge 2 2 9" xfId="21735" xr:uid="{00000000-0005-0000-0000-0000EE540000}"/>
    <cellStyle name="RISKtandbEdge 2 2 9 2" xfId="44347" xr:uid="{91702F05-6441-483E-AB22-EEC68B650CA5}"/>
    <cellStyle name="RISKtandbEdge 2 2_Balance" xfId="21736" xr:uid="{00000000-0005-0000-0000-0000EF540000}"/>
    <cellStyle name="RISKtandbEdge 2 3" xfId="21737" xr:uid="{00000000-0005-0000-0000-0000F0540000}"/>
    <cellStyle name="RISKtandbEdge 2 3 10" xfId="44348" xr:uid="{EE049B04-29D3-4088-AD54-315F648DFFE2}"/>
    <cellStyle name="RISKtandbEdge 2 3 2" xfId="21738" xr:uid="{00000000-0005-0000-0000-0000F1540000}"/>
    <cellStyle name="RISKtandbEdge 2 3 2 2" xfId="21739" xr:uid="{00000000-0005-0000-0000-0000F2540000}"/>
    <cellStyle name="RISKtandbEdge 2 3 2 2 2" xfId="21740" xr:uid="{00000000-0005-0000-0000-0000F3540000}"/>
    <cellStyle name="RISKtandbEdge 2 3 2 2 2 2" xfId="21741" xr:uid="{00000000-0005-0000-0000-0000F4540000}"/>
    <cellStyle name="RISKtandbEdge 2 3 2 2 2 2 2" xfId="44352" xr:uid="{A4997732-6D6E-43BC-9967-9C3565CB4EDB}"/>
    <cellStyle name="RISKtandbEdge 2 3 2 2 2 3" xfId="44351" xr:uid="{35782179-5E5D-4471-8B7E-5D29E9B58047}"/>
    <cellStyle name="RISKtandbEdge 2 3 2 2 3" xfId="21742" xr:uid="{00000000-0005-0000-0000-0000F5540000}"/>
    <cellStyle name="RISKtandbEdge 2 3 2 2 3 2" xfId="21743" xr:uid="{00000000-0005-0000-0000-0000F6540000}"/>
    <cellStyle name="RISKtandbEdge 2 3 2 2 3 2 2" xfId="44354" xr:uid="{2E7642B9-9B5E-4004-8F82-D9B2D4FA6EA0}"/>
    <cellStyle name="RISKtandbEdge 2 3 2 2 3 3" xfId="44353" xr:uid="{5414592A-0569-4363-BE40-62158216B497}"/>
    <cellStyle name="RISKtandbEdge 2 3 2 2 4" xfId="21744" xr:uid="{00000000-0005-0000-0000-0000F7540000}"/>
    <cellStyle name="RISKtandbEdge 2 3 2 2 4 2" xfId="44355" xr:uid="{2363A7BB-5872-46EC-9C86-7928DD34E5DE}"/>
    <cellStyle name="RISKtandbEdge 2 3 2 2 5" xfId="44350" xr:uid="{411FD147-37DB-4E33-88C7-465FA26F6622}"/>
    <cellStyle name="RISKtandbEdge 2 3 2 3" xfId="21745" xr:uid="{00000000-0005-0000-0000-0000F8540000}"/>
    <cellStyle name="RISKtandbEdge 2 3 2 3 2" xfId="21746" xr:uid="{00000000-0005-0000-0000-0000F9540000}"/>
    <cellStyle name="RISKtandbEdge 2 3 2 3 2 2" xfId="21747" xr:uid="{00000000-0005-0000-0000-0000FA540000}"/>
    <cellStyle name="RISKtandbEdge 2 3 2 3 2 2 2" xfId="44358" xr:uid="{4C98AF1A-41AF-476D-9011-63B12C3D3020}"/>
    <cellStyle name="RISKtandbEdge 2 3 2 3 2 3" xfId="44357" xr:uid="{C6E551AA-8D66-45A6-BD26-68938E43DF65}"/>
    <cellStyle name="RISKtandbEdge 2 3 2 3 3" xfId="21748" xr:uid="{00000000-0005-0000-0000-0000FB540000}"/>
    <cellStyle name="RISKtandbEdge 2 3 2 3 3 2" xfId="21749" xr:uid="{00000000-0005-0000-0000-0000FC540000}"/>
    <cellStyle name="RISKtandbEdge 2 3 2 3 3 2 2" xfId="44360" xr:uid="{EF82F2BB-1370-4E99-AB86-089538BA839B}"/>
    <cellStyle name="RISKtandbEdge 2 3 2 3 3 3" xfId="44359" xr:uid="{9C6480A6-8337-4E83-812D-A8130B601A30}"/>
    <cellStyle name="RISKtandbEdge 2 3 2 3 4" xfId="21750" xr:uid="{00000000-0005-0000-0000-0000FD540000}"/>
    <cellStyle name="RISKtandbEdge 2 3 2 3 4 2" xfId="44361" xr:uid="{E99AB837-AD7C-4D83-B186-DFA146C5C06B}"/>
    <cellStyle name="RISKtandbEdge 2 3 2 3 5" xfId="44356" xr:uid="{EF1E837B-8B73-4D9D-8EE3-6FB05D67663E}"/>
    <cellStyle name="RISKtandbEdge 2 3 2 4" xfId="21751" xr:uid="{00000000-0005-0000-0000-0000FE540000}"/>
    <cellStyle name="RISKtandbEdge 2 3 2 4 2" xfId="21752" xr:uid="{00000000-0005-0000-0000-0000FF540000}"/>
    <cellStyle name="RISKtandbEdge 2 3 2 4 2 2" xfId="21753" xr:uid="{00000000-0005-0000-0000-000000550000}"/>
    <cellStyle name="RISKtandbEdge 2 3 2 4 2 2 2" xfId="44364" xr:uid="{41FF4D5B-03DA-468F-B173-C9A275810E1B}"/>
    <cellStyle name="RISKtandbEdge 2 3 2 4 2 3" xfId="44363" xr:uid="{2E5E417B-DB7A-4B45-A74E-5D63E7D4B30A}"/>
    <cellStyle name="RISKtandbEdge 2 3 2 4 3" xfId="21754" xr:uid="{00000000-0005-0000-0000-000001550000}"/>
    <cellStyle name="RISKtandbEdge 2 3 2 4 3 2" xfId="21755" xr:uid="{00000000-0005-0000-0000-000002550000}"/>
    <cellStyle name="RISKtandbEdge 2 3 2 4 3 2 2" xfId="44366" xr:uid="{4E4BF625-E78F-48AA-9C08-E4327A1594A8}"/>
    <cellStyle name="RISKtandbEdge 2 3 2 4 3 3" xfId="44365" xr:uid="{790D6C4A-3352-42C6-B723-BDB3F27A2C2F}"/>
    <cellStyle name="RISKtandbEdge 2 3 2 4 4" xfId="21756" xr:uid="{00000000-0005-0000-0000-000003550000}"/>
    <cellStyle name="RISKtandbEdge 2 3 2 4 4 2" xfId="44367" xr:uid="{332C2F90-BFE3-4DB4-8837-B7948CB5F4C1}"/>
    <cellStyle name="RISKtandbEdge 2 3 2 4 5" xfId="44362" xr:uid="{7E608C10-D42C-4DAC-9FEC-EFB18B05698A}"/>
    <cellStyle name="RISKtandbEdge 2 3 2 5" xfId="21757" xr:uid="{00000000-0005-0000-0000-000004550000}"/>
    <cellStyle name="RISKtandbEdge 2 3 2 5 2" xfId="21758" xr:uid="{00000000-0005-0000-0000-000005550000}"/>
    <cellStyle name="RISKtandbEdge 2 3 2 5 2 2" xfId="21759" xr:uid="{00000000-0005-0000-0000-000006550000}"/>
    <cellStyle name="RISKtandbEdge 2 3 2 5 2 2 2" xfId="44370" xr:uid="{E91F7A2B-BEF4-4169-87D8-29D17BBF0CBF}"/>
    <cellStyle name="RISKtandbEdge 2 3 2 5 2 3" xfId="44369" xr:uid="{6CC4550F-6BB5-42A1-A9BA-653AE98EE1AB}"/>
    <cellStyle name="RISKtandbEdge 2 3 2 5 3" xfId="21760" xr:uid="{00000000-0005-0000-0000-000007550000}"/>
    <cellStyle name="RISKtandbEdge 2 3 2 5 3 2" xfId="21761" xr:uid="{00000000-0005-0000-0000-000008550000}"/>
    <cellStyle name="RISKtandbEdge 2 3 2 5 3 2 2" xfId="44372" xr:uid="{6ADF0F3D-8158-47B2-8EC7-959A8F62F7DF}"/>
    <cellStyle name="RISKtandbEdge 2 3 2 5 3 3" xfId="44371" xr:uid="{61B2273F-CCCC-4DD3-A12C-682304C2A722}"/>
    <cellStyle name="RISKtandbEdge 2 3 2 5 4" xfId="21762" xr:uid="{00000000-0005-0000-0000-000009550000}"/>
    <cellStyle name="RISKtandbEdge 2 3 2 5 4 2" xfId="44373" xr:uid="{21D7E246-9921-4231-AAFF-D12308E99311}"/>
    <cellStyle name="RISKtandbEdge 2 3 2 5 5" xfId="44368" xr:uid="{715B0CF8-4176-4A49-9B88-31773FBA5E8E}"/>
    <cellStyle name="RISKtandbEdge 2 3 2 6" xfId="21763" xr:uid="{00000000-0005-0000-0000-00000A550000}"/>
    <cellStyle name="RISKtandbEdge 2 3 2 6 2" xfId="21764" xr:uid="{00000000-0005-0000-0000-00000B550000}"/>
    <cellStyle name="RISKtandbEdge 2 3 2 6 2 2" xfId="44375" xr:uid="{46C976F1-36FA-45BE-8D57-A3407E8C13BF}"/>
    <cellStyle name="RISKtandbEdge 2 3 2 6 3" xfId="44374" xr:uid="{FAEE548F-AEB9-40F2-A291-78C3D505EBB6}"/>
    <cellStyle name="RISKtandbEdge 2 3 2 7" xfId="21765" xr:uid="{00000000-0005-0000-0000-00000C550000}"/>
    <cellStyle name="RISKtandbEdge 2 3 2 7 2" xfId="21766" xr:uid="{00000000-0005-0000-0000-00000D550000}"/>
    <cellStyle name="RISKtandbEdge 2 3 2 7 2 2" xfId="44377" xr:uid="{D9CC7E9B-A716-4EA6-979E-3B24E154AC68}"/>
    <cellStyle name="RISKtandbEdge 2 3 2 7 3" xfId="44376" xr:uid="{F0D3FFFE-7C64-432C-9D6F-A1091CC2F60A}"/>
    <cellStyle name="RISKtandbEdge 2 3 2 8" xfId="21767" xr:uid="{00000000-0005-0000-0000-00000E550000}"/>
    <cellStyle name="RISKtandbEdge 2 3 2 8 2" xfId="44378" xr:uid="{32AB083A-24BF-4DFD-A1B6-B857406E68FA}"/>
    <cellStyle name="RISKtandbEdge 2 3 2 9" xfId="44349" xr:uid="{F8CAEF11-1DE9-425E-9F7D-7AA928C0AA17}"/>
    <cellStyle name="RISKtandbEdge 2 3 3" xfId="21768" xr:uid="{00000000-0005-0000-0000-00000F550000}"/>
    <cellStyle name="RISKtandbEdge 2 3 3 2" xfId="21769" xr:uid="{00000000-0005-0000-0000-000010550000}"/>
    <cellStyle name="RISKtandbEdge 2 3 3 2 2" xfId="21770" xr:uid="{00000000-0005-0000-0000-000011550000}"/>
    <cellStyle name="RISKtandbEdge 2 3 3 2 2 2" xfId="44381" xr:uid="{6A20675F-62BC-4CF2-B46B-4E02343D78BE}"/>
    <cellStyle name="RISKtandbEdge 2 3 3 2 3" xfId="44380" xr:uid="{0AFAE558-6BDE-4ED9-96E2-347EA70791BA}"/>
    <cellStyle name="RISKtandbEdge 2 3 3 3" xfId="21771" xr:uid="{00000000-0005-0000-0000-000012550000}"/>
    <cellStyle name="RISKtandbEdge 2 3 3 3 2" xfId="21772" xr:uid="{00000000-0005-0000-0000-000013550000}"/>
    <cellStyle name="RISKtandbEdge 2 3 3 3 2 2" xfId="44383" xr:uid="{51A2150C-A269-4E7A-89FB-AA196B318467}"/>
    <cellStyle name="RISKtandbEdge 2 3 3 3 3" xfId="44382" xr:uid="{FA2F4710-2A62-4B67-B0D5-FE6BD10C161E}"/>
    <cellStyle name="RISKtandbEdge 2 3 3 4" xfId="21773" xr:uid="{00000000-0005-0000-0000-000014550000}"/>
    <cellStyle name="RISKtandbEdge 2 3 3 4 2" xfId="44384" xr:uid="{05A3156B-4FEC-4338-8AF6-F8F84F0DABAD}"/>
    <cellStyle name="RISKtandbEdge 2 3 3 5" xfId="44379" xr:uid="{CF1612FF-D8DD-44E5-8FF8-388002467C5B}"/>
    <cellStyle name="RISKtandbEdge 2 3 4" xfId="21774" xr:uid="{00000000-0005-0000-0000-000015550000}"/>
    <cellStyle name="RISKtandbEdge 2 3 4 2" xfId="21775" xr:uid="{00000000-0005-0000-0000-000016550000}"/>
    <cellStyle name="RISKtandbEdge 2 3 4 2 2" xfId="21776" xr:uid="{00000000-0005-0000-0000-000017550000}"/>
    <cellStyle name="RISKtandbEdge 2 3 4 2 2 2" xfId="44387" xr:uid="{119DB04F-A41E-4379-A9F5-8A1F3381F8A3}"/>
    <cellStyle name="RISKtandbEdge 2 3 4 2 3" xfId="44386" xr:uid="{8C380A56-A4C0-4F94-BE39-5C71ED1C10D2}"/>
    <cellStyle name="RISKtandbEdge 2 3 4 3" xfId="21777" xr:uid="{00000000-0005-0000-0000-000018550000}"/>
    <cellStyle name="RISKtandbEdge 2 3 4 3 2" xfId="21778" xr:uid="{00000000-0005-0000-0000-000019550000}"/>
    <cellStyle name="RISKtandbEdge 2 3 4 3 2 2" xfId="44389" xr:uid="{DA0F6157-FD0A-48E1-A1F7-AA38D5440D0D}"/>
    <cellStyle name="RISKtandbEdge 2 3 4 3 3" xfId="44388" xr:uid="{3F50B9BC-42E3-4DB3-8574-6788D4F0D0B1}"/>
    <cellStyle name="RISKtandbEdge 2 3 4 4" xfId="21779" xr:uid="{00000000-0005-0000-0000-00001A550000}"/>
    <cellStyle name="RISKtandbEdge 2 3 4 4 2" xfId="44390" xr:uid="{A7AF7ED3-B42D-460A-91A6-C62C67E5A7A2}"/>
    <cellStyle name="RISKtandbEdge 2 3 4 5" xfId="44385" xr:uid="{E865DDED-DDF6-44B3-B4F0-C01CC9DF9F59}"/>
    <cellStyle name="RISKtandbEdge 2 3 5" xfId="21780" xr:uid="{00000000-0005-0000-0000-00001B550000}"/>
    <cellStyle name="RISKtandbEdge 2 3 5 2" xfId="21781" xr:uid="{00000000-0005-0000-0000-00001C550000}"/>
    <cellStyle name="RISKtandbEdge 2 3 5 2 2" xfId="21782" xr:uid="{00000000-0005-0000-0000-00001D550000}"/>
    <cellStyle name="RISKtandbEdge 2 3 5 2 2 2" xfId="44393" xr:uid="{9D4933B9-7122-4832-9575-93A866ACD66E}"/>
    <cellStyle name="RISKtandbEdge 2 3 5 2 3" xfId="44392" xr:uid="{FC49E097-9192-4750-95BF-72F32A5BB66D}"/>
    <cellStyle name="RISKtandbEdge 2 3 5 3" xfId="21783" xr:uid="{00000000-0005-0000-0000-00001E550000}"/>
    <cellStyle name="RISKtandbEdge 2 3 5 3 2" xfId="21784" xr:uid="{00000000-0005-0000-0000-00001F550000}"/>
    <cellStyle name="RISKtandbEdge 2 3 5 3 2 2" xfId="44395" xr:uid="{7CDA8F20-6B0C-4F97-9571-60A018B2F6F1}"/>
    <cellStyle name="RISKtandbEdge 2 3 5 3 3" xfId="44394" xr:uid="{84657C60-94D4-4018-BAC0-8BDC2A939D80}"/>
    <cellStyle name="RISKtandbEdge 2 3 5 4" xfId="21785" xr:uid="{00000000-0005-0000-0000-000020550000}"/>
    <cellStyle name="RISKtandbEdge 2 3 5 4 2" xfId="44396" xr:uid="{8700FDFA-E2CA-4332-B2E2-4278FA8D1964}"/>
    <cellStyle name="RISKtandbEdge 2 3 5 5" xfId="44391" xr:uid="{866A5FAE-BF9E-441B-BAC7-82B39B2D4563}"/>
    <cellStyle name="RISKtandbEdge 2 3 6" xfId="21786" xr:uid="{00000000-0005-0000-0000-000021550000}"/>
    <cellStyle name="RISKtandbEdge 2 3 6 2" xfId="21787" xr:uid="{00000000-0005-0000-0000-000022550000}"/>
    <cellStyle name="RISKtandbEdge 2 3 6 2 2" xfId="21788" xr:uid="{00000000-0005-0000-0000-000023550000}"/>
    <cellStyle name="RISKtandbEdge 2 3 6 2 2 2" xfId="44399" xr:uid="{BE42FAAB-E196-4179-B8C1-F5A481162413}"/>
    <cellStyle name="RISKtandbEdge 2 3 6 2 3" xfId="44398" xr:uid="{7EEF9ECA-8E7E-4CA8-A6B4-608500C52550}"/>
    <cellStyle name="RISKtandbEdge 2 3 6 3" xfId="21789" xr:uid="{00000000-0005-0000-0000-000024550000}"/>
    <cellStyle name="RISKtandbEdge 2 3 6 3 2" xfId="21790" xr:uid="{00000000-0005-0000-0000-000025550000}"/>
    <cellStyle name="RISKtandbEdge 2 3 6 3 2 2" xfId="44401" xr:uid="{CDCF6193-D6A9-4E1F-935A-A5D351E12C40}"/>
    <cellStyle name="RISKtandbEdge 2 3 6 3 3" xfId="44400" xr:uid="{9CBB609F-6151-4F3E-945B-A6D9D3941EDC}"/>
    <cellStyle name="RISKtandbEdge 2 3 6 4" xfId="21791" xr:uid="{00000000-0005-0000-0000-000026550000}"/>
    <cellStyle name="RISKtandbEdge 2 3 6 4 2" xfId="44402" xr:uid="{792A82EF-3B9A-41F2-A778-C62E0E07C3D9}"/>
    <cellStyle name="RISKtandbEdge 2 3 6 5" xfId="44397" xr:uid="{6FFAB060-90DE-4062-B6F0-87324DE0BC4F}"/>
    <cellStyle name="RISKtandbEdge 2 3 7" xfId="21792" xr:uid="{00000000-0005-0000-0000-000027550000}"/>
    <cellStyle name="RISKtandbEdge 2 3 7 2" xfId="21793" xr:uid="{00000000-0005-0000-0000-000028550000}"/>
    <cellStyle name="RISKtandbEdge 2 3 7 2 2" xfId="44404" xr:uid="{206118E5-6432-4A59-91C2-5264F198D6E1}"/>
    <cellStyle name="RISKtandbEdge 2 3 7 3" xfId="44403" xr:uid="{FB334984-BD31-4DE8-9F93-1B7FD4659350}"/>
    <cellStyle name="RISKtandbEdge 2 3 8" xfId="21794" xr:uid="{00000000-0005-0000-0000-000029550000}"/>
    <cellStyle name="RISKtandbEdge 2 3 8 2" xfId="21795" xr:uid="{00000000-0005-0000-0000-00002A550000}"/>
    <cellStyle name="RISKtandbEdge 2 3 8 2 2" xfId="44406" xr:uid="{DD972E80-310B-4ABE-BB02-46E51D2B46A6}"/>
    <cellStyle name="RISKtandbEdge 2 3 8 3" xfId="44405" xr:uid="{EFB7921E-5AEB-48FB-B367-ACA09826F52D}"/>
    <cellStyle name="RISKtandbEdge 2 3 9" xfId="21796" xr:uid="{00000000-0005-0000-0000-00002B550000}"/>
    <cellStyle name="RISKtandbEdge 2 3 9 2" xfId="44407" xr:uid="{E312A27D-EE83-489A-B989-D327C2E55B44}"/>
    <cellStyle name="RISKtandbEdge 2 3_Balance" xfId="21797" xr:uid="{00000000-0005-0000-0000-00002C550000}"/>
    <cellStyle name="RISKtandbEdge 2 4" xfId="21798" xr:uid="{00000000-0005-0000-0000-00002D550000}"/>
    <cellStyle name="RISKtandbEdge 2 4 10" xfId="44408" xr:uid="{ACEFBE75-C7B6-47DB-8F1F-C9AB4F32ACD2}"/>
    <cellStyle name="RISKtandbEdge 2 4 2" xfId="21799" xr:uid="{00000000-0005-0000-0000-00002E550000}"/>
    <cellStyle name="RISKtandbEdge 2 4 2 2" xfId="21800" xr:uid="{00000000-0005-0000-0000-00002F550000}"/>
    <cellStyle name="RISKtandbEdge 2 4 2 2 2" xfId="21801" xr:uid="{00000000-0005-0000-0000-000030550000}"/>
    <cellStyle name="RISKtandbEdge 2 4 2 2 2 2" xfId="21802" xr:uid="{00000000-0005-0000-0000-000031550000}"/>
    <cellStyle name="RISKtandbEdge 2 4 2 2 2 2 2" xfId="44412" xr:uid="{7CB7850A-10DC-43CA-9B8C-6CEEB54BFF86}"/>
    <cellStyle name="RISKtandbEdge 2 4 2 2 2 3" xfId="44411" xr:uid="{FB5D71BE-C2CE-4F3E-ABFC-6E373423B1BF}"/>
    <cellStyle name="RISKtandbEdge 2 4 2 2 3" xfId="21803" xr:uid="{00000000-0005-0000-0000-000032550000}"/>
    <cellStyle name="RISKtandbEdge 2 4 2 2 3 2" xfId="21804" xr:uid="{00000000-0005-0000-0000-000033550000}"/>
    <cellStyle name="RISKtandbEdge 2 4 2 2 3 2 2" xfId="44414" xr:uid="{ED8C8FE1-6D48-4CF2-81D2-FC55B5C5552B}"/>
    <cellStyle name="RISKtandbEdge 2 4 2 2 3 3" xfId="44413" xr:uid="{15283222-99E4-4765-82F7-EF236F346867}"/>
    <cellStyle name="RISKtandbEdge 2 4 2 2 4" xfId="21805" xr:uid="{00000000-0005-0000-0000-000034550000}"/>
    <cellStyle name="RISKtandbEdge 2 4 2 2 4 2" xfId="44415" xr:uid="{E26AFC03-6D95-4C48-B456-646E7D62CEB7}"/>
    <cellStyle name="RISKtandbEdge 2 4 2 2 5" xfId="44410" xr:uid="{6EDF470C-D9A5-4102-A00A-E9A466CC1812}"/>
    <cellStyle name="RISKtandbEdge 2 4 2 3" xfId="21806" xr:uid="{00000000-0005-0000-0000-000035550000}"/>
    <cellStyle name="RISKtandbEdge 2 4 2 3 2" xfId="21807" xr:uid="{00000000-0005-0000-0000-000036550000}"/>
    <cellStyle name="RISKtandbEdge 2 4 2 3 2 2" xfId="21808" xr:uid="{00000000-0005-0000-0000-000037550000}"/>
    <cellStyle name="RISKtandbEdge 2 4 2 3 2 2 2" xfId="44418" xr:uid="{AA30CB4A-BBF9-4B6A-85D9-288F96484B17}"/>
    <cellStyle name="RISKtandbEdge 2 4 2 3 2 3" xfId="44417" xr:uid="{DE15BB7A-7DAE-4B8C-8640-470DF9B7CBA5}"/>
    <cellStyle name="RISKtandbEdge 2 4 2 3 3" xfId="21809" xr:uid="{00000000-0005-0000-0000-000038550000}"/>
    <cellStyle name="RISKtandbEdge 2 4 2 3 3 2" xfId="21810" xr:uid="{00000000-0005-0000-0000-000039550000}"/>
    <cellStyle name="RISKtandbEdge 2 4 2 3 3 2 2" xfId="44420" xr:uid="{F3EC20DC-8E61-4149-AF55-7B71BCD7FD37}"/>
    <cellStyle name="RISKtandbEdge 2 4 2 3 3 3" xfId="44419" xr:uid="{07B2E7C3-7D1A-4223-B88A-A49F882C4A6A}"/>
    <cellStyle name="RISKtandbEdge 2 4 2 3 4" xfId="21811" xr:uid="{00000000-0005-0000-0000-00003A550000}"/>
    <cellStyle name="RISKtandbEdge 2 4 2 3 4 2" xfId="44421" xr:uid="{1672B202-33C3-4EBC-BD51-454FD3CB6A6F}"/>
    <cellStyle name="RISKtandbEdge 2 4 2 3 5" xfId="44416" xr:uid="{D8B0FC7B-11B1-4012-9D92-1C81AB9FF5FB}"/>
    <cellStyle name="RISKtandbEdge 2 4 2 4" xfId="21812" xr:uid="{00000000-0005-0000-0000-00003B550000}"/>
    <cellStyle name="RISKtandbEdge 2 4 2 4 2" xfId="21813" xr:uid="{00000000-0005-0000-0000-00003C550000}"/>
    <cellStyle name="RISKtandbEdge 2 4 2 4 2 2" xfId="21814" xr:uid="{00000000-0005-0000-0000-00003D550000}"/>
    <cellStyle name="RISKtandbEdge 2 4 2 4 2 2 2" xfId="44424" xr:uid="{CBD43AEA-0F02-4687-B87A-743A0CE21E6E}"/>
    <cellStyle name="RISKtandbEdge 2 4 2 4 2 3" xfId="44423" xr:uid="{F6BD69D5-1CF7-45AB-92FE-5A24610DE52F}"/>
    <cellStyle name="RISKtandbEdge 2 4 2 4 3" xfId="21815" xr:uid="{00000000-0005-0000-0000-00003E550000}"/>
    <cellStyle name="RISKtandbEdge 2 4 2 4 3 2" xfId="21816" xr:uid="{00000000-0005-0000-0000-00003F550000}"/>
    <cellStyle name="RISKtandbEdge 2 4 2 4 3 2 2" xfId="44426" xr:uid="{D6E23E75-F473-4E4F-96EB-6D2DFB86F2AC}"/>
    <cellStyle name="RISKtandbEdge 2 4 2 4 3 3" xfId="44425" xr:uid="{0E4153BE-CE88-4022-802D-7ABD5F41F05C}"/>
    <cellStyle name="RISKtandbEdge 2 4 2 4 4" xfId="21817" xr:uid="{00000000-0005-0000-0000-000040550000}"/>
    <cellStyle name="RISKtandbEdge 2 4 2 4 4 2" xfId="44427" xr:uid="{27C6838C-1811-4CC4-B51B-038AB8E14DAD}"/>
    <cellStyle name="RISKtandbEdge 2 4 2 4 5" xfId="44422" xr:uid="{5A4FD3E1-E774-4A34-83E3-734E56D0C5ED}"/>
    <cellStyle name="RISKtandbEdge 2 4 2 5" xfId="21818" xr:uid="{00000000-0005-0000-0000-000041550000}"/>
    <cellStyle name="RISKtandbEdge 2 4 2 5 2" xfId="21819" xr:uid="{00000000-0005-0000-0000-000042550000}"/>
    <cellStyle name="RISKtandbEdge 2 4 2 5 2 2" xfId="21820" xr:uid="{00000000-0005-0000-0000-000043550000}"/>
    <cellStyle name="RISKtandbEdge 2 4 2 5 2 2 2" xfId="44430" xr:uid="{60460E0B-D9B5-4386-9BCB-1A464A9BE462}"/>
    <cellStyle name="RISKtandbEdge 2 4 2 5 2 3" xfId="44429" xr:uid="{18AE7501-1714-4861-94DC-1A1147A37AFA}"/>
    <cellStyle name="RISKtandbEdge 2 4 2 5 3" xfId="21821" xr:uid="{00000000-0005-0000-0000-000044550000}"/>
    <cellStyle name="RISKtandbEdge 2 4 2 5 3 2" xfId="21822" xr:uid="{00000000-0005-0000-0000-000045550000}"/>
    <cellStyle name="RISKtandbEdge 2 4 2 5 3 2 2" xfId="44432" xr:uid="{DF25874F-AFC5-416C-8B74-65A701FBBFAA}"/>
    <cellStyle name="RISKtandbEdge 2 4 2 5 3 3" xfId="44431" xr:uid="{0922E980-A9DC-4863-88E0-382A377596EA}"/>
    <cellStyle name="RISKtandbEdge 2 4 2 5 4" xfId="21823" xr:uid="{00000000-0005-0000-0000-000046550000}"/>
    <cellStyle name="RISKtandbEdge 2 4 2 5 4 2" xfId="44433" xr:uid="{5653CEA1-2F70-4243-83F6-9AD9E75D2884}"/>
    <cellStyle name="RISKtandbEdge 2 4 2 5 5" xfId="44428" xr:uid="{2FDD4D29-1259-4220-81B6-A0D9515134B2}"/>
    <cellStyle name="RISKtandbEdge 2 4 2 6" xfId="21824" xr:uid="{00000000-0005-0000-0000-000047550000}"/>
    <cellStyle name="RISKtandbEdge 2 4 2 6 2" xfId="21825" xr:uid="{00000000-0005-0000-0000-000048550000}"/>
    <cellStyle name="RISKtandbEdge 2 4 2 6 2 2" xfId="44435" xr:uid="{51A33041-9770-4C6A-B99B-10B9A10D1885}"/>
    <cellStyle name="RISKtandbEdge 2 4 2 6 3" xfId="44434" xr:uid="{E1894BC2-7523-4767-BECF-55ABB2627D91}"/>
    <cellStyle name="RISKtandbEdge 2 4 2 7" xfId="21826" xr:uid="{00000000-0005-0000-0000-000049550000}"/>
    <cellStyle name="RISKtandbEdge 2 4 2 7 2" xfId="21827" xr:uid="{00000000-0005-0000-0000-00004A550000}"/>
    <cellStyle name="RISKtandbEdge 2 4 2 7 2 2" xfId="44437" xr:uid="{BA748AC4-6DB3-4005-83C1-DB3DF62E019B}"/>
    <cellStyle name="RISKtandbEdge 2 4 2 7 3" xfId="44436" xr:uid="{93963645-3449-4AA0-9318-C1FB6D18F588}"/>
    <cellStyle name="RISKtandbEdge 2 4 2 8" xfId="21828" xr:uid="{00000000-0005-0000-0000-00004B550000}"/>
    <cellStyle name="RISKtandbEdge 2 4 2 8 2" xfId="44438" xr:uid="{5EACA939-DBD1-4DF9-BFD6-DC48341BA0B1}"/>
    <cellStyle name="RISKtandbEdge 2 4 2 9" xfId="44409" xr:uid="{95FD6FEE-5C63-4BF8-B6E6-28A85ED1F1A8}"/>
    <cellStyle name="RISKtandbEdge 2 4 3" xfId="21829" xr:uid="{00000000-0005-0000-0000-00004C550000}"/>
    <cellStyle name="RISKtandbEdge 2 4 3 2" xfId="21830" xr:uid="{00000000-0005-0000-0000-00004D550000}"/>
    <cellStyle name="RISKtandbEdge 2 4 3 2 2" xfId="21831" xr:uid="{00000000-0005-0000-0000-00004E550000}"/>
    <cellStyle name="RISKtandbEdge 2 4 3 2 2 2" xfId="44441" xr:uid="{53DF9687-67B6-493F-94AF-1CEDFC5E89A6}"/>
    <cellStyle name="RISKtandbEdge 2 4 3 2 3" xfId="44440" xr:uid="{7D7090F3-BEA4-4A81-BB84-320A6DDFE6C8}"/>
    <cellStyle name="RISKtandbEdge 2 4 3 3" xfId="21832" xr:uid="{00000000-0005-0000-0000-00004F550000}"/>
    <cellStyle name="RISKtandbEdge 2 4 3 3 2" xfId="21833" xr:uid="{00000000-0005-0000-0000-000050550000}"/>
    <cellStyle name="RISKtandbEdge 2 4 3 3 2 2" xfId="44443" xr:uid="{077B890C-F71D-4242-A89A-5FC1CA443E61}"/>
    <cellStyle name="RISKtandbEdge 2 4 3 3 3" xfId="44442" xr:uid="{7AFB131F-1277-4766-8400-605A313FBB99}"/>
    <cellStyle name="RISKtandbEdge 2 4 3 4" xfId="21834" xr:uid="{00000000-0005-0000-0000-000051550000}"/>
    <cellStyle name="RISKtandbEdge 2 4 3 4 2" xfId="44444" xr:uid="{9B9D63C7-DED8-48FB-8844-FE096396F1F1}"/>
    <cellStyle name="RISKtandbEdge 2 4 3 5" xfId="44439" xr:uid="{ED0195E5-2400-4D54-BDE4-74F8A7EFB360}"/>
    <cellStyle name="RISKtandbEdge 2 4 4" xfId="21835" xr:uid="{00000000-0005-0000-0000-000052550000}"/>
    <cellStyle name="RISKtandbEdge 2 4 4 2" xfId="21836" xr:uid="{00000000-0005-0000-0000-000053550000}"/>
    <cellStyle name="RISKtandbEdge 2 4 4 2 2" xfId="21837" xr:uid="{00000000-0005-0000-0000-000054550000}"/>
    <cellStyle name="RISKtandbEdge 2 4 4 2 2 2" xfId="44447" xr:uid="{388937AA-9EF6-4E81-9E0D-47155437C708}"/>
    <cellStyle name="RISKtandbEdge 2 4 4 2 3" xfId="44446" xr:uid="{D9D7B505-315C-47DB-973F-E12E1C923646}"/>
    <cellStyle name="RISKtandbEdge 2 4 4 3" xfId="21838" xr:uid="{00000000-0005-0000-0000-000055550000}"/>
    <cellStyle name="RISKtandbEdge 2 4 4 3 2" xfId="21839" xr:uid="{00000000-0005-0000-0000-000056550000}"/>
    <cellStyle name="RISKtandbEdge 2 4 4 3 2 2" xfId="44449" xr:uid="{DEA27E7E-5E54-4E26-9F5C-9214D4639A1A}"/>
    <cellStyle name="RISKtandbEdge 2 4 4 3 3" xfId="44448" xr:uid="{82D6F06B-01D2-4972-BCA3-BC64B7871341}"/>
    <cellStyle name="RISKtandbEdge 2 4 4 4" xfId="21840" xr:uid="{00000000-0005-0000-0000-000057550000}"/>
    <cellStyle name="RISKtandbEdge 2 4 4 4 2" xfId="44450" xr:uid="{7C8E0ED9-3BE8-4077-A444-B73EF167C0A0}"/>
    <cellStyle name="RISKtandbEdge 2 4 4 5" xfId="44445" xr:uid="{3CEA0A12-CED3-4C61-85D7-378F67BA8C13}"/>
    <cellStyle name="RISKtandbEdge 2 4 5" xfId="21841" xr:uid="{00000000-0005-0000-0000-000058550000}"/>
    <cellStyle name="RISKtandbEdge 2 4 5 2" xfId="21842" xr:uid="{00000000-0005-0000-0000-000059550000}"/>
    <cellStyle name="RISKtandbEdge 2 4 5 2 2" xfId="21843" xr:uid="{00000000-0005-0000-0000-00005A550000}"/>
    <cellStyle name="RISKtandbEdge 2 4 5 2 2 2" xfId="44453" xr:uid="{CD77CEE5-47A5-4C22-BD75-4DB63AAEEA4D}"/>
    <cellStyle name="RISKtandbEdge 2 4 5 2 3" xfId="44452" xr:uid="{E1D8ECAE-2140-4918-8FA4-45A39483AE45}"/>
    <cellStyle name="RISKtandbEdge 2 4 5 3" xfId="21844" xr:uid="{00000000-0005-0000-0000-00005B550000}"/>
    <cellStyle name="RISKtandbEdge 2 4 5 3 2" xfId="21845" xr:uid="{00000000-0005-0000-0000-00005C550000}"/>
    <cellStyle name="RISKtandbEdge 2 4 5 3 2 2" xfId="44455" xr:uid="{5B4F6F33-3C51-4DAA-AE68-C259CD692E49}"/>
    <cellStyle name="RISKtandbEdge 2 4 5 3 3" xfId="44454" xr:uid="{00450F2F-248E-4ED0-B550-09A2DA4A17A4}"/>
    <cellStyle name="RISKtandbEdge 2 4 5 4" xfId="21846" xr:uid="{00000000-0005-0000-0000-00005D550000}"/>
    <cellStyle name="RISKtandbEdge 2 4 5 4 2" xfId="44456" xr:uid="{D58AA0B2-B911-4DF7-81BC-11B5D59B4E09}"/>
    <cellStyle name="RISKtandbEdge 2 4 5 5" xfId="44451" xr:uid="{6F1C7F5D-CB2A-40F9-A3A2-FAB9129B2DF7}"/>
    <cellStyle name="RISKtandbEdge 2 4 6" xfId="21847" xr:uid="{00000000-0005-0000-0000-00005E550000}"/>
    <cellStyle name="RISKtandbEdge 2 4 6 2" xfId="21848" xr:uid="{00000000-0005-0000-0000-00005F550000}"/>
    <cellStyle name="RISKtandbEdge 2 4 6 2 2" xfId="21849" xr:uid="{00000000-0005-0000-0000-000060550000}"/>
    <cellStyle name="RISKtandbEdge 2 4 6 2 2 2" xfId="44459" xr:uid="{44395AC6-1ADD-499F-ACD3-327500F76716}"/>
    <cellStyle name="RISKtandbEdge 2 4 6 2 3" xfId="44458" xr:uid="{DDA47024-A198-482D-927B-8031A178E43D}"/>
    <cellStyle name="RISKtandbEdge 2 4 6 3" xfId="21850" xr:uid="{00000000-0005-0000-0000-000061550000}"/>
    <cellStyle name="RISKtandbEdge 2 4 6 3 2" xfId="21851" xr:uid="{00000000-0005-0000-0000-000062550000}"/>
    <cellStyle name="RISKtandbEdge 2 4 6 3 2 2" xfId="44461" xr:uid="{1970290A-B7EA-44B1-9F7E-C65F80D65A4B}"/>
    <cellStyle name="RISKtandbEdge 2 4 6 3 3" xfId="44460" xr:uid="{5D570629-0A9A-4FF5-B2D6-E8DECDD3B2CD}"/>
    <cellStyle name="RISKtandbEdge 2 4 6 4" xfId="21852" xr:uid="{00000000-0005-0000-0000-000063550000}"/>
    <cellStyle name="RISKtandbEdge 2 4 6 4 2" xfId="44462" xr:uid="{4838B74A-EE35-4FA0-8A43-39484BD86742}"/>
    <cellStyle name="RISKtandbEdge 2 4 6 5" xfId="44457" xr:uid="{EC2DAFD3-3CB6-4F06-9CE6-D5D140E8B873}"/>
    <cellStyle name="RISKtandbEdge 2 4 7" xfId="21853" xr:uid="{00000000-0005-0000-0000-000064550000}"/>
    <cellStyle name="RISKtandbEdge 2 4 7 2" xfId="21854" xr:uid="{00000000-0005-0000-0000-000065550000}"/>
    <cellStyle name="RISKtandbEdge 2 4 7 2 2" xfId="44464" xr:uid="{C1865A5D-BE09-43D5-91A4-15F1B20ECB31}"/>
    <cellStyle name="RISKtandbEdge 2 4 7 3" xfId="44463" xr:uid="{A07381E8-FBEE-45B1-BFC5-F7DA87B69EF0}"/>
    <cellStyle name="RISKtandbEdge 2 4 8" xfId="21855" xr:uid="{00000000-0005-0000-0000-000066550000}"/>
    <cellStyle name="RISKtandbEdge 2 4 8 2" xfId="21856" xr:uid="{00000000-0005-0000-0000-000067550000}"/>
    <cellStyle name="RISKtandbEdge 2 4 8 2 2" xfId="44466" xr:uid="{CE105424-4676-4E8C-8424-E8764B7D0446}"/>
    <cellStyle name="RISKtandbEdge 2 4 8 3" xfId="44465" xr:uid="{428FCD90-463C-4C67-9A4E-F9A53CFF6BA1}"/>
    <cellStyle name="RISKtandbEdge 2 4 9" xfId="21857" xr:uid="{00000000-0005-0000-0000-000068550000}"/>
    <cellStyle name="RISKtandbEdge 2 4 9 2" xfId="44467" xr:uid="{6FDC98E8-BAEF-4968-89F9-EC4ED524FA45}"/>
    <cellStyle name="RISKtandbEdge 2 4_Balance" xfId="21858" xr:uid="{00000000-0005-0000-0000-000069550000}"/>
    <cellStyle name="RISKtandbEdge 2 5" xfId="21859" xr:uid="{00000000-0005-0000-0000-00006A550000}"/>
    <cellStyle name="RISKtandbEdge 2 5 2" xfId="21860" xr:uid="{00000000-0005-0000-0000-00006B550000}"/>
    <cellStyle name="RISKtandbEdge 2 5 2 2" xfId="21861" xr:uid="{00000000-0005-0000-0000-00006C550000}"/>
    <cellStyle name="RISKtandbEdge 2 5 2 2 2" xfId="21862" xr:uid="{00000000-0005-0000-0000-00006D550000}"/>
    <cellStyle name="RISKtandbEdge 2 5 2 2 2 2" xfId="44471" xr:uid="{F47749F8-AF8B-4374-944F-EBDF280834CE}"/>
    <cellStyle name="RISKtandbEdge 2 5 2 2 3" xfId="44470" xr:uid="{52808B01-BEBF-4005-BBD6-A0380F58F545}"/>
    <cellStyle name="RISKtandbEdge 2 5 2 3" xfId="21863" xr:uid="{00000000-0005-0000-0000-00006E550000}"/>
    <cellStyle name="RISKtandbEdge 2 5 2 3 2" xfId="21864" xr:uid="{00000000-0005-0000-0000-00006F550000}"/>
    <cellStyle name="RISKtandbEdge 2 5 2 3 2 2" xfId="44473" xr:uid="{47CEC089-CC0E-4BFF-AE3C-EF00D356E5FD}"/>
    <cellStyle name="RISKtandbEdge 2 5 2 3 3" xfId="44472" xr:uid="{CA7E95E8-6B27-4FC1-A5F4-739BB322BF49}"/>
    <cellStyle name="RISKtandbEdge 2 5 2 4" xfId="21865" xr:uid="{00000000-0005-0000-0000-000070550000}"/>
    <cellStyle name="RISKtandbEdge 2 5 2 4 2" xfId="44474" xr:uid="{CB23117D-4851-4B52-AA80-6C8021B32B30}"/>
    <cellStyle name="RISKtandbEdge 2 5 2 5" xfId="44469" xr:uid="{0BBE4D64-D8DE-4FE5-83E5-B2D545CF9CAE}"/>
    <cellStyle name="RISKtandbEdge 2 5 3" xfId="21866" xr:uid="{00000000-0005-0000-0000-000071550000}"/>
    <cellStyle name="RISKtandbEdge 2 5 3 2" xfId="21867" xr:uid="{00000000-0005-0000-0000-000072550000}"/>
    <cellStyle name="RISKtandbEdge 2 5 3 2 2" xfId="21868" xr:uid="{00000000-0005-0000-0000-000073550000}"/>
    <cellStyle name="RISKtandbEdge 2 5 3 2 2 2" xfId="44477" xr:uid="{23534737-420E-4EDA-8948-B86CC0196186}"/>
    <cellStyle name="RISKtandbEdge 2 5 3 2 3" xfId="44476" xr:uid="{ADB4312A-2139-473A-A32C-81981B2A0A46}"/>
    <cellStyle name="RISKtandbEdge 2 5 3 3" xfId="21869" xr:uid="{00000000-0005-0000-0000-000074550000}"/>
    <cellStyle name="RISKtandbEdge 2 5 3 3 2" xfId="21870" xr:uid="{00000000-0005-0000-0000-000075550000}"/>
    <cellStyle name="RISKtandbEdge 2 5 3 3 2 2" xfId="44479" xr:uid="{B7C64D34-7082-4AE4-A836-ED352DEE3843}"/>
    <cellStyle name="RISKtandbEdge 2 5 3 3 3" xfId="44478" xr:uid="{546901DB-CC3D-452F-ADAE-34D4C27724F7}"/>
    <cellStyle name="RISKtandbEdge 2 5 3 4" xfId="21871" xr:uid="{00000000-0005-0000-0000-000076550000}"/>
    <cellStyle name="RISKtandbEdge 2 5 3 4 2" xfId="44480" xr:uid="{A11A8BE1-00A7-4530-A3FF-CB6D9A9514FD}"/>
    <cellStyle name="RISKtandbEdge 2 5 3 5" xfId="44475" xr:uid="{2716627E-5716-42E7-8EE3-2BCCA115B05F}"/>
    <cellStyle name="RISKtandbEdge 2 5 4" xfId="21872" xr:uid="{00000000-0005-0000-0000-000077550000}"/>
    <cellStyle name="RISKtandbEdge 2 5 4 2" xfId="21873" xr:uid="{00000000-0005-0000-0000-000078550000}"/>
    <cellStyle name="RISKtandbEdge 2 5 4 2 2" xfId="21874" xr:uid="{00000000-0005-0000-0000-000079550000}"/>
    <cellStyle name="RISKtandbEdge 2 5 4 2 2 2" xfId="44483" xr:uid="{EC422566-184F-4D0B-8484-2F0319F1FA56}"/>
    <cellStyle name="RISKtandbEdge 2 5 4 2 3" xfId="44482" xr:uid="{06E4264C-E333-4D26-9219-7213C0754202}"/>
    <cellStyle name="RISKtandbEdge 2 5 4 3" xfId="21875" xr:uid="{00000000-0005-0000-0000-00007A550000}"/>
    <cellStyle name="RISKtandbEdge 2 5 4 3 2" xfId="21876" xr:uid="{00000000-0005-0000-0000-00007B550000}"/>
    <cellStyle name="RISKtandbEdge 2 5 4 3 2 2" xfId="44485" xr:uid="{83ADA80E-0A33-4A03-8125-ACBCC0D6FF30}"/>
    <cellStyle name="RISKtandbEdge 2 5 4 3 3" xfId="44484" xr:uid="{91548D41-1CAF-4767-95AF-A03041080893}"/>
    <cellStyle name="RISKtandbEdge 2 5 4 4" xfId="21877" xr:uid="{00000000-0005-0000-0000-00007C550000}"/>
    <cellStyle name="RISKtandbEdge 2 5 4 4 2" xfId="44486" xr:uid="{584D2DD2-18D8-4C46-A98A-3CC1B03D86CA}"/>
    <cellStyle name="RISKtandbEdge 2 5 4 5" xfId="44481" xr:uid="{84DC1B47-A0A3-425C-94AC-03458514B60A}"/>
    <cellStyle name="RISKtandbEdge 2 5 5" xfId="21878" xr:uid="{00000000-0005-0000-0000-00007D550000}"/>
    <cellStyle name="RISKtandbEdge 2 5 5 2" xfId="21879" xr:uid="{00000000-0005-0000-0000-00007E550000}"/>
    <cellStyle name="RISKtandbEdge 2 5 5 2 2" xfId="21880" xr:uid="{00000000-0005-0000-0000-00007F550000}"/>
    <cellStyle name="RISKtandbEdge 2 5 5 2 2 2" xfId="44489" xr:uid="{9A7AB427-C700-473B-B736-3BEF7B33243E}"/>
    <cellStyle name="RISKtandbEdge 2 5 5 2 3" xfId="44488" xr:uid="{BE35A292-FD09-4DCA-9C96-A6BD50777476}"/>
    <cellStyle name="RISKtandbEdge 2 5 5 3" xfId="21881" xr:uid="{00000000-0005-0000-0000-000080550000}"/>
    <cellStyle name="RISKtandbEdge 2 5 5 3 2" xfId="21882" xr:uid="{00000000-0005-0000-0000-000081550000}"/>
    <cellStyle name="RISKtandbEdge 2 5 5 3 2 2" xfId="44491" xr:uid="{0C27C449-FE1C-410F-91E1-50F5DE6A4C1E}"/>
    <cellStyle name="RISKtandbEdge 2 5 5 3 3" xfId="44490" xr:uid="{8B520C2F-412E-4485-9DC3-00A56E0EC4B1}"/>
    <cellStyle name="RISKtandbEdge 2 5 5 4" xfId="21883" xr:uid="{00000000-0005-0000-0000-000082550000}"/>
    <cellStyle name="RISKtandbEdge 2 5 5 4 2" xfId="44492" xr:uid="{C32CAD08-F8C2-4D77-A966-B1E85434EE84}"/>
    <cellStyle name="RISKtandbEdge 2 5 5 5" xfId="44487" xr:uid="{C5FB39D1-0EF7-439B-9B61-38533352C34F}"/>
    <cellStyle name="RISKtandbEdge 2 5 6" xfId="21884" xr:uid="{00000000-0005-0000-0000-000083550000}"/>
    <cellStyle name="RISKtandbEdge 2 5 6 2" xfId="21885" xr:uid="{00000000-0005-0000-0000-000084550000}"/>
    <cellStyle name="RISKtandbEdge 2 5 6 2 2" xfId="44494" xr:uid="{0D3DA8E8-DD3A-4FAC-9A1D-ADCD18B8EE38}"/>
    <cellStyle name="RISKtandbEdge 2 5 6 3" xfId="44493" xr:uid="{229DF705-3BB9-44B0-8F8C-4DD2606C3F32}"/>
    <cellStyle name="RISKtandbEdge 2 5 7" xfId="21886" xr:uid="{00000000-0005-0000-0000-000085550000}"/>
    <cellStyle name="RISKtandbEdge 2 5 7 2" xfId="21887" xr:uid="{00000000-0005-0000-0000-000086550000}"/>
    <cellStyle name="RISKtandbEdge 2 5 7 2 2" xfId="44496" xr:uid="{6A4B4E26-C27F-41D7-BB83-A8AC437BE307}"/>
    <cellStyle name="RISKtandbEdge 2 5 7 3" xfId="44495" xr:uid="{EC57543B-96FC-48EC-80D1-2E61F8398683}"/>
    <cellStyle name="RISKtandbEdge 2 5 8" xfId="21888" xr:uid="{00000000-0005-0000-0000-000087550000}"/>
    <cellStyle name="RISKtandbEdge 2 5 8 2" xfId="44497" xr:uid="{993C0E69-F304-41E8-8C99-04A65BB14822}"/>
    <cellStyle name="RISKtandbEdge 2 5 9" xfId="44468" xr:uid="{316060AB-103E-4587-B687-AE1D8E435C4D}"/>
    <cellStyle name="RISKtandbEdge 2 6" xfId="21889" xr:uid="{00000000-0005-0000-0000-000088550000}"/>
    <cellStyle name="RISKtandbEdge 2 6 2" xfId="21890" xr:uid="{00000000-0005-0000-0000-000089550000}"/>
    <cellStyle name="RISKtandbEdge 2 6 2 2" xfId="21891" xr:uid="{00000000-0005-0000-0000-00008A550000}"/>
    <cellStyle name="RISKtandbEdge 2 6 2 2 2" xfId="21892" xr:uid="{00000000-0005-0000-0000-00008B550000}"/>
    <cellStyle name="RISKtandbEdge 2 6 2 2 2 2" xfId="44501" xr:uid="{BDBE20F8-B4FF-421B-A0DF-6BD8B5986966}"/>
    <cellStyle name="RISKtandbEdge 2 6 2 2 3" xfId="44500" xr:uid="{7A6F045E-A5AF-43D2-B0F5-226DA1DD9DCA}"/>
    <cellStyle name="RISKtandbEdge 2 6 2 3" xfId="21893" xr:uid="{00000000-0005-0000-0000-00008C550000}"/>
    <cellStyle name="RISKtandbEdge 2 6 2 3 2" xfId="21894" xr:uid="{00000000-0005-0000-0000-00008D550000}"/>
    <cellStyle name="RISKtandbEdge 2 6 2 3 2 2" xfId="44503" xr:uid="{BBAFF0B1-3581-485C-8627-4B35525D9969}"/>
    <cellStyle name="RISKtandbEdge 2 6 2 3 3" xfId="44502" xr:uid="{80040948-B44F-47F3-8F5B-248412A4A4A6}"/>
    <cellStyle name="RISKtandbEdge 2 6 2 4" xfId="21895" xr:uid="{00000000-0005-0000-0000-00008E550000}"/>
    <cellStyle name="RISKtandbEdge 2 6 2 4 2" xfId="44504" xr:uid="{B4E70C71-10E0-4B81-A5A9-25F5BA872CD2}"/>
    <cellStyle name="RISKtandbEdge 2 6 2 5" xfId="44499" xr:uid="{2D3A9D6E-4918-4D1F-8E09-045C1AC793DC}"/>
    <cellStyle name="RISKtandbEdge 2 6 3" xfId="21896" xr:uid="{00000000-0005-0000-0000-00008F550000}"/>
    <cellStyle name="RISKtandbEdge 2 6 3 2" xfId="21897" xr:uid="{00000000-0005-0000-0000-000090550000}"/>
    <cellStyle name="RISKtandbEdge 2 6 3 2 2" xfId="21898" xr:uid="{00000000-0005-0000-0000-000091550000}"/>
    <cellStyle name="RISKtandbEdge 2 6 3 2 2 2" xfId="44507" xr:uid="{FBB1CC03-7F35-4271-A816-6682EFD414E4}"/>
    <cellStyle name="RISKtandbEdge 2 6 3 2 3" xfId="44506" xr:uid="{3CEDFACA-8884-4BCE-84E4-E2E229DE9B4B}"/>
    <cellStyle name="RISKtandbEdge 2 6 3 3" xfId="21899" xr:uid="{00000000-0005-0000-0000-000092550000}"/>
    <cellStyle name="RISKtandbEdge 2 6 3 3 2" xfId="21900" xr:uid="{00000000-0005-0000-0000-000093550000}"/>
    <cellStyle name="RISKtandbEdge 2 6 3 3 2 2" xfId="44509" xr:uid="{44ABE7B3-FCDF-42AC-9AE3-E52A3BBAC217}"/>
    <cellStyle name="RISKtandbEdge 2 6 3 3 3" xfId="44508" xr:uid="{76EA0478-0084-44D2-9ECF-8C29B9B7701A}"/>
    <cellStyle name="RISKtandbEdge 2 6 3 4" xfId="21901" xr:uid="{00000000-0005-0000-0000-000094550000}"/>
    <cellStyle name="RISKtandbEdge 2 6 3 4 2" xfId="44510" xr:uid="{1ABEAC53-44BC-49A8-8B22-692D4AB1F6AD}"/>
    <cellStyle name="RISKtandbEdge 2 6 3 5" xfId="44505" xr:uid="{A8F3659E-0054-4F9F-8FAF-73E19DFB730F}"/>
    <cellStyle name="RISKtandbEdge 2 6 4" xfId="21902" xr:uid="{00000000-0005-0000-0000-000095550000}"/>
    <cellStyle name="RISKtandbEdge 2 6 4 2" xfId="21903" xr:uid="{00000000-0005-0000-0000-000096550000}"/>
    <cellStyle name="RISKtandbEdge 2 6 4 2 2" xfId="21904" xr:uid="{00000000-0005-0000-0000-000097550000}"/>
    <cellStyle name="RISKtandbEdge 2 6 4 2 2 2" xfId="44513" xr:uid="{88780636-F89E-43BA-9574-ABAA4A321EA1}"/>
    <cellStyle name="RISKtandbEdge 2 6 4 2 3" xfId="44512" xr:uid="{06965343-1DB5-4859-BAEC-A49372ACEAE9}"/>
    <cellStyle name="RISKtandbEdge 2 6 4 3" xfId="21905" xr:uid="{00000000-0005-0000-0000-000098550000}"/>
    <cellStyle name="RISKtandbEdge 2 6 4 3 2" xfId="21906" xr:uid="{00000000-0005-0000-0000-000099550000}"/>
    <cellStyle name="RISKtandbEdge 2 6 4 3 2 2" xfId="44515" xr:uid="{32924C05-8B41-4298-A7C8-BE7E5254D36C}"/>
    <cellStyle name="RISKtandbEdge 2 6 4 3 3" xfId="44514" xr:uid="{D3CF1C8F-2357-4CB0-A31E-DAFA00F63A46}"/>
    <cellStyle name="RISKtandbEdge 2 6 4 4" xfId="21907" xr:uid="{00000000-0005-0000-0000-00009A550000}"/>
    <cellStyle name="RISKtandbEdge 2 6 4 4 2" xfId="44516" xr:uid="{AF54D4AA-9C37-4FC1-8B67-4A4252B3B205}"/>
    <cellStyle name="RISKtandbEdge 2 6 4 5" xfId="44511" xr:uid="{1E39A369-AA58-4F6A-ACC4-F44BB12F5CDC}"/>
    <cellStyle name="RISKtandbEdge 2 6 5" xfId="21908" xr:uid="{00000000-0005-0000-0000-00009B550000}"/>
    <cellStyle name="RISKtandbEdge 2 6 5 2" xfId="21909" xr:uid="{00000000-0005-0000-0000-00009C550000}"/>
    <cellStyle name="RISKtandbEdge 2 6 5 2 2" xfId="21910" xr:uid="{00000000-0005-0000-0000-00009D550000}"/>
    <cellStyle name="RISKtandbEdge 2 6 5 2 2 2" xfId="44519" xr:uid="{AF271E06-36CB-4C23-A33A-FEBBAD58F49B}"/>
    <cellStyle name="RISKtandbEdge 2 6 5 2 3" xfId="44518" xr:uid="{67588EAA-B3ED-49EE-8DB0-621AC7B35098}"/>
    <cellStyle name="RISKtandbEdge 2 6 5 3" xfId="21911" xr:uid="{00000000-0005-0000-0000-00009E550000}"/>
    <cellStyle name="RISKtandbEdge 2 6 5 3 2" xfId="21912" xr:uid="{00000000-0005-0000-0000-00009F550000}"/>
    <cellStyle name="RISKtandbEdge 2 6 5 3 2 2" xfId="44521" xr:uid="{930A98BA-FA38-4D27-99BB-2319205185B9}"/>
    <cellStyle name="RISKtandbEdge 2 6 5 3 3" xfId="44520" xr:uid="{5DB58F3F-956A-4764-9C88-BD2066B1EF11}"/>
    <cellStyle name="RISKtandbEdge 2 6 5 4" xfId="21913" xr:uid="{00000000-0005-0000-0000-0000A0550000}"/>
    <cellStyle name="RISKtandbEdge 2 6 5 4 2" xfId="44522" xr:uid="{660BD89F-57E4-4D0A-97D5-775407CB03DF}"/>
    <cellStyle name="RISKtandbEdge 2 6 5 5" xfId="44517" xr:uid="{27A44E65-E062-4353-9169-2BA73C6F9278}"/>
    <cellStyle name="RISKtandbEdge 2 6 6" xfId="21914" xr:uid="{00000000-0005-0000-0000-0000A1550000}"/>
    <cellStyle name="RISKtandbEdge 2 6 6 2" xfId="21915" xr:uid="{00000000-0005-0000-0000-0000A2550000}"/>
    <cellStyle name="RISKtandbEdge 2 6 6 2 2" xfId="44524" xr:uid="{AB764F74-B87B-4B3A-B71F-999605E2B887}"/>
    <cellStyle name="RISKtandbEdge 2 6 6 3" xfId="44523" xr:uid="{451E54E9-5FE5-46CA-B282-2B06B77169B8}"/>
    <cellStyle name="RISKtandbEdge 2 6 7" xfId="21916" xr:uid="{00000000-0005-0000-0000-0000A3550000}"/>
    <cellStyle name="RISKtandbEdge 2 6 7 2" xfId="21917" xr:uid="{00000000-0005-0000-0000-0000A4550000}"/>
    <cellStyle name="RISKtandbEdge 2 6 7 2 2" xfId="44526" xr:uid="{E29C69B2-16B5-446A-B9EE-6EE6952F6C02}"/>
    <cellStyle name="RISKtandbEdge 2 6 7 3" xfId="44525" xr:uid="{B6AD2322-C5DE-4185-914D-30231AAE482B}"/>
    <cellStyle name="RISKtandbEdge 2 6 8" xfId="21918" xr:uid="{00000000-0005-0000-0000-0000A5550000}"/>
    <cellStyle name="RISKtandbEdge 2 6 8 2" xfId="44527" xr:uid="{91A7F9D9-B9A4-4DFD-8151-1F7EC2C79E40}"/>
    <cellStyle name="RISKtandbEdge 2 6 9" xfId="44498" xr:uid="{D27D7167-1878-4D92-ABCD-D7C821115BE0}"/>
    <cellStyle name="RISKtandbEdge 2 7" xfId="21919" xr:uid="{00000000-0005-0000-0000-0000A6550000}"/>
    <cellStyle name="RISKtandbEdge 2 7 2" xfId="21920" xr:uid="{00000000-0005-0000-0000-0000A7550000}"/>
    <cellStyle name="RISKtandbEdge 2 7 2 2" xfId="21921" xr:uid="{00000000-0005-0000-0000-0000A8550000}"/>
    <cellStyle name="RISKtandbEdge 2 7 2 2 2" xfId="44530" xr:uid="{B179AD16-2E61-4891-83A4-C1294D25A14D}"/>
    <cellStyle name="RISKtandbEdge 2 7 2 3" xfId="44529" xr:uid="{0859B04F-3942-4A4E-821A-8391FCF1C72F}"/>
    <cellStyle name="RISKtandbEdge 2 7 3" xfId="21922" xr:uid="{00000000-0005-0000-0000-0000A9550000}"/>
    <cellStyle name="RISKtandbEdge 2 7 3 2" xfId="21923" xr:uid="{00000000-0005-0000-0000-0000AA550000}"/>
    <cellStyle name="RISKtandbEdge 2 7 3 2 2" xfId="44532" xr:uid="{5097B3FE-5C7F-4E2C-B827-19339FE88568}"/>
    <cellStyle name="RISKtandbEdge 2 7 3 3" xfId="44531" xr:uid="{4A945E06-ACEE-40BF-8592-E82D320C124B}"/>
    <cellStyle name="RISKtandbEdge 2 7 4" xfId="21924" xr:uid="{00000000-0005-0000-0000-0000AB550000}"/>
    <cellStyle name="RISKtandbEdge 2 7 4 2" xfId="44533" xr:uid="{8D7C25F1-591F-4C38-8DCE-468C3579FA6D}"/>
    <cellStyle name="RISKtandbEdge 2 7 5" xfId="44528" xr:uid="{BDE64379-9F30-4ED5-8F7B-98FD7258980E}"/>
    <cellStyle name="RISKtandbEdge 2 8" xfId="21925" xr:uid="{00000000-0005-0000-0000-0000AC550000}"/>
    <cellStyle name="RISKtandbEdge 2 8 2" xfId="21926" xr:uid="{00000000-0005-0000-0000-0000AD550000}"/>
    <cellStyle name="RISKtandbEdge 2 8 2 2" xfId="21927" xr:uid="{00000000-0005-0000-0000-0000AE550000}"/>
    <cellStyle name="RISKtandbEdge 2 8 2 2 2" xfId="44536" xr:uid="{56C9404B-E91B-4481-9B2A-0B52ADD74EAD}"/>
    <cellStyle name="RISKtandbEdge 2 8 2 3" xfId="44535" xr:uid="{27E424CA-A0CB-4AD0-822E-FAD827EB2D91}"/>
    <cellStyle name="RISKtandbEdge 2 8 3" xfId="21928" xr:uid="{00000000-0005-0000-0000-0000AF550000}"/>
    <cellStyle name="RISKtandbEdge 2 8 3 2" xfId="21929" xr:uid="{00000000-0005-0000-0000-0000B0550000}"/>
    <cellStyle name="RISKtandbEdge 2 8 3 2 2" xfId="44538" xr:uid="{2A079E05-E748-443E-B5C7-0B17B13C06B6}"/>
    <cellStyle name="RISKtandbEdge 2 8 3 3" xfId="44537" xr:uid="{D69CC6A3-BEC8-4BF2-937F-9DFC7CE9092E}"/>
    <cellStyle name="RISKtandbEdge 2 8 4" xfId="21930" xr:uid="{00000000-0005-0000-0000-0000B1550000}"/>
    <cellStyle name="RISKtandbEdge 2 8 4 2" xfId="44539" xr:uid="{204F737F-3144-4DF0-97D3-7C8D3BEB580C}"/>
    <cellStyle name="RISKtandbEdge 2 8 5" xfId="44534" xr:uid="{D65BE360-9746-4007-BAED-717CD44ACFB5}"/>
    <cellStyle name="RISKtandbEdge 2 9" xfId="21931" xr:uid="{00000000-0005-0000-0000-0000B2550000}"/>
    <cellStyle name="RISKtandbEdge 2 9 2" xfId="21932" xr:uid="{00000000-0005-0000-0000-0000B3550000}"/>
    <cellStyle name="RISKtandbEdge 2 9 2 2" xfId="21933" xr:uid="{00000000-0005-0000-0000-0000B4550000}"/>
    <cellStyle name="RISKtandbEdge 2 9 2 2 2" xfId="44542" xr:uid="{206F99E9-DDE9-42D2-AE56-FEC1C634F327}"/>
    <cellStyle name="RISKtandbEdge 2 9 2 3" xfId="44541" xr:uid="{468AB256-4A71-4045-A2B8-C087638E4B2A}"/>
    <cellStyle name="RISKtandbEdge 2 9 3" xfId="21934" xr:uid="{00000000-0005-0000-0000-0000B5550000}"/>
    <cellStyle name="RISKtandbEdge 2 9 3 2" xfId="21935" xr:uid="{00000000-0005-0000-0000-0000B6550000}"/>
    <cellStyle name="RISKtandbEdge 2 9 3 2 2" xfId="44544" xr:uid="{7BF2BBA7-E890-407E-BE14-D98444EB3BA4}"/>
    <cellStyle name="RISKtandbEdge 2 9 3 3" xfId="44543" xr:uid="{A68DA8C5-F2A2-4DEB-B6AD-9A0DF6AAA780}"/>
    <cellStyle name="RISKtandbEdge 2 9 4" xfId="21936" xr:uid="{00000000-0005-0000-0000-0000B7550000}"/>
    <cellStyle name="RISKtandbEdge 2 9 4 2" xfId="44545" xr:uid="{FE4CE1C0-F5B4-4920-949A-D383D17C6DE5}"/>
    <cellStyle name="RISKtandbEdge 2 9 5" xfId="44540" xr:uid="{B8761F32-A454-49FA-96BB-AA756519D201}"/>
    <cellStyle name="RISKtandbEdge 2_Balance" xfId="21937" xr:uid="{00000000-0005-0000-0000-0000B8550000}"/>
    <cellStyle name="RISKtandbEdge 3" xfId="21938" xr:uid="{00000000-0005-0000-0000-0000B9550000}"/>
    <cellStyle name="RISKtandbEdge 3 10" xfId="21939" xr:uid="{00000000-0005-0000-0000-0000BA550000}"/>
    <cellStyle name="RISKtandbEdge 3 10 2" xfId="21940" xr:uid="{00000000-0005-0000-0000-0000BB550000}"/>
    <cellStyle name="RISKtandbEdge 3 10 2 2" xfId="21941" xr:uid="{00000000-0005-0000-0000-0000BC550000}"/>
    <cellStyle name="RISKtandbEdge 3 10 2 2 2" xfId="44549" xr:uid="{304F2F01-59B0-43E8-ADD3-4ED5AA66188C}"/>
    <cellStyle name="RISKtandbEdge 3 10 2 3" xfId="44548" xr:uid="{02EFFF46-0259-4E3D-A529-DE341F1844F9}"/>
    <cellStyle name="RISKtandbEdge 3 10 3" xfId="21942" xr:uid="{00000000-0005-0000-0000-0000BD550000}"/>
    <cellStyle name="RISKtandbEdge 3 10 3 2" xfId="21943" xr:uid="{00000000-0005-0000-0000-0000BE550000}"/>
    <cellStyle name="RISKtandbEdge 3 10 3 2 2" xfId="44551" xr:uid="{5391727B-CAFD-45A0-8923-D5C5F6961606}"/>
    <cellStyle name="RISKtandbEdge 3 10 3 3" xfId="44550" xr:uid="{0FB50A9A-8EA2-480E-A0A5-82AFB3AE49A6}"/>
    <cellStyle name="RISKtandbEdge 3 10 4" xfId="21944" xr:uid="{00000000-0005-0000-0000-0000BF550000}"/>
    <cellStyle name="RISKtandbEdge 3 10 4 2" xfId="44552" xr:uid="{36F89691-02E1-4EE7-B622-5B9D1BC18F4F}"/>
    <cellStyle name="RISKtandbEdge 3 10 5" xfId="44547" xr:uid="{C8C0200A-C432-4E61-9C7F-66771E60F19F}"/>
    <cellStyle name="RISKtandbEdge 3 11" xfId="21945" xr:uid="{00000000-0005-0000-0000-0000C0550000}"/>
    <cellStyle name="RISKtandbEdge 3 11 2" xfId="21946" xr:uid="{00000000-0005-0000-0000-0000C1550000}"/>
    <cellStyle name="RISKtandbEdge 3 11 2 2" xfId="44554" xr:uid="{E99E225D-B319-4F3C-A1FC-4351046A36CA}"/>
    <cellStyle name="RISKtandbEdge 3 11 3" xfId="44553" xr:uid="{CCBFA805-169E-43DE-8E3F-7390B629ADFF}"/>
    <cellStyle name="RISKtandbEdge 3 12" xfId="21947" xr:uid="{00000000-0005-0000-0000-0000C2550000}"/>
    <cellStyle name="RISKtandbEdge 3 12 2" xfId="21948" xr:uid="{00000000-0005-0000-0000-0000C3550000}"/>
    <cellStyle name="RISKtandbEdge 3 12 2 2" xfId="44556" xr:uid="{E4A77F7D-7911-40A6-BFDD-0C4F11DBA471}"/>
    <cellStyle name="RISKtandbEdge 3 12 3" xfId="44555" xr:uid="{667E1B74-D787-4035-8E29-727646706DC9}"/>
    <cellStyle name="RISKtandbEdge 3 13" xfId="21949" xr:uid="{00000000-0005-0000-0000-0000C4550000}"/>
    <cellStyle name="RISKtandbEdge 3 13 2" xfId="44557" xr:uid="{6FDD754A-DB4C-42D9-B26E-5053FEE7D742}"/>
    <cellStyle name="RISKtandbEdge 3 14" xfId="44546" xr:uid="{870695E4-3E15-453C-B865-ADB8FD1C0CA1}"/>
    <cellStyle name="RISKtandbEdge 3 2" xfId="21950" xr:uid="{00000000-0005-0000-0000-0000C5550000}"/>
    <cellStyle name="RISKtandbEdge 3 2 10" xfId="44558" xr:uid="{0D98F48B-8CD2-47A4-BA9D-942A7E690C06}"/>
    <cellStyle name="RISKtandbEdge 3 2 2" xfId="21951" xr:uid="{00000000-0005-0000-0000-0000C6550000}"/>
    <cellStyle name="RISKtandbEdge 3 2 2 2" xfId="21952" xr:uid="{00000000-0005-0000-0000-0000C7550000}"/>
    <cellStyle name="RISKtandbEdge 3 2 2 2 2" xfId="21953" xr:uid="{00000000-0005-0000-0000-0000C8550000}"/>
    <cellStyle name="RISKtandbEdge 3 2 2 2 2 2" xfId="21954" xr:uid="{00000000-0005-0000-0000-0000C9550000}"/>
    <cellStyle name="RISKtandbEdge 3 2 2 2 2 2 2" xfId="44562" xr:uid="{D5AA0326-B89B-4FA9-8885-FBC6E54E57A2}"/>
    <cellStyle name="RISKtandbEdge 3 2 2 2 2 3" xfId="44561" xr:uid="{43658D31-E166-4B70-AF03-1F3125629C9A}"/>
    <cellStyle name="RISKtandbEdge 3 2 2 2 3" xfId="21955" xr:uid="{00000000-0005-0000-0000-0000CA550000}"/>
    <cellStyle name="RISKtandbEdge 3 2 2 2 3 2" xfId="21956" xr:uid="{00000000-0005-0000-0000-0000CB550000}"/>
    <cellStyle name="RISKtandbEdge 3 2 2 2 3 2 2" xfId="44564" xr:uid="{A913473C-B0A1-4C1D-9EBB-214B5B1A9565}"/>
    <cellStyle name="RISKtandbEdge 3 2 2 2 3 3" xfId="44563" xr:uid="{DF128A0A-C998-4DBD-8F4D-F24F7BD96F69}"/>
    <cellStyle name="RISKtandbEdge 3 2 2 2 4" xfId="21957" xr:uid="{00000000-0005-0000-0000-0000CC550000}"/>
    <cellStyle name="RISKtandbEdge 3 2 2 2 4 2" xfId="44565" xr:uid="{A497A2B8-6691-47D2-A830-E6EFFDBC8AD8}"/>
    <cellStyle name="RISKtandbEdge 3 2 2 2 5" xfId="44560" xr:uid="{603A67FD-5A41-462F-BF28-55F4170D3857}"/>
    <cellStyle name="RISKtandbEdge 3 2 2 3" xfId="21958" xr:uid="{00000000-0005-0000-0000-0000CD550000}"/>
    <cellStyle name="RISKtandbEdge 3 2 2 3 2" xfId="21959" xr:uid="{00000000-0005-0000-0000-0000CE550000}"/>
    <cellStyle name="RISKtandbEdge 3 2 2 3 2 2" xfId="21960" xr:uid="{00000000-0005-0000-0000-0000CF550000}"/>
    <cellStyle name="RISKtandbEdge 3 2 2 3 2 2 2" xfId="44568" xr:uid="{680D8774-E6AA-435F-9B76-7FEC6A2CB43A}"/>
    <cellStyle name="RISKtandbEdge 3 2 2 3 2 3" xfId="44567" xr:uid="{F57AB436-DFC1-4577-8A8B-8212289A564B}"/>
    <cellStyle name="RISKtandbEdge 3 2 2 3 3" xfId="21961" xr:uid="{00000000-0005-0000-0000-0000D0550000}"/>
    <cellStyle name="RISKtandbEdge 3 2 2 3 3 2" xfId="21962" xr:uid="{00000000-0005-0000-0000-0000D1550000}"/>
    <cellStyle name="RISKtandbEdge 3 2 2 3 3 2 2" xfId="44570" xr:uid="{48A6CAB8-C615-499A-A79F-3BEB41108372}"/>
    <cellStyle name="RISKtandbEdge 3 2 2 3 3 3" xfId="44569" xr:uid="{8EBBB7DF-8759-49D1-8186-B07767F1433A}"/>
    <cellStyle name="RISKtandbEdge 3 2 2 3 4" xfId="21963" xr:uid="{00000000-0005-0000-0000-0000D2550000}"/>
    <cellStyle name="RISKtandbEdge 3 2 2 3 4 2" xfId="44571" xr:uid="{516C64DC-20EB-4AEF-B990-34A82D3FBCE8}"/>
    <cellStyle name="RISKtandbEdge 3 2 2 3 5" xfId="44566" xr:uid="{E34B9BEE-C565-4376-8F0A-F725D1FAC52F}"/>
    <cellStyle name="RISKtandbEdge 3 2 2 4" xfId="21964" xr:uid="{00000000-0005-0000-0000-0000D3550000}"/>
    <cellStyle name="RISKtandbEdge 3 2 2 4 2" xfId="21965" xr:uid="{00000000-0005-0000-0000-0000D4550000}"/>
    <cellStyle name="RISKtandbEdge 3 2 2 4 2 2" xfId="21966" xr:uid="{00000000-0005-0000-0000-0000D5550000}"/>
    <cellStyle name="RISKtandbEdge 3 2 2 4 2 2 2" xfId="44574" xr:uid="{F5B4DBFA-8EFB-4EE5-837B-0066D4358ACC}"/>
    <cellStyle name="RISKtandbEdge 3 2 2 4 2 3" xfId="44573" xr:uid="{9DC574F0-A991-43F0-A943-2ACE22B50BCE}"/>
    <cellStyle name="RISKtandbEdge 3 2 2 4 3" xfId="21967" xr:uid="{00000000-0005-0000-0000-0000D6550000}"/>
    <cellStyle name="RISKtandbEdge 3 2 2 4 3 2" xfId="21968" xr:uid="{00000000-0005-0000-0000-0000D7550000}"/>
    <cellStyle name="RISKtandbEdge 3 2 2 4 3 2 2" xfId="44576" xr:uid="{52B10E3B-D122-4A84-B035-91D1C25EBC87}"/>
    <cellStyle name="RISKtandbEdge 3 2 2 4 3 3" xfId="44575" xr:uid="{F02ED392-A5E8-4E8B-9892-45E465B0C6EC}"/>
    <cellStyle name="RISKtandbEdge 3 2 2 4 4" xfId="21969" xr:uid="{00000000-0005-0000-0000-0000D8550000}"/>
    <cellStyle name="RISKtandbEdge 3 2 2 4 4 2" xfId="44577" xr:uid="{0506D7EC-0469-4CD6-ACF6-0AC99F7DCAF4}"/>
    <cellStyle name="RISKtandbEdge 3 2 2 4 5" xfId="44572" xr:uid="{D38537EA-FBE0-4C70-B121-4F72E26F9C1B}"/>
    <cellStyle name="RISKtandbEdge 3 2 2 5" xfId="21970" xr:uid="{00000000-0005-0000-0000-0000D9550000}"/>
    <cellStyle name="RISKtandbEdge 3 2 2 5 2" xfId="21971" xr:uid="{00000000-0005-0000-0000-0000DA550000}"/>
    <cellStyle name="RISKtandbEdge 3 2 2 5 2 2" xfId="21972" xr:uid="{00000000-0005-0000-0000-0000DB550000}"/>
    <cellStyle name="RISKtandbEdge 3 2 2 5 2 2 2" xfId="44580" xr:uid="{BCE33006-01AB-4F2E-91EC-92B39B25889F}"/>
    <cellStyle name="RISKtandbEdge 3 2 2 5 2 3" xfId="44579" xr:uid="{6D28D3FE-6F2C-4FE8-96DD-B661B7404CE8}"/>
    <cellStyle name="RISKtandbEdge 3 2 2 5 3" xfId="21973" xr:uid="{00000000-0005-0000-0000-0000DC550000}"/>
    <cellStyle name="RISKtandbEdge 3 2 2 5 3 2" xfId="21974" xr:uid="{00000000-0005-0000-0000-0000DD550000}"/>
    <cellStyle name="RISKtandbEdge 3 2 2 5 3 2 2" xfId="44582" xr:uid="{E39BB550-F4FB-422D-9459-74E6828D9C68}"/>
    <cellStyle name="RISKtandbEdge 3 2 2 5 3 3" xfId="44581" xr:uid="{2A163012-C68C-4B9E-8544-4F82E98ACDA2}"/>
    <cellStyle name="RISKtandbEdge 3 2 2 5 4" xfId="21975" xr:uid="{00000000-0005-0000-0000-0000DE550000}"/>
    <cellStyle name="RISKtandbEdge 3 2 2 5 4 2" xfId="44583" xr:uid="{8950CBCB-216B-4835-94AF-0E86C210E036}"/>
    <cellStyle name="RISKtandbEdge 3 2 2 5 5" xfId="44578" xr:uid="{C442549F-FD29-4B67-8A9E-D1302312FB68}"/>
    <cellStyle name="RISKtandbEdge 3 2 2 6" xfId="21976" xr:uid="{00000000-0005-0000-0000-0000DF550000}"/>
    <cellStyle name="RISKtandbEdge 3 2 2 6 2" xfId="21977" xr:uid="{00000000-0005-0000-0000-0000E0550000}"/>
    <cellStyle name="RISKtandbEdge 3 2 2 6 2 2" xfId="44585" xr:uid="{05EE8119-CA61-4EF5-9726-F0D61457DDDF}"/>
    <cellStyle name="RISKtandbEdge 3 2 2 6 3" xfId="44584" xr:uid="{77110AC0-BB47-418B-8E0E-FAE15755C506}"/>
    <cellStyle name="RISKtandbEdge 3 2 2 7" xfId="21978" xr:uid="{00000000-0005-0000-0000-0000E1550000}"/>
    <cellStyle name="RISKtandbEdge 3 2 2 7 2" xfId="21979" xr:uid="{00000000-0005-0000-0000-0000E2550000}"/>
    <cellStyle name="RISKtandbEdge 3 2 2 7 2 2" xfId="44587" xr:uid="{ABE1778C-04C2-4FFA-83FC-09B7565FB902}"/>
    <cellStyle name="RISKtandbEdge 3 2 2 7 3" xfId="44586" xr:uid="{91989121-3D5F-415A-8C51-4613245975D9}"/>
    <cellStyle name="RISKtandbEdge 3 2 2 8" xfId="21980" xr:uid="{00000000-0005-0000-0000-0000E3550000}"/>
    <cellStyle name="RISKtandbEdge 3 2 2 8 2" xfId="44588" xr:uid="{2D9B669C-89FE-4AAA-88DA-AB5A36ED4CA7}"/>
    <cellStyle name="RISKtandbEdge 3 2 2 9" xfId="44559" xr:uid="{9C0F2C78-A893-45C9-A012-264BB9B6F281}"/>
    <cellStyle name="RISKtandbEdge 3 2 3" xfId="21981" xr:uid="{00000000-0005-0000-0000-0000E4550000}"/>
    <cellStyle name="RISKtandbEdge 3 2 3 2" xfId="21982" xr:uid="{00000000-0005-0000-0000-0000E5550000}"/>
    <cellStyle name="RISKtandbEdge 3 2 3 2 2" xfId="21983" xr:uid="{00000000-0005-0000-0000-0000E6550000}"/>
    <cellStyle name="RISKtandbEdge 3 2 3 2 2 2" xfId="44591" xr:uid="{8A94C371-9112-466B-9BA4-10F48E0D6E91}"/>
    <cellStyle name="RISKtandbEdge 3 2 3 2 3" xfId="44590" xr:uid="{FD3D0F9E-F095-43A0-AFBB-1795D0B4677C}"/>
    <cellStyle name="RISKtandbEdge 3 2 3 3" xfId="21984" xr:uid="{00000000-0005-0000-0000-0000E7550000}"/>
    <cellStyle name="RISKtandbEdge 3 2 3 3 2" xfId="21985" xr:uid="{00000000-0005-0000-0000-0000E8550000}"/>
    <cellStyle name="RISKtandbEdge 3 2 3 3 2 2" xfId="44593" xr:uid="{CE49A514-7F24-48D0-9B14-704DC768781A}"/>
    <cellStyle name="RISKtandbEdge 3 2 3 3 3" xfId="44592" xr:uid="{5A9D6789-A0ED-4ECA-BECA-26019B42A7C8}"/>
    <cellStyle name="RISKtandbEdge 3 2 3 4" xfId="21986" xr:uid="{00000000-0005-0000-0000-0000E9550000}"/>
    <cellStyle name="RISKtandbEdge 3 2 3 4 2" xfId="44594" xr:uid="{D8643843-4C87-4F83-BC3C-71DF959EFEBF}"/>
    <cellStyle name="RISKtandbEdge 3 2 3 5" xfId="44589" xr:uid="{7F1FB4E2-A38A-48E6-A767-32EA2B5675C7}"/>
    <cellStyle name="RISKtandbEdge 3 2 4" xfId="21987" xr:uid="{00000000-0005-0000-0000-0000EA550000}"/>
    <cellStyle name="RISKtandbEdge 3 2 4 2" xfId="21988" xr:uid="{00000000-0005-0000-0000-0000EB550000}"/>
    <cellStyle name="RISKtandbEdge 3 2 4 2 2" xfId="21989" xr:uid="{00000000-0005-0000-0000-0000EC550000}"/>
    <cellStyle name="RISKtandbEdge 3 2 4 2 2 2" xfId="44597" xr:uid="{32BE820B-B154-402B-A4AA-ED8CF876BF10}"/>
    <cellStyle name="RISKtandbEdge 3 2 4 2 3" xfId="44596" xr:uid="{AE40A25D-19E0-488F-83F8-BB198EDE2E67}"/>
    <cellStyle name="RISKtandbEdge 3 2 4 3" xfId="21990" xr:uid="{00000000-0005-0000-0000-0000ED550000}"/>
    <cellStyle name="RISKtandbEdge 3 2 4 3 2" xfId="21991" xr:uid="{00000000-0005-0000-0000-0000EE550000}"/>
    <cellStyle name="RISKtandbEdge 3 2 4 3 2 2" xfId="44599" xr:uid="{85974F61-94DE-4575-BF9B-850FFAB62152}"/>
    <cellStyle name="RISKtandbEdge 3 2 4 3 3" xfId="44598" xr:uid="{683381BD-E0A7-426C-B722-AC6AB59A6015}"/>
    <cellStyle name="RISKtandbEdge 3 2 4 4" xfId="21992" xr:uid="{00000000-0005-0000-0000-0000EF550000}"/>
    <cellStyle name="RISKtandbEdge 3 2 4 4 2" xfId="44600" xr:uid="{72D65AF1-9C71-40BC-BCCF-5373D767B110}"/>
    <cellStyle name="RISKtandbEdge 3 2 4 5" xfId="44595" xr:uid="{E94E284F-BA9B-4EA3-A023-6EEFCE968448}"/>
    <cellStyle name="RISKtandbEdge 3 2 5" xfId="21993" xr:uid="{00000000-0005-0000-0000-0000F0550000}"/>
    <cellStyle name="RISKtandbEdge 3 2 5 2" xfId="21994" xr:uid="{00000000-0005-0000-0000-0000F1550000}"/>
    <cellStyle name="RISKtandbEdge 3 2 5 2 2" xfId="21995" xr:uid="{00000000-0005-0000-0000-0000F2550000}"/>
    <cellStyle name="RISKtandbEdge 3 2 5 2 2 2" xfId="44603" xr:uid="{BCAFA147-4630-430C-9773-EDFF28146FEE}"/>
    <cellStyle name="RISKtandbEdge 3 2 5 2 3" xfId="44602" xr:uid="{6361B9A7-CF12-4099-8EBE-4DA418F8639D}"/>
    <cellStyle name="RISKtandbEdge 3 2 5 3" xfId="21996" xr:uid="{00000000-0005-0000-0000-0000F3550000}"/>
    <cellStyle name="RISKtandbEdge 3 2 5 3 2" xfId="21997" xr:uid="{00000000-0005-0000-0000-0000F4550000}"/>
    <cellStyle name="RISKtandbEdge 3 2 5 3 2 2" xfId="44605" xr:uid="{382F73EC-A9A1-45BF-85EB-098EA22038D1}"/>
    <cellStyle name="RISKtandbEdge 3 2 5 3 3" xfId="44604" xr:uid="{51ECE807-C3BB-477E-8387-01AF139ED991}"/>
    <cellStyle name="RISKtandbEdge 3 2 5 4" xfId="21998" xr:uid="{00000000-0005-0000-0000-0000F5550000}"/>
    <cellStyle name="RISKtandbEdge 3 2 5 4 2" xfId="44606" xr:uid="{2C98D0FE-EE7F-487A-9A63-9B1110E06AD9}"/>
    <cellStyle name="RISKtandbEdge 3 2 5 5" xfId="44601" xr:uid="{74D77895-1749-4B31-AF95-C25F57648695}"/>
    <cellStyle name="RISKtandbEdge 3 2 6" xfId="21999" xr:uid="{00000000-0005-0000-0000-0000F6550000}"/>
    <cellStyle name="RISKtandbEdge 3 2 6 2" xfId="22000" xr:uid="{00000000-0005-0000-0000-0000F7550000}"/>
    <cellStyle name="RISKtandbEdge 3 2 6 2 2" xfId="22001" xr:uid="{00000000-0005-0000-0000-0000F8550000}"/>
    <cellStyle name="RISKtandbEdge 3 2 6 2 2 2" xfId="44609" xr:uid="{D45867C5-D303-4214-B707-469F6BDC2179}"/>
    <cellStyle name="RISKtandbEdge 3 2 6 2 3" xfId="44608" xr:uid="{910C4DAA-2B6D-4AAE-8B7C-5B312E7DA217}"/>
    <cellStyle name="RISKtandbEdge 3 2 6 3" xfId="22002" xr:uid="{00000000-0005-0000-0000-0000F9550000}"/>
    <cellStyle name="RISKtandbEdge 3 2 6 3 2" xfId="22003" xr:uid="{00000000-0005-0000-0000-0000FA550000}"/>
    <cellStyle name="RISKtandbEdge 3 2 6 3 2 2" xfId="44611" xr:uid="{5FE6B7A0-C8EC-4002-8167-9897B2752AF8}"/>
    <cellStyle name="RISKtandbEdge 3 2 6 3 3" xfId="44610" xr:uid="{88E1D466-4739-4EB7-A8A5-363C57357371}"/>
    <cellStyle name="RISKtandbEdge 3 2 6 4" xfId="22004" xr:uid="{00000000-0005-0000-0000-0000FB550000}"/>
    <cellStyle name="RISKtandbEdge 3 2 6 4 2" xfId="44612" xr:uid="{4C872538-BC49-4276-A8E1-F5576191D7E4}"/>
    <cellStyle name="RISKtandbEdge 3 2 6 5" xfId="44607" xr:uid="{563D732D-E00C-4EE1-9128-573EB6D69020}"/>
    <cellStyle name="RISKtandbEdge 3 2 7" xfId="22005" xr:uid="{00000000-0005-0000-0000-0000FC550000}"/>
    <cellStyle name="RISKtandbEdge 3 2 7 2" xfId="22006" xr:uid="{00000000-0005-0000-0000-0000FD550000}"/>
    <cellStyle name="RISKtandbEdge 3 2 7 2 2" xfId="44614" xr:uid="{66B5D91F-E1F6-4FE3-ACA8-D51739A9B375}"/>
    <cellStyle name="RISKtandbEdge 3 2 7 3" xfId="44613" xr:uid="{01CFA3FD-F751-4C9B-B554-8CE991611D04}"/>
    <cellStyle name="RISKtandbEdge 3 2 8" xfId="22007" xr:uid="{00000000-0005-0000-0000-0000FE550000}"/>
    <cellStyle name="RISKtandbEdge 3 2 8 2" xfId="22008" xr:uid="{00000000-0005-0000-0000-0000FF550000}"/>
    <cellStyle name="RISKtandbEdge 3 2 8 2 2" xfId="44616" xr:uid="{98E5D4F7-9C5C-4755-8BAC-590E160A0594}"/>
    <cellStyle name="RISKtandbEdge 3 2 8 3" xfId="44615" xr:uid="{9EA2A352-35D1-4D5A-9041-E6CCBE2D1ECD}"/>
    <cellStyle name="RISKtandbEdge 3 2 9" xfId="22009" xr:uid="{00000000-0005-0000-0000-000000560000}"/>
    <cellStyle name="RISKtandbEdge 3 2 9 2" xfId="44617" xr:uid="{5316B425-923D-4AD7-B3A9-C3286ED2C2F6}"/>
    <cellStyle name="RISKtandbEdge 3 2_Balance" xfId="22010" xr:uid="{00000000-0005-0000-0000-000001560000}"/>
    <cellStyle name="RISKtandbEdge 3 3" xfId="22011" xr:uid="{00000000-0005-0000-0000-000002560000}"/>
    <cellStyle name="RISKtandbEdge 3 3 10" xfId="44618" xr:uid="{58DB65F4-4783-4EE5-B54C-4A00D33B670A}"/>
    <cellStyle name="RISKtandbEdge 3 3 2" xfId="22012" xr:uid="{00000000-0005-0000-0000-000003560000}"/>
    <cellStyle name="RISKtandbEdge 3 3 2 2" xfId="22013" xr:uid="{00000000-0005-0000-0000-000004560000}"/>
    <cellStyle name="RISKtandbEdge 3 3 2 2 2" xfId="22014" xr:uid="{00000000-0005-0000-0000-000005560000}"/>
    <cellStyle name="RISKtandbEdge 3 3 2 2 2 2" xfId="22015" xr:uid="{00000000-0005-0000-0000-000006560000}"/>
    <cellStyle name="RISKtandbEdge 3 3 2 2 2 2 2" xfId="44622" xr:uid="{963F9C89-2702-4AEA-AEB4-9698A5A4FB30}"/>
    <cellStyle name="RISKtandbEdge 3 3 2 2 2 3" xfId="44621" xr:uid="{B85E555E-4B60-4592-8187-8E1553078393}"/>
    <cellStyle name="RISKtandbEdge 3 3 2 2 3" xfId="22016" xr:uid="{00000000-0005-0000-0000-000007560000}"/>
    <cellStyle name="RISKtandbEdge 3 3 2 2 3 2" xfId="22017" xr:uid="{00000000-0005-0000-0000-000008560000}"/>
    <cellStyle name="RISKtandbEdge 3 3 2 2 3 2 2" xfId="44624" xr:uid="{D8C43D38-F4A8-4DDD-BB57-648E9E84BCD5}"/>
    <cellStyle name="RISKtandbEdge 3 3 2 2 3 3" xfId="44623" xr:uid="{771FCD31-1C66-43BB-8EC7-9D4899DEA36C}"/>
    <cellStyle name="RISKtandbEdge 3 3 2 2 4" xfId="22018" xr:uid="{00000000-0005-0000-0000-000009560000}"/>
    <cellStyle name="RISKtandbEdge 3 3 2 2 4 2" xfId="44625" xr:uid="{B01EE589-B2B3-4CFA-B35F-954EAFE5F82F}"/>
    <cellStyle name="RISKtandbEdge 3 3 2 2 5" xfId="44620" xr:uid="{628AB207-1D42-4AA5-AD94-7B7C81616941}"/>
    <cellStyle name="RISKtandbEdge 3 3 2 3" xfId="22019" xr:uid="{00000000-0005-0000-0000-00000A560000}"/>
    <cellStyle name="RISKtandbEdge 3 3 2 3 2" xfId="22020" xr:uid="{00000000-0005-0000-0000-00000B560000}"/>
    <cellStyle name="RISKtandbEdge 3 3 2 3 2 2" xfId="22021" xr:uid="{00000000-0005-0000-0000-00000C560000}"/>
    <cellStyle name="RISKtandbEdge 3 3 2 3 2 2 2" xfId="44628" xr:uid="{80482ACB-9DDD-4F17-941B-36154A712ABC}"/>
    <cellStyle name="RISKtandbEdge 3 3 2 3 2 3" xfId="44627" xr:uid="{EAE0F6FD-B9AE-45E0-8776-62D3002DE6A8}"/>
    <cellStyle name="RISKtandbEdge 3 3 2 3 3" xfId="22022" xr:uid="{00000000-0005-0000-0000-00000D560000}"/>
    <cellStyle name="RISKtandbEdge 3 3 2 3 3 2" xfId="22023" xr:uid="{00000000-0005-0000-0000-00000E560000}"/>
    <cellStyle name="RISKtandbEdge 3 3 2 3 3 2 2" xfId="44630" xr:uid="{2C2017FD-1064-4CF8-B528-FAEAE68DE318}"/>
    <cellStyle name="RISKtandbEdge 3 3 2 3 3 3" xfId="44629" xr:uid="{8D360E2E-1D76-4711-A53F-2A6C2A1FBFA9}"/>
    <cellStyle name="RISKtandbEdge 3 3 2 3 4" xfId="22024" xr:uid="{00000000-0005-0000-0000-00000F560000}"/>
    <cellStyle name="RISKtandbEdge 3 3 2 3 4 2" xfId="44631" xr:uid="{4B051FD1-AF9E-4537-8AA2-39D9A1E886F4}"/>
    <cellStyle name="RISKtandbEdge 3 3 2 3 5" xfId="44626" xr:uid="{138C2E59-DD5C-4B13-9CFE-B0257A8FB8F1}"/>
    <cellStyle name="RISKtandbEdge 3 3 2 4" xfId="22025" xr:uid="{00000000-0005-0000-0000-000010560000}"/>
    <cellStyle name="RISKtandbEdge 3 3 2 4 2" xfId="22026" xr:uid="{00000000-0005-0000-0000-000011560000}"/>
    <cellStyle name="RISKtandbEdge 3 3 2 4 2 2" xfId="22027" xr:uid="{00000000-0005-0000-0000-000012560000}"/>
    <cellStyle name="RISKtandbEdge 3 3 2 4 2 2 2" xfId="44634" xr:uid="{F4AAB71F-E649-4E6B-8749-089C62DFC891}"/>
    <cellStyle name="RISKtandbEdge 3 3 2 4 2 3" xfId="44633" xr:uid="{F22BC4BF-1530-403D-997E-398191A2A285}"/>
    <cellStyle name="RISKtandbEdge 3 3 2 4 3" xfId="22028" xr:uid="{00000000-0005-0000-0000-000013560000}"/>
    <cellStyle name="RISKtandbEdge 3 3 2 4 3 2" xfId="22029" xr:uid="{00000000-0005-0000-0000-000014560000}"/>
    <cellStyle name="RISKtandbEdge 3 3 2 4 3 2 2" xfId="44636" xr:uid="{44A3B466-73F0-43C2-92A6-8072F47B59F2}"/>
    <cellStyle name="RISKtandbEdge 3 3 2 4 3 3" xfId="44635" xr:uid="{4315E3EE-94BB-4205-BD8F-8952F9CBE542}"/>
    <cellStyle name="RISKtandbEdge 3 3 2 4 4" xfId="22030" xr:uid="{00000000-0005-0000-0000-000015560000}"/>
    <cellStyle name="RISKtandbEdge 3 3 2 4 4 2" xfId="44637" xr:uid="{80BA2190-D136-48E1-B7A4-37402F27DC03}"/>
    <cellStyle name="RISKtandbEdge 3 3 2 4 5" xfId="44632" xr:uid="{3996776D-BA1D-45BF-BFA8-1CFC450FA5ED}"/>
    <cellStyle name="RISKtandbEdge 3 3 2 5" xfId="22031" xr:uid="{00000000-0005-0000-0000-000016560000}"/>
    <cellStyle name="RISKtandbEdge 3 3 2 5 2" xfId="22032" xr:uid="{00000000-0005-0000-0000-000017560000}"/>
    <cellStyle name="RISKtandbEdge 3 3 2 5 2 2" xfId="22033" xr:uid="{00000000-0005-0000-0000-000018560000}"/>
    <cellStyle name="RISKtandbEdge 3 3 2 5 2 2 2" xfId="44640" xr:uid="{4E49494B-1FD0-420B-93D7-45FB4943D1D8}"/>
    <cellStyle name="RISKtandbEdge 3 3 2 5 2 3" xfId="44639" xr:uid="{45A9A68B-E455-4572-943D-800553CA8BF7}"/>
    <cellStyle name="RISKtandbEdge 3 3 2 5 3" xfId="22034" xr:uid="{00000000-0005-0000-0000-000019560000}"/>
    <cellStyle name="RISKtandbEdge 3 3 2 5 3 2" xfId="22035" xr:uid="{00000000-0005-0000-0000-00001A560000}"/>
    <cellStyle name="RISKtandbEdge 3 3 2 5 3 2 2" xfId="44642" xr:uid="{09C3CAA9-4EFA-4AE4-919F-9E6178D08FBD}"/>
    <cellStyle name="RISKtandbEdge 3 3 2 5 3 3" xfId="44641" xr:uid="{E62FD96F-47DA-4BAF-BCE9-093B8FB3DDDA}"/>
    <cellStyle name="RISKtandbEdge 3 3 2 5 4" xfId="22036" xr:uid="{00000000-0005-0000-0000-00001B560000}"/>
    <cellStyle name="RISKtandbEdge 3 3 2 5 4 2" xfId="44643" xr:uid="{A2129CA2-3174-4C58-99D6-3569D312E9EF}"/>
    <cellStyle name="RISKtandbEdge 3 3 2 5 5" xfId="44638" xr:uid="{D502C364-6996-495A-87FC-F234AA7549C8}"/>
    <cellStyle name="RISKtandbEdge 3 3 2 6" xfId="22037" xr:uid="{00000000-0005-0000-0000-00001C560000}"/>
    <cellStyle name="RISKtandbEdge 3 3 2 6 2" xfId="22038" xr:uid="{00000000-0005-0000-0000-00001D560000}"/>
    <cellStyle name="RISKtandbEdge 3 3 2 6 2 2" xfId="44645" xr:uid="{824ADCC5-FCD2-4D67-8BB2-A6AE1A9DDAE1}"/>
    <cellStyle name="RISKtandbEdge 3 3 2 6 3" xfId="44644" xr:uid="{2A562FBD-4CCE-4DE4-9704-6FC331F74CF2}"/>
    <cellStyle name="RISKtandbEdge 3 3 2 7" xfId="22039" xr:uid="{00000000-0005-0000-0000-00001E560000}"/>
    <cellStyle name="RISKtandbEdge 3 3 2 7 2" xfId="22040" xr:uid="{00000000-0005-0000-0000-00001F560000}"/>
    <cellStyle name="RISKtandbEdge 3 3 2 7 2 2" xfId="44647" xr:uid="{8C9187F2-C684-45CB-BECE-E293D577DE46}"/>
    <cellStyle name="RISKtandbEdge 3 3 2 7 3" xfId="44646" xr:uid="{AF0F32C0-5972-4BDF-AE31-2469C52EA594}"/>
    <cellStyle name="RISKtandbEdge 3 3 2 8" xfId="22041" xr:uid="{00000000-0005-0000-0000-000020560000}"/>
    <cellStyle name="RISKtandbEdge 3 3 2 8 2" xfId="44648" xr:uid="{FFBDEA58-7F14-4653-BA27-CFD8219FC654}"/>
    <cellStyle name="RISKtandbEdge 3 3 2 9" xfId="44619" xr:uid="{9E4D6D08-01AD-4487-9BEA-77F07B36ACF3}"/>
    <cellStyle name="RISKtandbEdge 3 3 3" xfId="22042" xr:uid="{00000000-0005-0000-0000-000021560000}"/>
    <cellStyle name="RISKtandbEdge 3 3 3 2" xfId="22043" xr:uid="{00000000-0005-0000-0000-000022560000}"/>
    <cellStyle name="RISKtandbEdge 3 3 3 2 2" xfId="22044" xr:uid="{00000000-0005-0000-0000-000023560000}"/>
    <cellStyle name="RISKtandbEdge 3 3 3 2 2 2" xfId="44651" xr:uid="{94CF6F85-F3B3-48A4-A356-735115DCF2FC}"/>
    <cellStyle name="RISKtandbEdge 3 3 3 2 3" xfId="44650" xr:uid="{B6B72571-F0C7-4566-8011-05C2D9BD0AF7}"/>
    <cellStyle name="RISKtandbEdge 3 3 3 3" xfId="22045" xr:uid="{00000000-0005-0000-0000-000024560000}"/>
    <cellStyle name="RISKtandbEdge 3 3 3 3 2" xfId="22046" xr:uid="{00000000-0005-0000-0000-000025560000}"/>
    <cellStyle name="RISKtandbEdge 3 3 3 3 2 2" xfId="44653" xr:uid="{8D5579C6-2EEA-483E-9B87-0FC39DA36C25}"/>
    <cellStyle name="RISKtandbEdge 3 3 3 3 3" xfId="44652" xr:uid="{8158359D-158A-4D14-A701-B666957E1E7F}"/>
    <cellStyle name="RISKtandbEdge 3 3 3 4" xfId="22047" xr:uid="{00000000-0005-0000-0000-000026560000}"/>
    <cellStyle name="RISKtandbEdge 3 3 3 4 2" xfId="44654" xr:uid="{2784FCB5-70C0-4B06-B667-F3AB24CDFBB2}"/>
    <cellStyle name="RISKtandbEdge 3 3 3 5" xfId="44649" xr:uid="{03A9E4C4-2F3C-42F5-80E8-EA269C9D660F}"/>
    <cellStyle name="RISKtandbEdge 3 3 4" xfId="22048" xr:uid="{00000000-0005-0000-0000-000027560000}"/>
    <cellStyle name="RISKtandbEdge 3 3 4 2" xfId="22049" xr:uid="{00000000-0005-0000-0000-000028560000}"/>
    <cellStyle name="RISKtandbEdge 3 3 4 2 2" xfId="22050" xr:uid="{00000000-0005-0000-0000-000029560000}"/>
    <cellStyle name="RISKtandbEdge 3 3 4 2 2 2" xfId="44657" xr:uid="{22F1F7DF-0ED6-4578-9D0E-961623CD8518}"/>
    <cellStyle name="RISKtandbEdge 3 3 4 2 3" xfId="44656" xr:uid="{FA6E0A18-2F0B-4FFD-B80B-178028C32A8A}"/>
    <cellStyle name="RISKtandbEdge 3 3 4 3" xfId="22051" xr:uid="{00000000-0005-0000-0000-00002A560000}"/>
    <cellStyle name="RISKtandbEdge 3 3 4 3 2" xfId="22052" xr:uid="{00000000-0005-0000-0000-00002B560000}"/>
    <cellStyle name="RISKtandbEdge 3 3 4 3 2 2" xfId="44659" xr:uid="{E762AE2F-BBD2-4ECC-9C4B-DB362CEAD89A}"/>
    <cellStyle name="RISKtandbEdge 3 3 4 3 3" xfId="44658" xr:uid="{DDE47FC0-C70C-4F6E-B33C-52291A770A4A}"/>
    <cellStyle name="RISKtandbEdge 3 3 4 4" xfId="22053" xr:uid="{00000000-0005-0000-0000-00002C560000}"/>
    <cellStyle name="RISKtandbEdge 3 3 4 4 2" xfId="44660" xr:uid="{BB99F260-21D7-43C3-97EC-26B0F1CFC93C}"/>
    <cellStyle name="RISKtandbEdge 3 3 4 5" xfId="44655" xr:uid="{426A7AB8-9EAC-4F19-8112-DAEB8F949DC4}"/>
    <cellStyle name="RISKtandbEdge 3 3 5" xfId="22054" xr:uid="{00000000-0005-0000-0000-00002D560000}"/>
    <cellStyle name="RISKtandbEdge 3 3 5 2" xfId="22055" xr:uid="{00000000-0005-0000-0000-00002E560000}"/>
    <cellStyle name="RISKtandbEdge 3 3 5 2 2" xfId="22056" xr:uid="{00000000-0005-0000-0000-00002F560000}"/>
    <cellStyle name="RISKtandbEdge 3 3 5 2 2 2" xfId="44663" xr:uid="{6EB55516-A61C-45A1-8A92-062E132E50E8}"/>
    <cellStyle name="RISKtandbEdge 3 3 5 2 3" xfId="44662" xr:uid="{B3084AA1-CDB9-430B-9496-1830E2441261}"/>
    <cellStyle name="RISKtandbEdge 3 3 5 3" xfId="22057" xr:uid="{00000000-0005-0000-0000-000030560000}"/>
    <cellStyle name="RISKtandbEdge 3 3 5 3 2" xfId="22058" xr:uid="{00000000-0005-0000-0000-000031560000}"/>
    <cellStyle name="RISKtandbEdge 3 3 5 3 2 2" xfId="44665" xr:uid="{B3C25FA6-7DEE-4C55-9240-B4E97D29BC28}"/>
    <cellStyle name="RISKtandbEdge 3 3 5 3 3" xfId="44664" xr:uid="{749E7064-5A09-477F-94C1-9FCEFE82D20E}"/>
    <cellStyle name="RISKtandbEdge 3 3 5 4" xfId="22059" xr:uid="{00000000-0005-0000-0000-000032560000}"/>
    <cellStyle name="RISKtandbEdge 3 3 5 4 2" xfId="44666" xr:uid="{A4346E17-7FF9-42D6-84C4-FA46A1DFD1B4}"/>
    <cellStyle name="RISKtandbEdge 3 3 5 5" xfId="44661" xr:uid="{EEB71E32-A395-4BCE-92D5-A4882CA3289D}"/>
    <cellStyle name="RISKtandbEdge 3 3 6" xfId="22060" xr:uid="{00000000-0005-0000-0000-000033560000}"/>
    <cellStyle name="RISKtandbEdge 3 3 6 2" xfId="22061" xr:uid="{00000000-0005-0000-0000-000034560000}"/>
    <cellStyle name="RISKtandbEdge 3 3 6 2 2" xfId="22062" xr:uid="{00000000-0005-0000-0000-000035560000}"/>
    <cellStyle name="RISKtandbEdge 3 3 6 2 2 2" xfId="44669" xr:uid="{1C6C9305-E60F-4985-B4AF-040A8955AAFE}"/>
    <cellStyle name="RISKtandbEdge 3 3 6 2 3" xfId="44668" xr:uid="{A28BA1E2-5CCD-456A-969C-A49961F840BF}"/>
    <cellStyle name="RISKtandbEdge 3 3 6 3" xfId="22063" xr:uid="{00000000-0005-0000-0000-000036560000}"/>
    <cellStyle name="RISKtandbEdge 3 3 6 3 2" xfId="22064" xr:uid="{00000000-0005-0000-0000-000037560000}"/>
    <cellStyle name="RISKtandbEdge 3 3 6 3 2 2" xfId="44671" xr:uid="{4A747F64-61E0-4EAA-83D1-ACDDCE34AEE8}"/>
    <cellStyle name="RISKtandbEdge 3 3 6 3 3" xfId="44670" xr:uid="{7B6BC9E4-F374-4F27-A9B6-1E43FC24C77A}"/>
    <cellStyle name="RISKtandbEdge 3 3 6 4" xfId="22065" xr:uid="{00000000-0005-0000-0000-000038560000}"/>
    <cellStyle name="RISKtandbEdge 3 3 6 4 2" xfId="44672" xr:uid="{C3198066-7CB5-4536-AE61-69D677A829B4}"/>
    <cellStyle name="RISKtandbEdge 3 3 6 5" xfId="44667" xr:uid="{24D63A5D-45AE-416D-89BB-BA166F34F988}"/>
    <cellStyle name="RISKtandbEdge 3 3 7" xfId="22066" xr:uid="{00000000-0005-0000-0000-000039560000}"/>
    <cellStyle name="RISKtandbEdge 3 3 7 2" xfId="22067" xr:uid="{00000000-0005-0000-0000-00003A560000}"/>
    <cellStyle name="RISKtandbEdge 3 3 7 2 2" xfId="44674" xr:uid="{61D0511A-2A28-4BAD-A292-9BE1E8166B88}"/>
    <cellStyle name="RISKtandbEdge 3 3 7 3" xfId="44673" xr:uid="{B1D52D3E-155F-4108-9B88-237F2B586B60}"/>
    <cellStyle name="RISKtandbEdge 3 3 8" xfId="22068" xr:uid="{00000000-0005-0000-0000-00003B560000}"/>
    <cellStyle name="RISKtandbEdge 3 3 8 2" xfId="22069" xr:uid="{00000000-0005-0000-0000-00003C560000}"/>
    <cellStyle name="RISKtandbEdge 3 3 8 2 2" xfId="44676" xr:uid="{DADD49D0-048E-4F00-8BF0-69668DDB1B5C}"/>
    <cellStyle name="RISKtandbEdge 3 3 8 3" xfId="44675" xr:uid="{53F0CF2B-D81E-4A2E-8F09-62910F1B5236}"/>
    <cellStyle name="RISKtandbEdge 3 3 9" xfId="22070" xr:uid="{00000000-0005-0000-0000-00003D560000}"/>
    <cellStyle name="RISKtandbEdge 3 3 9 2" xfId="44677" xr:uid="{4AC8AEEF-2926-4F13-9086-256AB6BD4CC5}"/>
    <cellStyle name="RISKtandbEdge 3 3_Balance" xfId="22071" xr:uid="{00000000-0005-0000-0000-00003E560000}"/>
    <cellStyle name="RISKtandbEdge 3 4" xfId="22072" xr:uid="{00000000-0005-0000-0000-00003F560000}"/>
    <cellStyle name="RISKtandbEdge 3 4 10" xfId="44678" xr:uid="{40801BC1-11C5-425A-A357-A9D03003449A}"/>
    <cellStyle name="RISKtandbEdge 3 4 2" xfId="22073" xr:uid="{00000000-0005-0000-0000-000040560000}"/>
    <cellStyle name="RISKtandbEdge 3 4 2 2" xfId="22074" xr:uid="{00000000-0005-0000-0000-000041560000}"/>
    <cellStyle name="RISKtandbEdge 3 4 2 2 2" xfId="22075" xr:uid="{00000000-0005-0000-0000-000042560000}"/>
    <cellStyle name="RISKtandbEdge 3 4 2 2 2 2" xfId="22076" xr:uid="{00000000-0005-0000-0000-000043560000}"/>
    <cellStyle name="RISKtandbEdge 3 4 2 2 2 2 2" xfId="44682" xr:uid="{A75F6FBF-9F41-4143-93FD-DF442CB729F2}"/>
    <cellStyle name="RISKtandbEdge 3 4 2 2 2 3" xfId="44681" xr:uid="{5CDF558F-B3CC-4E75-A6D0-2C3C6E1A3C77}"/>
    <cellStyle name="RISKtandbEdge 3 4 2 2 3" xfId="22077" xr:uid="{00000000-0005-0000-0000-000044560000}"/>
    <cellStyle name="RISKtandbEdge 3 4 2 2 3 2" xfId="22078" xr:uid="{00000000-0005-0000-0000-000045560000}"/>
    <cellStyle name="RISKtandbEdge 3 4 2 2 3 2 2" xfId="44684" xr:uid="{B0DE7614-E77B-41B1-AB7E-9F00B1A91CBC}"/>
    <cellStyle name="RISKtandbEdge 3 4 2 2 3 3" xfId="44683" xr:uid="{ACDFB092-7DD5-49F4-90EB-19F4C0BB8C75}"/>
    <cellStyle name="RISKtandbEdge 3 4 2 2 4" xfId="22079" xr:uid="{00000000-0005-0000-0000-000046560000}"/>
    <cellStyle name="RISKtandbEdge 3 4 2 2 4 2" xfId="44685" xr:uid="{A6048FEE-1617-45F1-A59C-CBC387646174}"/>
    <cellStyle name="RISKtandbEdge 3 4 2 2 5" xfId="44680" xr:uid="{86FDF65A-708B-409F-BF3D-9BEE52421BE6}"/>
    <cellStyle name="RISKtandbEdge 3 4 2 3" xfId="22080" xr:uid="{00000000-0005-0000-0000-000047560000}"/>
    <cellStyle name="RISKtandbEdge 3 4 2 3 2" xfId="22081" xr:uid="{00000000-0005-0000-0000-000048560000}"/>
    <cellStyle name="RISKtandbEdge 3 4 2 3 2 2" xfId="22082" xr:uid="{00000000-0005-0000-0000-000049560000}"/>
    <cellStyle name="RISKtandbEdge 3 4 2 3 2 2 2" xfId="44688" xr:uid="{34FBD712-0415-466A-B789-F33163B079F2}"/>
    <cellStyle name="RISKtandbEdge 3 4 2 3 2 3" xfId="44687" xr:uid="{7C402A76-E5FC-4433-8FA5-324D78DB8537}"/>
    <cellStyle name="RISKtandbEdge 3 4 2 3 3" xfId="22083" xr:uid="{00000000-0005-0000-0000-00004A560000}"/>
    <cellStyle name="RISKtandbEdge 3 4 2 3 3 2" xfId="22084" xr:uid="{00000000-0005-0000-0000-00004B560000}"/>
    <cellStyle name="RISKtandbEdge 3 4 2 3 3 2 2" xfId="44690" xr:uid="{09EB7FD8-FFAB-4B26-9977-E3A3A81C2E4D}"/>
    <cellStyle name="RISKtandbEdge 3 4 2 3 3 3" xfId="44689" xr:uid="{DE732849-B6F3-4F57-BE38-971F194D0CAC}"/>
    <cellStyle name="RISKtandbEdge 3 4 2 3 4" xfId="22085" xr:uid="{00000000-0005-0000-0000-00004C560000}"/>
    <cellStyle name="RISKtandbEdge 3 4 2 3 4 2" xfId="44691" xr:uid="{67D2A8CA-F6CE-4C3B-87F4-0A30090A93C2}"/>
    <cellStyle name="RISKtandbEdge 3 4 2 3 5" xfId="44686" xr:uid="{40513BB7-163C-41B8-9AA7-958719377FB8}"/>
    <cellStyle name="RISKtandbEdge 3 4 2 4" xfId="22086" xr:uid="{00000000-0005-0000-0000-00004D560000}"/>
    <cellStyle name="RISKtandbEdge 3 4 2 4 2" xfId="22087" xr:uid="{00000000-0005-0000-0000-00004E560000}"/>
    <cellStyle name="RISKtandbEdge 3 4 2 4 2 2" xfId="22088" xr:uid="{00000000-0005-0000-0000-00004F560000}"/>
    <cellStyle name="RISKtandbEdge 3 4 2 4 2 2 2" xfId="44694" xr:uid="{D2B65308-DE79-43D6-960D-F99045867B85}"/>
    <cellStyle name="RISKtandbEdge 3 4 2 4 2 3" xfId="44693" xr:uid="{282E387A-71B6-479A-8DEF-355A3ECE43F3}"/>
    <cellStyle name="RISKtandbEdge 3 4 2 4 3" xfId="22089" xr:uid="{00000000-0005-0000-0000-000050560000}"/>
    <cellStyle name="RISKtandbEdge 3 4 2 4 3 2" xfId="22090" xr:uid="{00000000-0005-0000-0000-000051560000}"/>
    <cellStyle name="RISKtandbEdge 3 4 2 4 3 2 2" xfId="44696" xr:uid="{49AFE435-684F-4572-B1F2-557F886D449F}"/>
    <cellStyle name="RISKtandbEdge 3 4 2 4 3 3" xfId="44695" xr:uid="{8787704C-FE3A-49EB-9394-979DC2A9C09F}"/>
    <cellStyle name="RISKtandbEdge 3 4 2 4 4" xfId="22091" xr:uid="{00000000-0005-0000-0000-000052560000}"/>
    <cellStyle name="RISKtandbEdge 3 4 2 4 4 2" xfId="44697" xr:uid="{8DCDEC8B-8207-4FA9-89B1-51F6AB8BE2D7}"/>
    <cellStyle name="RISKtandbEdge 3 4 2 4 5" xfId="44692" xr:uid="{28B959D2-5B71-419F-8AFB-03C5953CB698}"/>
    <cellStyle name="RISKtandbEdge 3 4 2 5" xfId="22092" xr:uid="{00000000-0005-0000-0000-000053560000}"/>
    <cellStyle name="RISKtandbEdge 3 4 2 5 2" xfId="22093" xr:uid="{00000000-0005-0000-0000-000054560000}"/>
    <cellStyle name="RISKtandbEdge 3 4 2 5 2 2" xfId="22094" xr:uid="{00000000-0005-0000-0000-000055560000}"/>
    <cellStyle name="RISKtandbEdge 3 4 2 5 2 2 2" xfId="44700" xr:uid="{6C6C3AF9-EDF5-486E-B673-B4E5E77DFB03}"/>
    <cellStyle name="RISKtandbEdge 3 4 2 5 2 3" xfId="44699" xr:uid="{C1F8C650-1378-4531-9679-6D3D911FAA5C}"/>
    <cellStyle name="RISKtandbEdge 3 4 2 5 3" xfId="22095" xr:uid="{00000000-0005-0000-0000-000056560000}"/>
    <cellStyle name="RISKtandbEdge 3 4 2 5 3 2" xfId="22096" xr:uid="{00000000-0005-0000-0000-000057560000}"/>
    <cellStyle name="RISKtandbEdge 3 4 2 5 3 2 2" xfId="44702" xr:uid="{5DC14B3A-E874-4CF6-831A-E452F21CD1FD}"/>
    <cellStyle name="RISKtandbEdge 3 4 2 5 3 3" xfId="44701" xr:uid="{5457E3FB-8497-4584-91A8-3C278D0134FA}"/>
    <cellStyle name="RISKtandbEdge 3 4 2 5 4" xfId="22097" xr:uid="{00000000-0005-0000-0000-000058560000}"/>
    <cellStyle name="RISKtandbEdge 3 4 2 5 4 2" xfId="44703" xr:uid="{83390FE7-9C29-41E9-828C-B06AA79D1E7F}"/>
    <cellStyle name="RISKtandbEdge 3 4 2 5 5" xfId="44698" xr:uid="{A5D57697-2AA0-4340-960D-77799ADC513B}"/>
    <cellStyle name="RISKtandbEdge 3 4 2 6" xfId="22098" xr:uid="{00000000-0005-0000-0000-000059560000}"/>
    <cellStyle name="RISKtandbEdge 3 4 2 6 2" xfId="22099" xr:uid="{00000000-0005-0000-0000-00005A560000}"/>
    <cellStyle name="RISKtandbEdge 3 4 2 6 2 2" xfId="44705" xr:uid="{254B8CDF-6FC9-472C-AF92-861DCC1528B8}"/>
    <cellStyle name="RISKtandbEdge 3 4 2 6 3" xfId="44704" xr:uid="{E4D08C13-F7C3-43C3-8D56-8CABCE699246}"/>
    <cellStyle name="RISKtandbEdge 3 4 2 7" xfId="22100" xr:uid="{00000000-0005-0000-0000-00005B560000}"/>
    <cellStyle name="RISKtandbEdge 3 4 2 7 2" xfId="22101" xr:uid="{00000000-0005-0000-0000-00005C560000}"/>
    <cellStyle name="RISKtandbEdge 3 4 2 7 2 2" xfId="44707" xr:uid="{DFD3752E-AFB0-43C8-9A91-FF744DACF370}"/>
    <cellStyle name="RISKtandbEdge 3 4 2 7 3" xfId="44706" xr:uid="{63B28582-AD45-4127-8250-312A44350460}"/>
    <cellStyle name="RISKtandbEdge 3 4 2 8" xfId="22102" xr:uid="{00000000-0005-0000-0000-00005D560000}"/>
    <cellStyle name="RISKtandbEdge 3 4 2 8 2" xfId="44708" xr:uid="{B9533746-58E6-42B1-8B8F-0E7DA0FAF044}"/>
    <cellStyle name="RISKtandbEdge 3 4 2 9" xfId="44679" xr:uid="{8EF8FC33-317B-45B8-9B8E-36DF2F771914}"/>
    <cellStyle name="RISKtandbEdge 3 4 3" xfId="22103" xr:uid="{00000000-0005-0000-0000-00005E560000}"/>
    <cellStyle name="RISKtandbEdge 3 4 3 2" xfId="22104" xr:uid="{00000000-0005-0000-0000-00005F560000}"/>
    <cellStyle name="RISKtandbEdge 3 4 3 2 2" xfId="22105" xr:uid="{00000000-0005-0000-0000-000060560000}"/>
    <cellStyle name="RISKtandbEdge 3 4 3 2 2 2" xfId="44711" xr:uid="{C3DB8285-D2E3-4B6E-9FE7-25E06BF4FA33}"/>
    <cellStyle name="RISKtandbEdge 3 4 3 2 3" xfId="44710" xr:uid="{F1527511-961D-4A63-9520-978AF7EADFA5}"/>
    <cellStyle name="RISKtandbEdge 3 4 3 3" xfId="22106" xr:uid="{00000000-0005-0000-0000-000061560000}"/>
    <cellStyle name="RISKtandbEdge 3 4 3 3 2" xfId="22107" xr:uid="{00000000-0005-0000-0000-000062560000}"/>
    <cellStyle name="RISKtandbEdge 3 4 3 3 2 2" xfId="44713" xr:uid="{F558C75C-6E62-4371-AFA9-65295CC42DA6}"/>
    <cellStyle name="RISKtandbEdge 3 4 3 3 3" xfId="44712" xr:uid="{0FC3BF47-BCE2-46F4-9534-7B3A3005CE55}"/>
    <cellStyle name="RISKtandbEdge 3 4 3 4" xfId="22108" xr:uid="{00000000-0005-0000-0000-000063560000}"/>
    <cellStyle name="RISKtandbEdge 3 4 3 4 2" xfId="44714" xr:uid="{5268DCD7-EDE6-4336-B708-5C22BBEE2DD4}"/>
    <cellStyle name="RISKtandbEdge 3 4 3 5" xfId="44709" xr:uid="{3C608DA2-581E-4130-BD97-15586597C48A}"/>
    <cellStyle name="RISKtandbEdge 3 4 4" xfId="22109" xr:uid="{00000000-0005-0000-0000-000064560000}"/>
    <cellStyle name="RISKtandbEdge 3 4 4 2" xfId="22110" xr:uid="{00000000-0005-0000-0000-000065560000}"/>
    <cellStyle name="RISKtandbEdge 3 4 4 2 2" xfId="22111" xr:uid="{00000000-0005-0000-0000-000066560000}"/>
    <cellStyle name="RISKtandbEdge 3 4 4 2 2 2" xfId="44717" xr:uid="{C8E731BB-42E9-42E9-823A-74AD0C6DAE6A}"/>
    <cellStyle name="RISKtandbEdge 3 4 4 2 3" xfId="44716" xr:uid="{7967E665-1497-4871-BD62-B8F82C649CB7}"/>
    <cellStyle name="RISKtandbEdge 3 4 4 3" xfId="22112" xr:uid="{00000000-0005-0000-0000-000067560000}"/>
    <cellStyle name="RISKtandbEdge 3 4 4 3 2" xfId="22113" xr:uid="{00000000-0005-0000-0000-000068560000}"/>
    <cellStyle name="RISKtandbEdge 3 4 4 3 2 2" xfId="44719" xr:uid="{ACB2B252-BE0A-4D5E-A826-3EA1E009E7EB}"/>
    <cellStyle name="RISKtandbEdge 3 4 4 3 3" xfId="44718" xr:uid="{129D7B6C-51B4-47A0-8C73-141CFD9BB48E}"/>
    <cellStyle name="RISKtandbEdge 3 4 4 4" xfId="22114" xr:uid="{00000000-0005-0000-0000-000069560000}"/>
    <cellStyle name="RISKtandbEdge 3 4 4 4 2" xfId="44720" xr:uid="{4B636755-3AAB-473D-9AAF-EF66658F99F7}"/>
    <cellStyle name="RISKtandbEdge 3 4 4 5" xfId="44715" xr:uid="{F330A747-8004-423B-B33B-CD5803CF7B74}"/>
    <cellStyle name="RISKtandbEdge 3 4 5" xfId="22115" xr:uid="{00000000-0005-0000-0000-00006A560000}"/>
    <cellStyle name="RISKtandbEdge 3 4 5 2" xfId="22116" xr:uid="{00000000-0005-0000-0000-00006B560000}"/>
    <cellStyle name="RISKtandbEdge 3 4 5 2 2" xfId="22117" xr:uid="{00000000-0005-0000-0000-00006C560000}"/>
    <cellStyle name="RISKtandbEdge 3 4 5 2 2 2" xfId="44723" xr:uid="{75F5929A-0929-4AD8-B55D-1983BB101AA6}"/>
    <cellStyle name="RISKtandbEdge 3 4 5 2 3" xfId="44722" xr:uid="{773D631C-A58A-4D83-9449-5EBFA0537D74}"/>
    <cellStyle name="RISKtandbEdge 3 4 5 3" xfId="22118" xr:uid="{00000000-0005-0000-0000-00006D560000}"/>
    <cellStyle name="RISKtandbEdge 3 4 5 3 2" xfId="22119" xr:uid="{00000000-0005-0000-0000-00006E560000}"/>
    <cellStyle name="RISKtandbEdge 3 4 5 3 2 2" xfId="44725" xr:uid="{32EFC340-D87B-4BB6-A336-077A3D464990}"/>
    <cellStyle name="RISKtandbEdge 3 4 5 3 3" xfId="44724" xr:uid="{901E886E-00CB-46AC-A0DC-0D341296B26D}"/>
    <cellStyle name="RISKtandbEdge 3 4 5 4" xfId="22120" xr:uid="{00000000-0005-0000-0000-00006F560000}"/>
    <cellStyle name="RISKtandbEdge 3 4 5 4 2" xfId="44726" xr:uid="{66B36C75-3C9A-4B2B-8FFD-8D30BF2B3EBD}"/>
    <cellStyle name="RISKtandbEdge 3 4 5 5" xfId="44721" xr:uid="{9D13427C-078D-4066-801E-13088E641B99}"/>
    <cellStyle name="RISKtandbEdge 3 4 6" xfId="22121" xr:uid="{00000000-0005-0000-0000-000070560000}"/>
    <cellStyle name="RISKtandbEdge 3 4 6 2" xfId="22122" xr:uid="{00000000-0005-0000-0000-000071560000}"/>
    <cellStyle name="RISKtandbEdge 3 4 6 2 2" xfId="22123" xr:uid="{00000000-0005-0000-0000-000072560000}"/>
    <cellStyle name="RISKtandbEdge 3 4 6 2 2 2" xfId="44729" xr:uid="{D32CDEB1-F3D7-41B2-8194-7D584B377473}"/>
    <cellStyle name="RISKtandbEdge 3 4 6 2 3" xfId="44728" xr:uid="{1BCA5256-C3C5-448A-9BB1-93F2E2124F7D}"/>
    <cellStyle name="RISKtandbEdge 3 4 6 3" xfId="22124" xr:uid="{00000000-0005-0000-0000-000073560000}"/>
    <cellStyle name="RISKtandbEdge 3 4 6 3 2" xfId="22125" xr:uid="{00000000-0005-0000-0000-000074560000}"/>
    <cellStyle name="RISKtandbEdge 3 4 6 3 2 2" xfId="44731" xr:uid="{8BCB9B82-4DF8-41DF-A086-6F1BF659421C}"/>
    <cellStyle name="RISKtandbEdge 3 4 6 3 3" xfId="44730" xr:uid="{9D4CD4DC-2B71-423C-AA72-A01924D21A2C}"/>
    <cellStyle name="RISKtandbEdge 3 4 6 4" xfId="22126" xr:uid="{00000000-0005-0000-0000-000075560000}"/>
    <cellStyle name="RISKtandbEdge 3 4 6 4 2" xfId="44732" xr:uid="{33783137-350E-4AAB-BC7A-F49B0D1280B4}"/>
    <cellStyle name="RISKtandbEdge 3 4 6 5" xfId="44727" xr:uid="{F8309C31-9887-4614-B7AC-2FAAC1231197}"/>
    <cellStyle name="RISKtandbEdge 3 4 7" xfId="22127" xr:uid="{00000000-0005-0000-0000-000076560000}"/>
    <cellStyle name="RISKtandbEdge 3 4 7 2" xfId="22128" xr:uid="{00000000-0005-0000-0000-000077560000}"/>
    <cellStyle name="RISKtandbEdge 3 4 7 2 2" xfId="44734" xr:uid="{D87EA8E9-AE5B-42BE-90C0-AE679FDA2AAA}"/>
    <cellStyle name="RISKtandbEdge 3 4 7 3" xfId="44733" xr:uid="{A36C5B95-2DF2-4BA5-9BC1-1AFB9D305012}"/>
    <cellStyle name="RISKtandbEdge 3 4 8" xfId="22129" xr:uid="{00000000-0005-0000-0000-000078560000}"/>
    <cellStyle name="RISKtandbEdge 3 4 8 2" xfId="22130" xr:uid="{00000000-0005-0000-0000-000079560000}"/>
    <cellStyle name="RISKtandbEdge 3 4 8 2 2" xfId="44736" xr:uid="{42ECD73C-85A4-4645-BE38-EE94799EE2AC}"/>
    <cellStyle name="RISKtandbEdge 3 4 8 3" xfId="44735" xr:uid="{2066DD32-2ACE-4864-A72C-91D10C417696}"/>
    <cellStyle name="RISKtandbEdge 3 4 9" xfId="22131" xr:uid="{00000000-0005-0000-0000-00007A560000}"/>
    <cellStyle name="RISKtandbEdge 3 4 9 2" xfId="44737" xr:uid="{015904F3-046D-4256-BD7D-2F02C7563E2B}"/>
    <cellStyle name="RISKtandbEdge 3 4_Balance" xfId="22132" xr:uid="{00000000-0005-0000-0000-00007B560000}"/>
    <cellStyle name="RISKtandbEdge 3 5" xfId="22133" xr:uid="{00000000-0005-0000-0000-00007C560000}"/>
    <cellStyle name="RISKtandbEdge 3 5 2" xfId="22134" xr:uid="{00000000-0005-0000-0000-00007D560000}"/>
    <cellStyle name="RISKtandbEdge 3 5 2 2" xfId="22135" xr:uid="{00000000-0005-0000-0000-00007E560000}"/>
    <cellStyle name="RISKtandbEdge 3 5 2 2 2" xfId="22136" xr:uid="{00000000-0005-0000-0000-00007F560000}"/>
    <cellStyle name="RISKtandbEdge 3 5 2 2 2 2" xfId="44741" xr:uid="{680D3CF8-8FB8-43CB-928C-7BDE66BE4136}"/>
    <cellStyle name="RISKtandbEdge 3 5 2 2 3" xfId="44740" xr:uid="{1D3D7D8A-10D6-4DC6-A574-8DFB624B59B4}"/>
    <cellStyle name="RISKtandbEdge 3 5 2 3" xfId="22137" xr:uid="{00000000-0005-0000-0000-000080560000}"/>
    <cellStyle name="RISKtandbEdge 3 5 2 3 2" xfId="22138" xr:uid="{00000000-0005-0000-0000-000081560000}"/>
    <cellStyle name="RISKtandbEdge 3 5 2 3 2 2" xfId="44743" xr:uid="{24D93746-BA76-494B-9EFA-648CCFA29DE5}"/>
    <cellStyle name="RISKtandbEdge 3 5 2 3 3" xfId="44742" xr:uid="{75F864EC-D98B-4552-A27B-B175A1295CC6}"/>
    <cellStyle name="RISKtandbEdge 3 5 2 4" xfId="22139" xr:uid="{00000000-0005-0000-0000-000082560000}"/>
    <cellStyle name="RISKtandbEdge 3 5 2 4 2" xfId="44744" xr:uid="{5AD3EA4E-6E59-42A4-B137-F62EFF1E78F2}"/>
    <cellStyle name="RISKtandbEdge 3 5 2 5" xfId="44739" xr:uid="{1D2B3C30-BF58-4BFC-A85D-D31B400485BE}"/>
    <cellStyle name="RISKtandbEdge 3 5 3" xfId="22140" xr:uid="{00000000-0005-0000-0000-000083560000}"/>
    <cellStyle name="RISKtandbEdge 3 5 3 2" xfId="22141" xr:uid="{00000000-0005-0000-0000-000084560000}"/>
    <cellStyle name="RISKtandbEdge 3 5 3 2 2" xfId="22142" xr:uid="{00000000-0005-0000-0000-000085560000}"/>
    <cellStyle name="RISKtandbEdge 3 5 3 2 2 2" xfId="44747" xr:uid="{5B4C4439-F77C-432E-B715-E2426AEFADFB}"/>
    <cellStyle name="RISKtandbEdge 3 5 3 2 3" xfId="44746" xr:uid="{037B50E8-8DCF-478A-AE2E-2F3CAB83498C}"/>
    <cellStyle name="RISKtandbEdge 3 5 3 3" xfId="22143" xr:uid="{00000000-0005-0000-0000-000086560000}"/>
    <cellStyle name="RISKtandbEdge 3 5 3 3 2" xfId="22144" xr:uid="{00000000-0005-0000-0000-000087560000}"/>
    <cellStyle name="RISKtandbEdge 3 5 3 3 2 2" xfId="44749" xr:uid="{C27B978D-B90F-4E08-B30A-D707A02D0360}"/>
    <cellStyle name="RISKtandbEdge 3 5 3 3 3" xfId="44748" xr:uid="{D64EE08C-6333-4E2B-988A-257E2CCA6537}"/>
    <cellStyle name="RISKtandbEdge 3 5 3 4" xfId="22145" xr:uid="{00000000-0005-0000-0000-000088560000}"/>
    <cellStyle name="RISKtandbEdge 3 5 3 4 2" xfId="44750" xr:uid="{408F8C35-BD62-43C1-B76F-54331F0E46E6}"/>
    <cellStyle name="RISKtandbEdge 3 5 3 5" xfId="44745" xr:uid="{2C7521EC-10B4-4D74-9AB5-95CFB9898F8F}"/>
    <cellStyle name="RISKtandbEdge 3 5 4" xfId="22146" xr:uid="{00000000-0005-0000-0000-000089560000}"/>
    <cellStyle name="RISKtandbEdge 3 5 4 2" xfId="22147" xr:uid="{00000000-0005-0000-0000-00008A560000}"/>
    <cellStyle name="RISKtandbEdge 3 5 4 2 2" xfId="22148" xr:uid="{00000000-0005-0000-0000-00008B560000}"/>
    <cellStyle name="RISKtandbEdge 3 5 4 2 2 2" xfId="44753" xr:uid="{9C0BBC9A-EE1B-43EA-A5C4-422E6E0CF5ED}"/>
    <cellStyle name="RISKtandbEdge 3 5 4 2 3" xfId="44752" xr:uid="{48C0D48A-D458-4055-A136-B1B3D2DA692E}"/>
    <cellStyle name="RISKtandbEdge 3 5 4 3" xfId="22149" xr:uid="{00000000-0005-0000-0000-00008C560000}"/>
    <cellStyle name="RISKtandbEdge 3 5 4 3 2" xfId="22150" xr:uid="{00000000-0005-0000-0000-00008D560000}"/>
    <cellStyle name="RISKtandbEdge 3 5 4 3 2 2" xfId="44755" xr:uid="{40EF7DA5-959B-42A7-8A48-4971E210A1F8}"/>
    <cellStyle name="RISKtandbEdge 3 5 4 3 3" xfId="44754" xr:uid="{799E083F-4C28-4E1C-A308-7883911AC5F1}"/>
    <cellStyle name="RISKtandbEdge 3 5 4 4" xfId="22151" xr:uid="{00000000-0005-0000-0000-00008E560000}"/>
    <cellStyle name="RISKtandbEdge 3 5 4 4 2" xfId="44756" xr:uid="{C3EE1A76-89F6-4A32-8AA6-C9F314422A27}"/>
    <cellStyle name="RISKtandbEdge 3 5 4 5" xfId="44751" xr:uid="{F5D57064-7D19-4257-8927-ED4B3F5C9AEA}"/>
    <cellStyle name="RISKtandbEdge 3 5 5" xfId="22152" xr:uid="{00000000-0005-0000-0000-00008F560000}"/>
    <cellStyle name="RISKtandbEdge 3 5 5 2" xfId="22153" xr:uid="{00000000-0005-0000-0000-000090560000}"/>
    <cellStyle name="RISKtandbEdge 3 5 5 2 2" xfId="22154" xr:uid="{00000000-0005-0000-0000-000091560000}"/>
    <cellStyle name="RISKtandbEdge 3 5 5 2 2 2" xfId="44759" xr:uid="{970167F4-5C8C-48EE-B468-1D5C942ADC56}"/>
    <cellStyle name="RISKtandbEdge 3 5 5 2 3" xfId="44758" xr:uid="{43CC8627-5621-4682-A76A-38D0712AAF26}"/>
    <cellStyle name="RISKtandbEdge 3 5 5 3" xfId="22155" xr:uid="{00000000-0005-0000-0000-000092560000}"/>
    <cellStyle name="RISKtandbEdge 3 5 5 3 2" xfId="22156" xr:uid="{00000000-0005-0000-0000-000093560000}"/>
    <cellStyle name="RISKtandbEdge 3 5 5 3 2 2" xfId="44761" xr:uid="{64B03379-DBD0-45CB-AAFD-F625DBCFD9F4}"/>
    <cellStyle name="RISKtandbEdge 3 5 5 3 3" xfId="44760" xr:uid="{7301D293-21E6-4546-975B-1700CD4FD104}"/>
    <cellStyle name="RISKtandbEdge 3 5 5 4" xfId="22157" xr:uid="{00000000-0005-0000-0000-000094560000}"/>
    <cellStyle name="RISKtandbEdge 3 5 5 4 2" xfId="44762" xr:uid="{C1377264-705A-472A-B0AC-BD61A5CF7C8D}"/>
    <cellStyle name="RISKtandbEdge 3 5 5 5" xfId="44757" xr:uid="{5EE76E23-C323-4A4C-8E6E-9D7BC5E4748B}"/>
    <cellStyle name="RISKtandbEdge 3 5 6" xfId="22158" xr:uid="{00000000-0005-0000-0000-000095560000}"/>
    <cellStyle name="RISKtandbEdge 3 5 6 2" xfId="22159" xr:uid="{00000000-0005-0000-0000-000096560000}"/>
    <cellStyle name="RISKtandbEdge 3 5 6 2 2" xfId="44764" xr:uid="{15B6613D-6336-43F7-A184-28775BA5258E}"/>
    <cellStyle name="RISKtandbEdge 3 5 6 3" xfId="44763" xr:uid="{BE153DCE-CDA5-4FDF-A260-3AE338AD8942}"/>
    <cellStyle name="RISKtandbEdge 3 5 7" xfId="22160" xr:uid="{00000000-0005-0000-0000-000097560000}"/>
    <cellStyle name="RISKtandbEdge 3 5 7 2" xfId="22161" xr:uid="{00000000-0005-0000-0000-000098560000}"/>
    <cellStyle name="RISKtandbEdge 3 5 7 2 2" xfId="44766" xr:uid="{0D837868-95A4-4E8E-A9DA-6374E8AA99AA}"/>
    <cellStyle name="RISKtandbEdge 3 5 7 3" xfId="44765" xr:uid="{D71FEDFD-ACA3-4262-BE85-E8DA9AE33D64}"/>
    <cellStyle name="RISKtandbEdge 3 5 8" xfId="22162" xr:uid="{00000000-0005-0000-0000-000099560000}"/>
    <cellStyle name="RISKtandbEdge 3 5 8 2" xfId="44767" xr:uid="{F08D65E8-70A7-409A-84B2-24C3B6166479}"/>
    <cellStyle name="RISKtandbEdge 3 5 9" xfId="44738" xr:uid="{6B7E4715-B574-4708-9700-FD254FB5F251}"/>
    <cellStyle name="RISKtandbEdge 3 6" xfId="22163" xr:uid="{00000000-0005-0000-0000-00009A560000}"/>
    <cellStyle name="RISKtandbEdge 3 6 2" xfId="22164" xr:uid="{00000000-0005-0000-0000-00009B560000}"/>
    <cellStyle name="RISKtandbEdge 3 6 2 2" xfId="22165" xr:uid="{00000000-0005-0000-0000-00009C560000}"/>
    <cellStyle name="RISKtandbEdge 3 6 2 2 2" xfId="22166" xr:uid="{00000000-0005-0000-0000-00009D560000}"/>
    <cellStyle name="RISKtandbEdge 3 6 2 2 2 2" xfId="44771" xr:uid="{34710E00-400B-461F-9C03-B1FD75E0557B}"/>
    <cellStyle name="RISKtandbEdge 3 6 2 2 3" xfId="44770" xr:uid="{7E943A34-900D-4992-A5B1-32CEC15D5E0B}"/>
    <cellStyle name="RISKtandbEdge 3 6 2 3" xfId="22167" xr:uid="{00000000-0005-0000-0000-00009E560000}"/>
    <cellStyle name="RISKtandbEdge 3 6 2 3 2" xfId="22168" xr:uid="{00000000-0005-0000-0000-00009F560000}"/>
    <cellStyle name="RISKtandbEdge 3 6 2 3 2 2" xfId="44773" xr:uid="{43215C42-ED71-4BB0-9F64-9308B5819678}"/>
    <cellStyle name="RISKtandbEdge 3 6 2 3 3" xfId="44772" xr:uid="{6A002B5F-23E1-4634-8E71-F294AF476C46}"/>
    <cellStyle name="RISKtandbEdge 3 6 2 4" xfId="22169" xr:uid="{00000000-0005-0000-0000-0000A0560000}"/>
    <cellStyle name="RISKtandbEdge 3 6 2 4 2" xfId="44774" xr:uid="{1608E3A7-26B9-4255-8D60-8D8B396C7561}"/>
    <cellStyle name="RISKtandbEdge 3 6 2 5" xfId="44769" xr:uid="{47EAB7F1-EB8A-473C-B139-539A83D850A6}"/>
    <cellStyle name="RISKtandbEdge 3 6 3" xfId="22170" xr:uid="{00000000-0005-0000-0000-0000A1560000}"/>
    <cellStyle name="RISKtandbEdge 3 6 3 2" xfId="22171" xr:uid="{00000000-0005-0000-0000-0000A2560000}"/>
    <cellStyle name="RISKtandbEdge 3 6 3 2 2" xfId="22172" xr:uid="{00000000-0005-0000-0000-0000A3560000}"/>
    <cellStyle name="RISKtandbEdge 3 6 3 2 2 2" xfId="44777" xr:uid="{604DA599-9C0F-4C48-B100-184156DDC19A}"/>
    <cellStyle name="RISKtandbEdge 3 6 3 2 3" xfId="44776" xr:uid="{C45048B2-93D8-4B33-99B7-6DBD3908A275}"/>
    <cellStyle name="RISKtandbEdge 3 6 3 3" xfId="22173" xr:uid="{00000000-0005-0000-0000-0000A4560000}"/>
    <cellStyle name="RISKtandbEdge 3 6 3 3 2" xfId="22174" xr:uid="{00000000-0005-0000-0000-0000A5560000}"/>
    <cellStyle name="RISKtandbEdge 3 6 3 3 2 2" xfId="44779" xr:uid="{EC1612A8-A907-4E2C-BFAA-11B753A1857F}"/>
    <cellStyle name="RISKtandbEdge 3 6 3 3 3" xfId="44778" xr:uid="{01B25635-081C-44F5-BEBE-68B5C7F8A298}"/>
    <cellStyle name="RISKtandbEdge 3 6 3 4" xfId="22175" xr:uid="{00000000-0005-0000-0000-0000A6560000}"/>
    <cellStyle name="RISKtandbEdge 3 6 3 4 2" xfId="44780" xr:uid="{AC617132-E5E3-497A-A111-18BB12C1E61C}"/>
    <cellStyle name="RISKtandbEdge 3 6 3 5" xfId="44775" xr:uid="{3958A224-A78D-4228-8F75-4E0DF7B93693}"/>
    <cellStyle name="RISKtandbEdge 3 6 4" xfId="22176" xr:uid="{00000000-0005-0000-0000-0000A7560000}"/>
    <cellStyle name="RISKtandbEdge 3 6 4 2" xfId="22177" xr:uid="{00000000-0005-0000-0000-0000A8560000}"/>
    <cellStyle name="RISKtandbEdge 3 6 4 2 2" xfId="22178" xr:uid="{00000000-0005-0000-0000-0000A9560000}"/>
    <cellStyle name="RISKtandbEdge 3 6 4 2 2 2" xfId="44783" xr:uid="{B18D57A8-B8A2-4C45-90AB-0AA1AA0302B0}"/>
    <cellStyle name="RISKtandbEdge 3 6 4 2 3" xfId="44782" xr:uid="{44D46461-864E-459E-BB40-FC295900F76F}"/>
    <cellStyle name="RISKtandbEdge 3 6 4 3" xfId="22179" xr:uid="{00000000-0005-0000-0000-0000AA560000}"/>
    <cellStyle name="RISKtandbEdge 3 6 4 3 2" xfId="22180" xr:uid="{00000000-0005-0000-0000-0000AB560000}"/>
    <cellStyle name="RISKtandbEdge 3 6 4 3 2 2" xfId="44785" xr:uid="{C31A9EEC-2E22-4874-8C74-B8C1AA46F3B3}"/>
    <cellStyle name="RISKtandbEdge 3 6 4 3 3" xfId="44784" xr:uid="{81BF5249-2E03-465D-BB3D-00FD34054F0E}"/>
    <cellStyle name="RISKtandbEdge 3 6 4 4" xfId="22181" xr:uid="{00000000-0005-0000-0000-0000AC560000}"/>
    <cellStyle name="RISKtandbEdge 3 6 4 4 2" xfId="44786" xr:uid="{FD93996B-C3E4-4199-8E9F-D7DB73B2B3F8}"/>
    <cellStyle name="RISKtandbEdge 3 6 4 5" xfId="44781" xr:uid="{E7637EDE-1847-482E-9A9A-4EA6D22AC66A}"/>
    <cellStyle name="RISKtandbEdge 3 6 5" xfId="22182" xr:uid="{00000000-0005-0000-0000-0000AD560000}"/>
    <cellStyle name="RISKtandbEdge 3 6 5 2" xfId="22183" xr:uid="{00000000-0005-0000-0000-0000AE560000}"/>
    <cellStyle name="RISKtandbEdge 3 6 5 2 2" xfId="22184" xr:uid="{00000000-0005-0000-0000-0000AF560000}"/>
    <cellStyle name="RISKtandbEdge 3 6 5 2 2 2" xfId="44789" xr:uid="{37BB875D-4A18-432C-883F-22A3F6C41EB0}"/>
    <cellStyle name="RISKtandbEdge 3 6 5 2 3" xfId="44788" xr:uid="{6984913E-C808-4990-B068-2AA2F21324CE}"/>
    <cellStyle name="RISKtandbEdge 3 6 5 3" xfId="22185" xr:uid="{00000000-0005-0000-0000-0000B0560000}"/>
    <cellStyle name="RISKtandbEdge 3 6 5 3 2" xfId="22186" xr:uid="{00000000-0005-0000-0000-0000B1560000}"/>
    <cellStyle name="RISKtandbEdge 3 6 5 3 2 2" xfId="44791" xr:uid="{BD32E470-2542-4FB7-8C7A-E3DC8B87C63E}"/>
    <cellStyle name="RISKtandbEdge 3 6 5 3 3" xfId="44790" xr:uid="{05FB4EB0-D196-42E1-8D7A-40323C46DA21}"/>
    <cellStyle name="RISKtandbEdge 3 6 5 4" xfId="22187" xr:uid="{00000000-0005-0000-0000-0000B2560000}"/>
    <cellStyle name="RISKtandbEdge 3 6 5 4 2" xfId="44792" xr:uid="{EA99E1B7-22CA-4CDE-9F12-053D0C68AFA9}"/>
    <cellStyle name="RISKtandbEdge 3 6 5 5" xfId="44787" xr:uid="{D117D859-D0A9-4A3E-B180-828216332328}"/>
    <cellStyle name="RISKtandbEdge 3 6 6" xfId="22188" xr:uid="{00000000-0005-0000-0000-0000B3560000}"/>
    <cellStyle name="RISKtandbEdge 3 6 6 2" xfId="22189" xr:uid="{00000000-0005-0000-0000-0000B4560000}"/>
    <cellStyle name="RISKtandbEdge 3 6 6 2 2" xfId="44794" xr:uid="{5E239BE2-17C1-485B-8AA9-793A66A7D564}"/>
    <cellStyle name="RISKtandbEdge 3 6 6 3" xfId="44793" xr:uid="{3217B666-0FD5-4C5B-96F6-71C49557BF7F}"/>
    <cellStyle name="RISKtandbEdge 3 6 7" xfId="22190" xr:uid="{00000000-0005-0000-0000-0000B5560000}"/>
    <cellStyle name="RISKtandbEdge 3 6 7 2" xfId="22191" xr:uid="{00000000-0005-0000-0000-0000B6560000}"/>
    <cellStyle name="RISKtandbEdge 3 6 7 2 2" xfId="44796" xr:uid="{F3BB05CE-F6A4-4DA0-B945-B744D443FF76}"/>
    <cellStyle name="RISKtandbEdge 3 6 7 3" xfId="44795" xr:uid="{3A0384C2-3B36-449D-8E83-7BD9C62D63BF}"/>
    <cellStyle name="RISKtandbEdge 3 6 8" xfId="22192" xr:uid="{00000000-0005-0000-0000-0000B7560000}"/>
    <cellStyle name="RISKtandbEdge 3 6 8 2" xfId="44797" xr:uid="{220B2FF3-64D2-49C0-A9D4-88B5F4D08F57}"/>
    <cellStyle name="RISKtandbEdge 3 6 9" xfId="44768" xr:uid="{5B1E3D3C-66C5-46F7-A497-E12CDD8C9A82}"/>
    <cellStyle name="RISKtandbEdge 3 7" xfId="22193" xr:uid="{00000000-0005-0000-0000-0000B8560000}"/>
    <cellStyle name="RISKtandbEdge 3 7 2" xfId="22194" xr:uid="{00000000-0005-0000-0000-0000B9560000}"/>
    <cellStyle name="RISKtandbEdge 3 7 2 2" xfId="22195" xr:uid="{00000000-0005-0000-0000-0000BA560000}"/>
    <cellStyle name="RISKtandbEdge 3 7 2 2 2" xfId="44800" xr:uid="{3AB29A67-1B39-44DE-A8F3-210486EA43FE}"/>
    <cellStyle name="RISKtandbEdge 3 7 2 3" xfId="44799" xr:uid="{6B88F42F-5BFD-448D-BC73-5F1A7825AFD8}"/>
    <cellStyle name="RISKtandbEdge 3 7 3" xfId="22196" xr:uid="{00000000-0005-0000-0000-0000BB560000}"/>
    <cellStyle name="RISKtandbEdge 3 7 3 2" xfId="22197" xr:uid="{00000000-0005-0000-0000-0000BC560000}"/>
    <cellStyle name="RISKtandbEdge 3 7 3 2 2" xfId="44802" xr:uid="{2262F706-F45B-4D09-A347-9E095A9577EE}"/>
    <cellStyle name="RISKtandbEdge 3 7 3 3" xfId="44801" xr:uid="{C354743A-322C-4015-B55E-22676AF294F1}"/>
    <cellStyle name="RISKtandbEdge 3 7 4" xfId="22198" xr:uid="{00000000-0005-0000-0000-0000BD560000}"/>
    <cellStyle name="RISKtandbEdge 3 7 4 2" xfId="44803" xr:uid="{9243D6AA-9458-4D26-AEAB-8D7AF36EE2BD}"/>
    <cellStyle name="RISKtandbEdge 3 7 5" xfId="44798" xr:uid="{2AF6F7A3-6872-43F3-BCA5-F5FD2B9C7202}"/>
    <cellStyle name="RISKtandbEdge 3 8" xfId="22199" xr:uid="{00000000-0005-0000-0000-0000BE560000}"/>
    <cellStyle name="RISKtandbEdge 3 8 2" xfId="22200" xr:uid="{00000000-0005-0000-0000-0000BF560000}"/>
    <cellStyle name="RISKtandbEdge 3 8 2 2" xfId="22201" xr:uid="{00000000-0005-0000-0000-0000C0560000}"/>
    <cellStyle name="RISKtandbEdge 3 8 2 2 2" xfId="44806" xr:uid="{DB8012A7-3227-4415-90AC-D0082DDEB975}"/>
    <cellStyle name="RISKtandbEdge 3 8 2 3" xfId="44805" xr:uid="{8B378792-FC9D-4849-A74E-528BF24D38DB}"/>
    <cellStyle name="RISKtandbEdge 3 8 3" xfId="22202" xr:uid="{00000000-0005-0000-0000-0000C1560000}"/>
    <cellStyle name="RISKtandbEdge 3 8 3 2" xfId="22203" xr:uid="{00000000-0005-0000-0000-0000C2560000}"/>
    <cellStyle name="RISKtandbEdge 3 8 3 2 2" xfId="44808" xr:uid="{AFD86771-BAD3-402E-B317-06176B76AFA7}"/>
    <cellStyle name="RISKtandbEdge 3 8 3 3" xfId="44807" xr:uid="{75BD2BE9-D61B-4E7F-9D61-31C8F9D57F8D}"/>
    <cellStyle name="RISKtandbEdge 3 8 4" xfId="22204" xr:uid="{00000000-0005-0000-0000-0000C3560000}"/>
    <cellStyle name="RISKtandbEdge 3 8 4 2" xfId="44809" xr:uid="{09C57A60-6D62-4C71-9418-A1B929BE6E31}"/>
    <cellStyle name="RISKtandbEdge 3 8 5" xfId="44804" xr:uid="{68C453D8-B179-44A7-A099-B3A72615702B}"/>
    <cellStyle name="RISKtandbEdge 3 9" xfId="22205" xr:uid="{00000000-0005-0000-0000-0000C4560000}"/>
    <cellStyle name="RISKtandbEdge 3 9 2" xfId="22206" xr:uid="{00000000-0005-0000-0000-0000C5560000}"/>
    <cellStyle name="RISKtandbEdge 3 9 2 2" xfId="22207" xr:uid="{00000000-0005-0000-0000-0000C6560000}"/>
    <cellStyle name="RISKtandbEdge 3 9 2 2 2" xfId="44812" xr:uid="{92835E0B-6F3A-4976-A9D7-534CB1E202BB}"/>
    <cellStyle name="RISKtandbEdge 3 9 2 3" xfId="44811" xr:uid="{2F2B71A2-3258-4E17-BB00-C3AB81FF66C5}"/>
    <cellStyle name="RISKtandbEdge 3 9 3" xfId="22208" xr:uid="{00000000-0005-0000-0000-0000C7560000}"/>
    <cellStyle name="RISKtandbEdge 3 9 3 2" xfId="22209" xr:uid="{00000000-0005-0000-0000-0000C8560000}"/>
    <cellStyle name="RISKtandbEdge 3 9 3 2 2" xfId="44814" xr:uid="{8F34148B-4DB9-4FAB-A600-1641133C3999}"/>
    <cellStyle name="RISKtandbEdge 3 9 3 3" xfId="44813" xr:uid="{3CD2FF89-370D-4E90-9B89-D7902C5E3C78}"/>
    <cellStyle name="RISKtandbEdge 3 9 4" xfId="22210" xr:uid="{00000000-0005-0000-0000-0000C9560000}"/>
    <cellStyle name="RISKtandbEdge 3 9 4 2" xfId="44815" xr:uid="{DFB2A5D9-2F06-4E09-8233-1FD93651AC91}"/>
    <cellStyle name="RISKtandbEdge 3 9 5" xfId="44810" xr:uid="{59263EFD-E648-43D9-BB59-48BF9020BDE6}"/>
    <cellStyle name="RISKtandbEdge 3_Balance" xfId="22211" xr:uid="{00000000-0005-0000-0000-0000CA560000}"/>
    <cellStyle name="RISKtandbEdge 4" xfId="22212" xr:uid="{00000000-0005-0000-0000-0000CB560000}"/>
    <cellStyle name="RISKtandbEdge 4 10" xfId="22213" xr:uid="{00000000-0005-0000-0000-0000CC560000}"/>
    <cellStyle name="RISKtandbEdge 4 10 2" xfId="22214" xr:uid="{00000000-0005-0000-0000-0000CD560000}"/>
    <cellStyle name="RISKtandbEdge 4 10 2 2" xfId="22215" xr:uid="{00000000-0005-0000-0000-0000CE560000}"/>
    <cellStyle name="RISKtandbEdge 4 10 2 2 2" xfId="44819" xr:uid="{1435E6C1-9865-4016-A81D-35033EC24B09}"/>
    <cellStyle name="RISKtandbEdge 4 10 2 3" xfId="44818" xr:uid="{05520550-FAAB-4F7B-B8AA-17E275A58FAC}"/>
    <cellStyle name="RISKtandbEdge 4 10 3" xfId="22216" xr:uid="{00000000-0005-0000-0000-0000CF560000}"/>
    <cellStyle name="RISKtandbEdge 4 10 3 2" xfId="22217" xr:uid="{00000000-0005-0000-0000-0000D0560000}"/>
    <cellStyle name="RISKtandbEdge 4 10 3 2 2" xfId="44821" xr:uid="{16080615-F17C-402C-9F5B-981B6D7DCFD8}"/>
    <cellStyle name="RISKtandbEdge 4 10 3 3" xfId="44820" xr:uid="{DBA9AB66-24D8-4DBA-B281-8BF34AF50B74}"/>
    <cellStyle name="RISKtandbEdge 4 10 4" xfId="22218" xr:uid="{00000000-0005-0000-0000-0000D1560000}"/>
    <cellStyle name="RISKtandbEdge 4 10 4 2" xfId="44822" xr:uid="{D205B6A3-B47E-42B3-8123-4457CB03E860}"/>
    <cellStyle name="RISKtandbEdge 4 10 5" xfId="44817" xr:uid="{70F3ACB2-359E-452A-9E6B-2D2858F00156}"/>
    <cellStyle name="RISKtandbEdge 4 11" xfId="22219" xr:uid="{00000000-0005-0000-0000-0000D2560000}"/>
    <cellStyle name="RISKtandbEdge 4 11 2" xfId="22220" xr:uid="{00000000-0005-0000-0000-0000D3560000}"/>
    <cellStyle name="RISKtandbEdge 4 11 2 2" xfId="44824" xr:uid="{7C2ABD0D-8AA9-4FE0-8B6D-B9FF4471C152}"/>
    <cellStyle name="RISKtandbEdge 4 11 3" xfId="44823" xr:uid="{0B297B1F-CC00-4E7C-A114-3A1C94866E83}"/>
    <cellStyle name="RISKtandbEdge 4 12" xfId="22221" xr:uid="{00000000-0005-0000-0000-0000D4560000}"/>
    <cellStyle name="RISKtandbEdge 4 12 2" xfId="22222" xr:uid="{00000000-0005-0000-0000-0000D5560000}"/>
    <cellStyle name="RISKtandbEdge 4 12 2 2" xfId="44826" xr:uid="{7FF648E1-A40D-4F9B-9B19-59F233DFCCBE}"/>
    <cellStyle name="RISKtandbEdge 4 12 3" xfId="44825" xr:uid="{B2FCA840-A14D-4476-BCAE-EF9B73C08C4D}"/>
    <cellStyle name="RISKtandbEdge 4 13" xfId="22223" xr:uid="{00000000-0005-0000-0000-0000D6560000}"/>
    <cellStyle name="RISKtandbEdge 4 13 2" xfId="44827" xr:uid="{BB165BE9-3824-4A41-972A-CB00CCA42118}"/>
    <cellStyle name="RISKtandbEdge 4 14" xfId="44816" xr:uid="{08F9AF37-DD68-44E3-92FE-36C13B23CBAF}"/>
    <cellStyle name="RISKtandbEdge 4 2" xfId="22224" xr:uid="{00000000-0005-0000-0000-0000D7560000}"/>
    <cellStyle name="RISKtandbEdge 4 2 10" xfId="44828" xr:uid="{5CE09604-DA20-4A13-9B00-874D6411C0C3}"/>
    <cellStyle name="RISKtandbEdge 4 2 2" xfId="22225" xr:uid="{00000000-0005-0000-0000-0000D8560000}"/>
    <cellStyle name="RISKtandbEdge 4 2 2 2" xfId="22226" xr:uid="{00000000-0005-0000-0000-0000D9560000}"/>
    <cellStyle name="RISKtandbEdge 4 2 2 2 2" xfId="22227" xr:uid="{00000000-0005-0000-0000-0000DA560000}"/>
    <cellStyle name="RISKtandbEdge 4 2 2 2 2 2" xfId="22228" xr:uid="{00000000-0005-0000-0000-0000DB560000}"/>
    <cellStyle name="RISKtandbEdge 4 2 2 2 2 2 2" xfId="44832" xr:uid="{B5EDBB69-EC17-4543-B6A6-DFFDBB179127}"/>
    <cellStyle name="RISKtandbEdge 4 2 2 2 2 3" xfId="44831" xr:uid="{6B5F745B-FE55-4141-85F2-F808BDA868D7}"/>
    <cellStyle name="RISKtandbEdge 4 2 2 2 3" xfId="22229" xr:uid="{00000000-0005-0000-0000-0000DC560000}"/>
    <cellStyle name="RISKtandbEdge 4 2 2 2 3 2" xfId="22230" xr:uid="{00000000-0005-0000-0000-0000DD560000}"/>
    <cellStyle name="RISKtandbEdge 4 2 2 2 3 2 2" xfId="44834" xr:uid="{0A39C363-E272-4D68-B931-A3BC82534ECC}"/>
    <cellStyle name="RISKtandbEdge 4 2 2 2 3 3" xfId="44833" xr:uid="{C141E0A5-9B8D-44BF-AD58-AAA6E0C790E2}"/>
    <cellStyle name="RISKtandbEdge 4 2 2 2 4" xfId="22231" xr:uid="{00000000-0005-0000-0000-0000DE560000}"/>
    <cellStyle name="RISKtandbEdge 4 2 2 2 4 2" xfId="44835" xr:uid="{5E810F06-974D-42B3-9B92-C52B5E98194D}"/>
    <cellStyle name="RISKtandbEdge 4 2 2 2 5" xfId="44830" xr:uid="{41B9B0F7-6200-44E9-BBA4-50703E7A3922}"/>
    <cellStyle name="RISKtandbEdge 4 2 2 3" xfId="22232" xr:uid="{00000000-0005-0000-0000-0000DF560000}"/>
    <cellStyle name="RISKtandbEdge 4 2 2 3 2" xfId="22233" xr:uid="{00000000-0005-0000-0000-0000E0560000}"/>
    <cellStyle name="RISKtandbEdge 4 2 2 3 2 2" xfId="22234" xr:uid="{00000000-0005-0000-0000-0000E1560000}"/>
    <cellStyle name="RISKtandbEdge 4 2 2 3 2 2 2" xfId="44838" xr:uid="{ACD33B3A-2273-4C20-B817-0D7BEC32C08B}"/>
    <cellStyle name="RISKtandbEdge 4 2 2 3 2 3" xfId="44837" xr:uid="{25B21B36-FA27-4B69-9326-65623315D142}"/>
    <cellStyle name="RISKtandbEdge 4 2 2 3 3" xfId="22235" xr:uid="{00000000-0005-0000-0000-0000E2560000}"/>
    <cellStyle name="RISKtandbEdge 4 2 2 3 3 2" xfId="22236" xr:uid="{00000000-0005-0000-0000-0000E3560000}"/>
    <cellStyle name="RISKtandbEdge 4 2 2 3 3 2 2" xfId="44840" xr:uid="{ADD66724-0E9A-40C0-A8CC-A42795D6F029}"/>
    <cellStyle name="RISKtandbEdge 4 2 2 3 3 3" xfId="44839" xr:uid="{ECB34830-4B80-4289-B15F-AC64F16354EB}"/>
    <cellStyle name="RISKtandbEdge 4 2 2 3 4" xfId="22237" xr:uid="{00000000-0005-0000-0000-0000E4560000}"/>
    <cellStyle name="RISKtandbEdge 4 2 2 3 4 2" xfId="44841" xr:uid="{3E81921B-B619-4AB5-A028-BC89FAE674F5}"/>
    <cellStyle name="RISKtandbEdge 4 2 2 3 5" xfId="44836" xr:uid="{68C2BE42-13F5-4C4E-8E45-90149C60F590}"/>
    <cellStyle name="RISKtandbEdge 4 2 2 4" xfId="22238" xr:uid="{00000000-0005-0000-0000-0000E5560000}"/>
    <cellStyle name="RISKtandbEdge 4 2 2 4 2" xfId="22239" xr:uid="{00000000-0005-0000-0000-0000E6560000}"/>
    <cellStyle name="RISKtandbEdge 4 2 2 4 2 2" xfId="22240" xr:uid="{00000000-0005-0000-0000-0000E7560000}"/>
    <cellStyle name="RISKtandbEdge 4 2 2 4 2 2 2" xfId="44844" xr:uid="{EF3152D9-A129-4D17-9A42-53D4931A808E}"/>
    <cellStyle name="RISKtandbEdge 4 2 2 4 2 3" xfId="44843" xr:uid="{4BB156B8-110D-4E30-AA19-A6350D3673F8}"/>
    <cellStyle name="RISKtandbEdge 4 2 2 4 3" xfId="22241" xr:uid="{00000000-0005-0000-0000-0000E8560000}"/>
    <cellStyle name="RISKtandbEdge 4 2 2 4 3 2" xfId="22242" xr:uid="{00000000-0005-0000-0000-0000E9560000}"/>
    <cellStyle name="RISKtandbEdge 4 2 2 4 3 2 2" xfId="44846" xr:uid="{0ACC4A1C-B6E3-490E-AFCB-4BBF2D7F2179}"/>
    <cellStyle name="RISKtandbEdge 4 2 2 4 3 3" xfId="44845" xr:uid="{E8FE560F-062E-4FA7-A436-BAA148B9E32B}"/>
    <cellStyle name="RISKtandbEdge 4 2 2 4 4" xfId="22243" xr:uid="{00000000-0005-0000-0000-0000EA560000}"/>
    <cellStyle name="RISKtandbEdge 4 2 2 4 4 2" xfId="44847" xr:uid="{6F9AE10E-40F3-4493-A3A8-9C580B9603A0}"/>
    <cellStyle name="RISKtandbEdge 4 2 2 4 5" xfId="44842" xr:uid="{4CD59336-C72F-4379-A2CB-4B20114E50DE}"/>
    <cellStyle name="RISKtandbEdge 4 2 2 5" xfId="22244" xr:uid="{00000000-0005-0000-0000-0000EB560000}"/>
    <cellStyle name="RISKtandbEdge 4 2 2 5 2" xfId="22245" xr:uid="{00000000-0005-0000-0000-0000EC560000}"/>
    <cellStyle name="RISKtandbEdge 4 2 2 5 2 2" xfId="22246" xr:uid="{00000000-0005-0000-0000-0000ED560000}"/>
    <cellStyle name="RISKtandbEdge 4 2 2 5 2 2 2" xfId="44850" xr:uid="{E47AF1E5-2081-46A5-A52C-FA68D83FF015}"/>
    <cellStyle name="RISKtandbEdge 4 2 2 5 2 3" xfId="44849" xr:uid="{22BDB880-FAA0-4EC3-AD0D-755432403D3D}"/>
    <cellStyle name="RISKtandbEdge 4 2 2 5 3" xfId="22247" xr:uid="{00000000-0005-0000-0000-0000EE560000}"/>
    <cellStyle name="RISKtandbEdge 4 2 2 5 3 2" xfId="22248" xr:uid="{00000000-0005-0000-0000-0000EF560000}"/>
    <cellStyle name="RISKtandbEdge 4 2 2 5 3 2 2" xfId="44852" xr:uid="{48008269-1579-4D60-8D1F-03ED51D1425C}"/>
    <cellStyle name="RISKtandbEdge 4 2 2 5 3 3" xfId="44851" xr:uid="{5E5F1353-27FE-407C-A72A-7257AB7AE14A}"/>
    <cellStyle name="RISKtandbEdge 4 2 2 5 4" xfId="22249" xr:uid="{00000000-0005-0000-0000-0000F0560000}"/>
    <cellStyle name="RISKtandbEdge 4 2 2 5 4 2" xfId="44853" xr:uid="{68083182-3485-47D7-9503-ED46E79D6F21}"/>
    <cellStyle name="RISKtandbEdge 4 2 2 5 5" xfId="44848" xr:uid="{3CAABD96-C6D8-46A2-9531-8B6D912B48BE}"/>
    <cellStyle name="RISKtandbEdge 4 2 2 6" xfId="22250" xr:uid="{00000000-0005-0000-0000-0000F1560000}"/>
    <cellStyle name="RISKtandbEdge 4 2 2 6 2" xfId="22251" xr:uid="{00000000-0005-0000-0000-0000F2560000}"/>
    <cellStyle name="RISKtandbEdge 4 2 2 6 2 2" xfId="44855" xr:uid="{6D864F67-40C4-4189-995F-E507304A2D05}"/>
    <cellStyle name="RISKtandbEdge 4 2 2 6 3" xfId="44854" xr:uid="{743A4657-02C4-4F85-86E1-72AC29240F8D}"/>
    <cellStyle name="RISKtandbEdge 4 2 2 7" xfId="22252" xr:uid="{00000000-0005-0000-0000-0000F3560000}"/>
    <cellStyle name="RISKtandbEdge 4 2 2 7 2" xfId="22253" xr:uid="{00000000-0005-0000-0000-0000F4560000}"/>
    <cellStyle name="RISKtandbEdge 4 2 2 7 2 2" xfId="44857" xr:uid="{F01D1719-9A03-4399-BC48-45E852081FE1}"/>
    <cellStyle name="RISKtandbEdge 4 2 2 7 3" xfId="44856" xr:uid="{5DFE3860-1838-47FC-81BD-DD93431DEA6F}"/>
    <cellStyle name="RISKtandbEdge 4 2 2 8" xfId="22254" xr:uid="{00000000-0005-0000-0000-0000F5560000}"/>
    <cellStyle name="RISKtandbEdge 4 2 2 8 2" xfId="44858" xr:uid="{9A011F57-288F-4E3D-8206-AD6D496891AB}"/>
    <cellStyle name="RISKtandbEdge 4 2 2 9" xfId="44829" xr:uid="{25BF19A7-A8E5-4D48-9AA7-CAC113B560E5}"/>
    <cellStyle name="RISKtandbEdge 4 2 3" xfId="22255" xr:uid="{00000000-0005-0000-0000-0000F6560000}"/>
    <cellStyle name="RISKtandbEdge 4 2 3 2" xfId="22256" xr:uid="{00000000-0005-0000-0000-0000F7560000}"/>
    <cellStyle name="RISKtandbEdge 4 2 3 2 2" xfId="22257" xr:uid="{00000000-0005-0000-0000-0000F8560000}"/>
    <cellStyle name="RISKtandbEdge 4 2 3 2 2 2" xfId="44861" xr:uid="{B56A57B6-944F-438A-9A3B-0E2207716B5C}"/>
    <cellStyle name="RISKtandbEdge 4 2 3 2 3" xfId="44860" xr:uid="{5F6747AA-FD18-488F-AF01-FC9B1EEF27A6}"/>
    <cellStyle name="RISKtandbEdge 4 2 3 3" xfId="22258" xr:uid="{00000000-0005-0000-0000-0000F9560000}"/>
    <cellStyle name="RISKtandbEdge 4 2 3 3 2" xfId="22259" xr:uid="{00000000-0005-0000-0000-0000FA560000}"/>
    <cellStyle name="RISKtandbEdge 4 2 3 3 2 2" xfId="44863" xr:uid="{63AE7B22-D89A-4A82-9DA0-16FF8922D069}"/>
    <cellStyle name="RISKtandbEdge 4 2 3 3 3" xfId="44862" xr:uid="{D1C6CEE3-C00D-4FFD-A87A-0986AF470080}"/>
    <cellStyle name="RISKtandbEdge 4 2 3 4" xfId="22260" xr:uid="{00000000-0005-0000-0000-0000FB560000}"/>
    <cellStyle name="RISKtandbEdge 4 2 3 4 2" xfId="44864" xr:uid="{0282CE5A-8FF4-440C-A4B2-CB53A6516CB9}"/>
    <cellStyle name="RISKtandbEdge 4 2 3 5" xfId="44859" xr:uid="{25BBD0B8-61D1-4E2A-A5A5-B13E27F25C8B}"/>
    <cellStyle name="RISKtandbEdge 4 2 4" xfId="22261" xr:uid="{00000000-0005-0000-0000-0000FC560000}"/>
    <cellStyle name="RISKtandbEdge 4 2 4 2" xfId="22262" xr:uid="{00000000-0005-0000-0000-0000FD560000}"/>
    <cellStyle name="RISKtandbEdge 4 2 4 2 2" xfId="22263" xr:uid="{00000000-0005-0000-0000-0000FE560000}"/>
    <cellStyle name="RISKtandbEdge 4 2 4 2 2 2" xfId="44867" xr:uid="{638B13E4-DB5E-47CF-8753-C81953488025}"/>
    <cellStyle name="RISKtandbEdge 4 2 4 2 3" xfId="44866" xr:uid="{489ED0CE-116E-47C4-9F77-1B1A5721C14A}"/>
    <cellStyle name="RISKtandbEdge 4 2 4 3" xfId="22264" xr:uid="{00000000-0005-0000-0000-0000FF560000}"/>
    <cellStyle name="RISKtandbEdge 4 2 4 3 2" xfId="22265" xr:uid="{00000000-0005-0000-0000-000000570000}"/>
    <cellStyle name="RISKtandbEdge 4 2 4 3 2 2" xfId="44869" xr:uid="{B60E7B49-138B-47AA-A09E-856CFDD35344}"/>
    <cellStyle name="RISKtandbEdge 4 2 4 3 3" xfId="44868" xr:uid="{D1E34BBC-95B6-4A90-B608-545187E7D287}"/>
    <cellStyle name="RISKtandbEdge 4 2 4 4" xfId="22266" xr:uid="{00000000-0005-0000-0000-000001570000}"/>
    <cellStyle name="RISKtandbEdge 4 2 4 4 2" xfId="44870" xr:uid="{21885A6E-021D-4E7D-8D2E-AE6CEB89346E}"/>
    <cellStyle name="RISKtandbEdge 4 2 4 5" xfId="44865" xr:uid="{338BE37E-FD61-49B9-B750-225B6D99CD84}"/>
    <cellStyle name="RISKtandbEdge 4 2 5" xfId="22267" xr:uid="{00000000-0005-0000-0000-000002570000}"/>
    <cellStyle name="RISKtandbEdge 4 2 5 2" xfId="22268" xr:uid="{00000000-0005-0000-0000-000003570000}"/>
    <cellStyle name="RISKtandbEdge 4 2 5 2 2" xfId="22269" xr:uid="{00000000-0005-0000-0000-000004570000}"/>
    <cellStyle name="RISKtandbEdge 4 2 5 2 2 2" xfId="44873" xr:uid="{350DD3ED-7ED2-4F6C-BEFC-BFE056FF1875}"/>
    <cellStyle name="RISKtandbEdge 4 2 5 2 3" xfId="44872" xr:uid="{01A83536-E3B3-4FCE-ACCE-47AE59C39794}"/>
    <cellStyle name="RISKtandbEdge 4 2 5 3" xfId="22270" xr:uid="{00000000-0005-0000-0000-000005570000}"/>
    <cellStyle name="RISKtandbEdge 4 2 5 3 2" xfId="22271" xr:uid="{00000000-0005-0000-0000-000006570000}"/>
    <cellStyle name="RISKtandbEdge 4 2 5 3 2 2" xfId="44875" xr:uid="{3E469E11-F6F7-4F24-9B06-375A13242CC6}"/>
    <cellStyle name="RISKtandbEdge 4 2 5 3 3" xfId="44874" xr:uid="{38BC0073-CB4E-4F7C-B67D-65A0B18155C4}"/>
    <cellStyle name="RISKtandbEdge 4 2 5 4" xfId="22272" xr:uid="{00000000-0005-0000-0000-000007570000}"/>
    <cellStyle name="RISKtandbEdge 4 2 5 4 2" xfId="44876" xr:uid="{25212808-92AF-4D82-A9F0-52874BAF2937}"/>
    <cellStyle name="RISKtandbEdge 4 2 5 5" xfId="44871" xr:uid="{04C45A49-54D2-4F37-9F46-796A8FA403EB}"/>
    <cellStyle name="RISKtandbEdge 4 2 6" xfId="22273" xr:uid="{00000000-0005-0000-0000-000008570000}"/>
    <cellStyle name="RISKtandbEdge 4 2 6 2" xfId="22274" xr:uid="{00000000-0005-0000-0000-000009570000}"/>
    <cellStyle name="RISKtandbEdge 4 2 6 2 2" xfId="22275" xr:uid="{00000000-0005-0000-0000-00000A570000}"/>
    <cellStyle name="RISKtandbEdge 4 2 6 2 2 2" xfId="44879" xr:uid="{E660DB7E-F235-482E-9DB0-D0CF65757432}"/>
    <cellStyle name="RISKtandbEdge 4 2 6 2 3" xfId="44878" xr:uid="{7C03C2CA-3012-43DF-A88F-271D9261627F}"/>
    <cellStyle name="RISKtandbEdge 4 2 6 3" xfId="22276" xr:uid="{00000000-0005-0000-0000-00000B570000}"/>
    <cellStyle name="RISKtandbEdge 4 2 6 3 2" xfId="22277" xr:uid="{00000000-0005-0000-0000-00000C570000}"/>
    <cellStyle name="RISKtandbEdge 4 2 6 3 2 2" xfId="44881" xr:uid="{A4503D20-7AE3-4C87-B3FC-A39A7426F5C4}"/>
    <cellStyle name="RISKtandbEdge 4 2 6 3 3" xfId="44880" xr:uid="{15EE6579-1461-40E2-8B7E-F04962267331}"/>
    <cellStyle name="RISKtandbEdge 4 2 6 4" xfId="22278" xr:uid="{00000000-0005-0000-0000-00000D570000}"/>
    <cellStyle name="RISKtandbEdge 4 2 6 4 2" xfId="44882" xr:uid="{6B5BB84D-A745-4B4D-8770-7DA08699A301}"/>
    <cellStyle name="RISKtandbEdge 4 2 6 5" xfId="44877" xr:uid="{FD767C41-111E-455E-AAB8-02CE2BBF7958}"/>
    <cellStyle name="RISKtandbEdge 4 2 7" xfId="22279" xr:uid="{00000000-0005-0000-0000-00000E570000}"/>
    <cellStyle name="RISKtandbEdge 4 2 7 2" xfId="22280" xr:uid="{00000000-0005-0000-0000-00000F570000}"/>
    <cellStyle name="RISKtandbEdge 4 2 7 2 2" xfId="44884" xr:uid="{76E03042-2D3E-452F-8825-2E6B37F9DA05}"/>
    <cellStyle name="RISKtandbEdge 4 2 7 3" xfId="44883" xr:uid="{C9018E09-6AC0-45BF-BC2C-E10BBDE9AF59}"/>
    <cellStyle name="RISKtandbEdge 4 2 8" xfId="22281" xr:uid="{00000000-0005-0000-0000-000010570000}"/>
    <cellStyle name="RISKtandbEdge 4 2 8 2" xfId="22282" xr:uid="{00000000-0005-0000-0000-000011570000}"/>
    <cellStyle name="RISKtandbEdge 4 2 8 2 2" xfId="44886" xr:uid="{7F2C0347-3C28-47E5-8778-94EF8EE1171C}"/>
    <cellStyle name="RISKtandbEdge 4 2 8 3" xfId="44885" xr:uid="{8E89B3AC-2D88-4947-809D-CDC57A0A543B}"/>
    <cellStyle name="RISKtandbEdge 4 2 9" xfId="22283" xr:uid="{00000000-0005-0000-0000-000012570000}"/>
    <cellStyle name="RISKtandbEdge 4 2 9 2" xfId="44887" xr:uid="{9F664C2B-3E98-4465-AE66-7D903324878F}"/>
    <cellStyle name="RISKtandbEdge 4 2_Balance" xfId="22284" xr:uid="{00000000-0005-0000-0000-000013570000}"/>
    <cellStyle name="RISKtandbEdge 4 3" xfId="22285" xr:uid="{00000000-0005-0000-0000-000014570000}"/>
    <cellStyle name="RISKtandbEdge 4 3 10" xfId="44888" xr:uid="{2A75D08C-D4F3-425D-8306-453354F00316}"/>
    <cellStyle name="RISKtandbEdge 4 3 2" xfId="22286" xr:uid="{00000000-0005-0000-0000-000015570000}"/>
    <cellStyle name="RISKtandbEdge 4 3 2 2" xfId="22287" xr:uid="{00000000-0005-0000-0000-000016570000}"/>
    <cellStyle name="RISKtandbEdge 4 3 2 2 2" xfId="22288" xr:uid="{00000000-0005-0000-0000-000017570000}"/>
    <cellStyle name="RISKtandbEdge 4 3 2 2 2 2" xfId="22289" xr:uid="{00000000-0005-0000-0000-000018570000}"/>
    <cellStyle name="RISKtandbEdge 4 3 2 2 2 2 2" xfId="44892" xr:uid="{B69C8590-F1C3-4F05-9A87-EE7C953C910C}"/>
    <cellStyle name="RISKtandbEdge 4 3 2 2 2 3" xfId="44891" xr:uid="{3C83C7C8-0B19-4A7C-B2D1-520C02FA644C}"/>
    <cellStyle name="RISKtandbEdge 4 3 2 2 3" xfId="22290" xr:uid="{00000000-0005-0000-0000-000019570000}"/>
    <cellStyle name="RISKtandbEdge 4 3 2 2 3 2" xfId="22291" xr:uid="{00000000-0005-0000-0000-00001A570000}"/>
    <cellStyle name="RISKtandbEdge 4 3 2 2 3 2 2" xfId="44894" xr:uid="{B20CB415-A695-4D51-A915-FC9278B73FDC}"/>
    <cellStyle name="RISKtandbEdge 4 3 2 2 3 3" xfId="44893" xr:uid="{574650D1-5050-4A9C-B074-B98BA3FA413F}"/>
    <cellStyle name="RISKtandbEdge 4 3 2 2 4" xfId="22292" xr:uid="{00000000-0005-0000-0000-00001B570000}"/>
    <cellStyle name="RISKtandbEdge 4 3 2 2 4 2" xfId="44895" xr:uid="{C87EF3D9-33A5-4D84-AB8B-3769955B7032}"/>
    <cellStyle name="RISKtandbEdge 4 3 2 2 5" xfId="44890" xr:uid="{F75C1B23-BACA-4B9F-8AB5-23049C3D5D18}"/>
    <cellStyle name="RISKtandbEdge 4 3 2 3" xfId="22293" xr:uid="{00000000-0005-0000-0000-00001C570000}"/>
    <cellStyle name="RISKtandbEdge 4 3 2 3 2" xfId="22294" xr:uid="{00000000-0005-0000-0000-00001D570000}"/>
    <cellStyle name="RISKtandbEdge 4 3 2 3 2 2" xfId="22295" xr:uid="{00000000-0005-0000-0000-00001E570000}"/>
    <cellStyle name="RISKtandbEdge 4 3 2 3 2 2 2" xfId="44898" xr:uid="{C2158B3E-D14E-4CD4-926C-0E9A3967971E}"/>
    <cellStyle name="RISKtandbEdge 4 3 2 3 2 3" xfId="44897" xr:uid="{02EFE192-DB18-48A3-AC82-5634FC2DC058}"/>
    <cellStyle name="RISKtandbEdge 4 3 2 3 3" xfId="22296" xr:uid="{00000000-0005-0000-0000-00001F570000}"/>
    <cellStyle name="RISKtandbEdge 4 3 2 3 3 2" xfId="22297" xr:uid="{00000000-0005-0000-0000-000020570000}"/>
    <cellStyle name="RISKtandbEdge 4 3 2 3 3 2 2" xfId="44900" xr:uid="{1418A465-DE63-4C9B-AE1E-7FC9BEBCA842}"/>
    <cellStyle name="RISKtandbEdge 4 3 2 3 3 3" xfId="44899" xr:uid="{9ED5795F-1C1C-4598-9FB6-AD834F79E449}"/>
    <cellStyle name="RISKtandbEdge 4 3 2 3 4" xfId="22298" xr:uid="{00000000-0005-0000-0000-000021570000}"/>
    <cellStyle name="RISKtandbEdge 4 3 2 3 4 2" xfId="44901" xr:uid="{5F9757B3-6E67-4AD2-ACF6-EF4A5D14D063}"/>
    <cellStyle name="RISKtandbEdge 4 3 2 3 5" xfId="44896" xr:uid="{B88A8DD3-6CAA-4178-81DC-9D5720607237}"/>
    <cellStyle name="RISKtandbEdge 4 3 2 4" xfId="22299" xr:uid="{00000000-0005-0000-0000-000022570000}"/>
    <cellStyle name="RISKtandbEdge 4 3 2 4 2" xfId="22300" xr:uid="{00000000-0005-0000-0000-000023570000}"/>
    <cellStyle name="RISKtandbEdge 4 3 2 4 2 2" xfId="22301" xr:uid="{00000000-0005-0000-0000-000024570000}"/>
    <cellStyle name="RISKtandbEdge 4 3 2 4 2 2 2" xfId="44904" xr:uid="{67ED0031-0EAB-417C-A292-9261D8A4D630}"/>
    <cellStyle name="RISKtandbEdge 4 3 2 4 2 3" xfId="44903" xr:uid="{FD9400B9-5B8A-4824-A068-BF485FC3CF5E}"/>
    <cellStyle name="RISKtandbEdge 4 3 2 4 3" xfId="22302" xr:uid="{00000000-0005-0000-0000-000025570000}"/>
    <cellStyle name="RISKtandbEdge 4 3 2 4 3 2" xfId="22303" xr:uid="{00000000-0005-0000-0000-000026570000}"/>
    <cellStyle name="RISKtandbEdge 4 3 2 4 3 2 2" xfId="44906" xr:uid="{CE832A07-D221-4F2F-859B-6A4D602AD733}"/>
    <cellStyle name="RISKtandbEdge 4 3 2 4 3 3" xfId="44905" xr:uid="{C3C974C2-E0D0-4105-937D-E9426C88FB2F}"/>
    <cellStyle name="RISKtandbEdge 4 3 2 4 4" xfId="22304" xr:uid="{00000000-0005-0000-0000-000027570000}"/>
    <cellStyle name="RISKtandbEdge 4 3 2 4 4 2" xfId="44907" xr:uid="{73D137D1-8873-458F-B140-725507AE6DF1}"/>
    <cellStyle name="RISKtandbEdge 4 3 2 4 5" xfId="44902" xr:uid="{5E479395-BAD6-402C-9BDB-BFA6FD698CA5}"/>
    <cellStyle name="RISKtandbEdge 4 3 2 5" xfId="22305" xr:uid="{00000000-0005-0000-0000-000028570000}"/>
    <cellStyle name="RISKtandbEdge 4 3 2 5 2" xfId="22306" xr:uid="{00000000-0005-0000-0000-000029570000}"/>
    <cellStyle name="RISKtandbEdge 4 3 2 5 2 2" xfId="22307" xr:uid="{00000000-0005-0000-0000-00002A570000}"/>
    <cellStyle name="RISKtandbEdge 4 3 2 5 2 2 2" xfId="44910" xr:uid="{8425A402-6F64-40CE-8B86-E19E27313F6B}"/>
    <cellStyle name="RISKtandbEdge 4 3 2 5 2 3" xfId="44909" xr:uid="{CA8D896F-8E0F-4260-80EA-6B093D799B38}"/>
    <cellStyle name="RISKtandbEdge 4 3 2 5 3" xfId="22308" xr:uid="{00000000-0005-0000-0000-00002B570000}"/>
    <cellStyle name="RISKtandbEdge 4 3 2 5 3 2" xfId="22309" xr:uid="{00000000-0005-0000-0000-00002C570000}"/>
    <cellStyle name="RISKtandbEdge 4 3 2 5 3 2 2" xfId="44912" xr:uid="{9FE88A2F-4828-42E0-84DC-C55D81D2E94D}"/>
    <cellStyle name="RISKtandbEdge 4 3 2 5 3 3" xfId="44911" xr:uid="{B0FFADBC-7C3C-47CB-ACF9-51AE9740B071}"/>
    <cellStyle name="RISKtandbEdge 4 3 2 5 4" xfId="22310" xr:uid="{00000000-0005-0000-0000-00002D570000}"/>
    <cellStyle name="RISKtandbEdge 4 3 2 5 4 2" xfId="44913" xr:uid="{1D8F0B26-F4CC-4FE1-9935-7F5621DA7C55}"/>
    <cellStyle name="RISKtandbEdge 4 3 2 5 5" xfId="44908" xr:uid="{921863EC-8ADB-4644-8619-A87C1DCB7B8E}"/>
    <cellStyle name="RISKtandbEdge 4 3 2 6" xfId="22311" xr:uid="{00000000-0005-0000-0000-00002E570000}"/>
    <cellStyle name="RISKtandbEdge 4 3 2 6 2" xfId="22312" xr:uid="{00000000-0005-0000-0000-00002F570000}"/>
    <cellStyle name="RISKtandbEdge 4 3 2 6 2 2" xfId="44915" xr:uid="{96C214B7-B11E-4054-942C-43DB933C9FED}"/>
    <cellStyle name="RISKtandbEdge 4 3 2 6 3" xfId="44914" xr:uid="{1B3C9FA4-C6B7-4E77-9879-525167B4787B}"/>
    <cellStyle name="RISKtandbEdge 4 3 2 7" xfId="22313" xr:uid="{00000000-0005-0000-0000-000030570000}"/>
    <cellStyle name="RISKtandbEdge 4 3 2 7 2" xfId="22314" xr:uid="{00000000-0005-0000-0000-000031570000}"/>
    <cellStyle name="RISKtandbEdge 4 3 2 7 2 2" xfId="44917" xr:uid="{C6167B52-C812-4711-86FB-F406E9C63BBC}"/>
    <cellStyle name="RISKtandbEdge 4 3 2 7 3" xfId="44916" xr:uid="{BFD0CE58-9B91-44E7-9422-50AAB19A9C72}"/>
    <cellStyle name="RISKtandbEdge 4 3 2 8" xfId="22315" xr:uid="{00000000-0005-0000-0000-000032570000}"/>
    <cellStyle name="RISKtandbEdge 4 3 2 8 2" xfId="44918" xr:uid="{FFC4EDAE-8E03-4C97-A766-92391FD84F71}"/>
    <cellStyle name="RISKtandbEdge 4 3 2 9" xfId="44889" xr:uid="{5F61362B-FADB-4637-8311-377E0A481749}"/>
    <cellStyle name="RISKtandbEdge 4 3 3" xfId="22316" xr:uid="{00000000-0005-0000-0000-000033570000}"/>
    <cellStyle name="RISKtandbEdge 4 3 3 2" xfId="22317" xr:uid="{00000000-0005-0000-0000-000034570000}"/>
    <cellStyle name="RISKtandbEdge 4 3 3 2 2" xfId="22318" xr:uid="{00000000-0005-0000-0000-000035570000}"/>
    <cellStyle name="RISKtandbEdge 4 3 3 2 2 2" xfId="44921" xr:uid="{257FCFE1-6399-449B-ACF1-6CBBD1CE69D0}"/>
    <cellStyle name="RISKtandbEdge 4 3 3 2 3" xfId="44920" xr:uid="{2D433310-EB19-4C48-A9F1-EDD662103EBF}"/>
    <cellStyle name="RISKtandbEdge 4 3 3 3" xfId="22319" xr:uid="{00000000-0005-0000-0000-000036570000}"/>
    <cellStyle name="RISKtandbEdge 4 3 3 3 2" xfId="22320" xr:uid="{00000000-0005-0000-0000-000037570000}"/>
    <cellStyle name="RISKtandbEdge 4 3 3 3 2 2" xfId="44923" xr:uid="{2169B9CC-EA2A-43CB-98E5-39BF982E6D99}"/>
    <cellStyle name="RISKtandbEdge 4 3 3 3 3" xfId="44922" xr:uid="{860748D0-00EA-47A5-AB3C-E97A528FC33B}"/>
    <cellStyle name="RISKtandbEdge 4 3 3 4" xfId="22321" xr:uid="{00000000-0005-0000-0000-000038570000}"/>
    <cellStyle name="RISKtandbEdge 4 3 3 4 2" xfId="44924" xr:uid="{0F7CCE7B-8DAB-45D4-9B95-75AC057F89A9}"/>
    <cellStyle name="RISKtandbEdge 4 3 3 5" xfId="44919" xr:uid="{0A8BB69A-F71F-4A2E-B001-0995E0BA1990}"/>
    <cellStyle name="RISKtandbEdge 4 3 4" xfId="22322" xr:uid="{00000000-0005-0000-0000-000039570000}"/>
    <cellStyle name="RISKtandbEdge 4 3 4 2" xfId="22323" xr:uid="{00000000-0005-0000-0000-00003A570000}"/>
    <cellStyle name="RISKtandbEdge 4 3 4 2 2" xfId="22324" xr:uid="{00000000-0005-0000-0000-00003B570000}"/>
    <cellStyle name="RISKtandbEdge 4 3 4 2 2 2" xfId="44927" xr:uid="{9AE65F6D-C36E-4816-81DF-441741BC527B}"/>
    <cellStyle name="RISKtandbEdge 4 3 4 2 3" xfId="44926" xr:uid="{9AC26826-F483-4832-B501-04913601671C}"/>
    <cellStyle name="RISKtandbEdge 4 3 4 3" xfId="22325" xr:uid="{00000000-0005-0000-0000-00003C570000}"/>
    <cellStyle name="RISKtandbEdge 4 3 4 3 2" xfId="22326" xr:uid="{00000000-0005-0000-0000-00003D570000}"/>
    <cellStyle name="RISKtandbEdge 4 3 4 3 2 2" xfId="44929" xr:uid="{1FA4E3D1-7DB3-4E2E-B6CE-A199F806A8D6}"/>
    <cellStyle name="RISKtandbEdge 4 3 4 3 3" xfId="44928" xr:uid="{430D9BC5-4775-471D-AC94-79DF68BCAC15}"/>
    <cellStyle name="RISKtandbEdge 4 3 4 4" xfId="22327" xr:uid="{00000000-0005-0000-0000-00003E570000}"/>
    <cellStyle name="RISKtandbEdge 4 3 4 4 2" xfId="44930" xr:uid="{B0A6AFE0-279E-4102-87E2-C892B8290014}"/>
    <cellStyle name="RISKtandbEdge 4 3 4 5" xfId="44925" xr:uid="{DBB0B3CE-919B-46EA-8900-94293309BF1A}"/>
    <cellStyle name="RISKtandbEdge 4 3 5" xfId="22328" xr:uid="{00000000-0005-0000-0000-00003F570000}"/>
    <cellStyle name="RISKtandbEdge 4 3 5 2" xfId="22329" xr:uid="{00000000-0005-0000-0000-000040570000}"/>
    <cellStyle name="RISKtandbEdge 4 3 5 2 2" xfId="22330" xr:uid="{00000000-0005-0000-0000-000041570000}"/>
    <cellStyle name="RISKtandbEdge 4 3 5 2 2 2" xfId="44933" xr:uid="{313F80F4-5E26-49CC-B2F6-D1FDC3DFA5A3}"/>
    <cellStyle name="RISKtandbEdge 4 3 5 2 3" xfId="44932" xr:uid="{AC45CACD-0E8A-4AB2-9F19-6EE4CE2D98C6}"/>
    <cellStyle name="RISKtandbEdge 4 3 5 3" xfId="22331" xr:uid="{00000000-0005-0000-0000-000042570000}"/>
    <cellStyle name="RISKtandbEdge 4 3 5 3 2" xfId="22332" xr:uid="{00000000-0005-0000-0000-000043570000}"/>
    <cellStyle name="RISKtandbEdge 4 3 5 3 2 2" xfId="44935" xr:uid="{9DF1C78F-7DBB-4B2A-8FBF-E42201008B3C}"/>
    <cellStyle name="RISKtandbEdge 4 3 5 3 3" xfId="44934" xr:uid="{BDC6DAA0-1FC3-4419-B96A-C216D86AA1AC}"/>
    <cellStyle name="RISKtandbEdge 4 3 5 4" xfId="22333" xr:uid="{00000000-0005-0000-0000-000044570000}"/>
    <cellStyle name="RISKtandbEdge 4 3 5 4 2" xfId="44936" xr:uid="{ECAE9192-B344-405A-B54B-87E0896CBDDB}"/>
    <cellStyle name="RISKtandbEdge 4 3 5 5" xfId="44931" xr:uid="{D829083A-CF59-41DE-BD73-A827FA427F73}"/>
    <cellStyle name="RISKtandbEdge 4 3 6" xfId="22334" xr:uid="{00000000-0005-0000-0000-000045570000}"/>
    <cellStyle name="RISKtandbEdge 4 3 6 2" xfId="22335" xr:uid="{00000000-0005-0000-0000-000046570000}"/>
    <cellStyle name="RISKtandbEdge 4 3 6 2 2" xfId="22336" xr:uid="{00000000-0005-0000-0000-000047570000}"/>
    <cellStyle name="RISKtandbEdge 4 3 6 2 2 2" xfId="44939" xr:uid="{3F8D3EC9-B510-41C3-9909-70CD3E39BE93}"/>
    <cellStyle name="RISKtandbEdge 4 3 6 2 3" xfId="44938" xr:uid="{FF2C8FC8-D5FF-4466-AB8E-CDF681625990}"/>
    <cellStyle name="RISKtandbEdge 4 3 6 3" xfId="22337" xr:uid="{00000000-0005-0000-0000-000048570000}"/>
    <cellStyle name="RISKtandbEdge 4 3 6 3 2" xfId="22338" xr:uid="{00000000-0005-0000-0000-000049570000}"/>
    <cellStyle name="RISKtandbEdge 4 3 6 3 2 2" xfId="44941" xr:uid="{450B30BB-39C7-4D18-B312-B8E50D4F93C7}"/>
    <cellStyle name="RISKtandbEdge 4 3 6 3 3" xfId="44940" xr:uid="{74B00001-22A9-4C05-BCBD-8E8251EA80B4}"/>
    <cellStyle name="RISKtandbEdge 4 3 6 4" xfId="22339" xr:uid="{00000000-0005-0000-0000-00004A570000}"/>
    <cellStyle name="RISKtandbEdge 4 3 6 4 2" xfId="44942" xr:uid="{DDA15B30-88DC-4D8D-AAF9-EE148678F641}"/>
    <cellStyle name="RISKtandbEdge 4 3 6 5" xfId="44937" xr:uid="{9F669AD6-3D60-4FCC-8FB5-6870294D91BE}"/>
    <cellStyle name="RISKtandbEdge 4 3 7" xfId="22340" xr:uid="{00000000-0005-0000-0000-00004B570000}"/>
    <cellStyle name="RISKtandbEdge 4 3 7 2" xfId="22341" xr:uid="{00000000-0005-0000-0000-00004C570000}"/>
    <cellStyle name="RISKtandbEdge 4 3 7 2 2" xfId="44944" xr:uid="{29FCD7DD-DF62-4ABA-AD5A-07FB2E0D3E48}"/>
    <cellStyle name="RISKtandbEdge 4 3 7 3" xfId="44943" xr:uid="{C11ED396-DB4D-46C3-9D3B-9D15D9600FA4}"/>
    <cellStyle name="RISKtandbEdge 4 3 8" xfId="22342" xr:uid="{00000000-0005-0000-0000-00004D570000}"/>
    <cellStyle name="RISKtandbEdge 4 3 8 2" xfId="22343" xr:uid="{00000000-0005-0000-0000-00004E570000}"/>
    <cellStyle name="RISKtandbEdge 4 3 8 2 2" xfId="44946" xr:uid="{8E55C987-C8B0-4CF7-8580-09A7444FAE9E}"/>
    <cellStyle name="RISKtandbEdge 4 3 8 3" xfId="44945" xr:uid="{A2A6C39E-BF32-4312-9AF8-D7F8D0FF66AF}"/>
    <cellStyle name="RISKtandbEdge 4 3 9" xfId="22344" xr:uid="{00000000-0005-0000-0000-00004F570000}"/>
    <cellStyle name="RISKtandbEdge 4 3 9 2" xfId="44947" xr:uid="{1D8837A3-E7A4-42B9-9F3F-83D41A643DD5}"/>
    <cellStyle name="RISKtandbEdge 4 3_Balance" xfId="22345" xr:uid="{00000000-0005-0000-0000-000050570000}"/>
    <cellStyle name="RISKtandbEdge 4 4" xfId="22346" xr:uid="{00000000-0005-0000-0000-000051570000}"/>
    <cellStyle name="RISKtandbEdge 4 4 10" xfId="44948" xr:uid="{CC650DEE-984E-43B7-B4A6-7A2EBE9F6F95}"/>
    <cellStyle name="RISKtandbEdge 4 4 2" xfId="22347" xr:uid="{00000000-0005-0000-0000-000052570000}"/>
    <cellStyle name="RISKtandbEdge 4 4 2 2" xfId="22348" xr:uid="{00000000-0005-0000-0000-000053570000}"/>
    <cellStyle name="RISKtandbEdge 4 4 2 2 2" xfId="22349" xr:uid="{00000000-0005-0000-0000-000054570000}"/>
    <cellStyle name="RISKtandbEdge 4 4 2 2 2 2" xfId="22350" xr:uid="{00000000-0005-0000-0000-000055570000}"/>
    <cellStyle name="RISKtandbEdge 4 4 2 2 2 2 2" xfId="44952" xr:uid="{AE5C1122-23DB-4538-BD35-25529D6258D2}"/>
    <cellStyle name="RISKtandbEdge 4 4 2 2 2 3" xfId="44951" xr:uid="{C7E03D7C-B0D2-49CF-BDB9-105CD919AB41}"/>
    <cellStyle name="RISKtandbEdge 4 4 2 2 3" xfId="22351" xr:uid="{00000000-0005-0000-0000-000056570000}"/>
    <cellStyle name="RISKtandbEdge 4 4 2 2 3 2" xfId="22352" xr:uid="{00000000-0005-0000-0000-000057570000}"/>
    <cellStyle name="RISKtandbEdge 4 4 2 2 3 2 2" xfId="44954" xr:uid="{BF12037D-C5F8-42C1-93D6-350ECE7A4C0D}"/>
    <cellStyle name="RISKtandbEdge 4 4 2 2 3 3" xfId="44953" xr:uid="{D8D917B0-2411-4CD0-B996-3FBB720A5CD1}"/>
    <cellStyle name="RISKtandbEdge 4 4 2 2 4" xfId="22353" xr:uid="{00000000-0005-0000-0000-000058570000}"/>
    <cellStyle name="RISKtandbEdge 4 4 2 2 4 2" xfId="44955" xr:uid="{E65C73CC-5E74-457C-AA12-69C9557C2C2B}"/>
    <cellStyle name="RISKtandbEdge 4 4 2 2 5" xfId="44950" xr:uid="{1F8D5B90-7B22-4BFC-8F11-FC6F82204763}"/>
    <cellStyle name="RISKtandbEdge 4 4 2 3" xfId="22354" xr:uid="{00000000-0005-0000-0000-000059570000}"/>
    <cellStyle name="RISKtandbEdge 4 4 2 3 2" xfId="22355" xr:uid="{00000000-0005-0000-0000-00005A570000}"/>
    <cellStyle name="RISKtandbEdge 4 4 2 3 2 2" xfId="22356" xr:uid="{00000000-0005-0000-0000-00005B570000}"/>
    <cellStyle name="RISKtandbEdge 4 4 2 3 2 2 2" xfId="44958" xr:uid="{0B11A3F4-8B99-4257-82DF-E7C45CB09A04}"/>
    <cellStyle name="RISKtandbEdge 4 4 2 3 2 3" xfId="44957" xr:uid="{FD971FDF-21AA-473B-8315-66B0B61FF0F9}"/>
    <cellStyle name="RISKtandbEdge 4 4 2 3 3" xfId="22357" xr:uid="{00000000-0005-0000-0000-00005C570000}"/>
    <cellStyle name="RISKtandbEdge 4 4 2 3 3 2" xfId="22358" xr:uid="{00000000-0005-0000-0000-00005D570000}"/>
    <cellStyle name="RISKtandbEdge 4 4 2 3 3 2 2" xfId="44960" xr:uid="{C376E88B-A9D6-47C2-8170-3B11951FDD37}"/>
    <cellStyle name="RISKtandbEdge 4 4 2 3 3 3" xfId="44959" xr:uid="{C7DE6818-415F-4394-BCC9-B6D00B3105CE}"/>
    <cellStyle name="RISKtandbEdge 4 4 2 3 4" xfId="22359" xr:uid="{00000000-0005-0000-0000-00005E570000}"/>
    <cellStyle name="RISKtandbEdge 4 4 2 3 4 2" xfId="44961" xr:uid="{E53A3925-A265-49A3-A672-D96AFD5141EF}"/>
    <cellStyle name="RISKtandbEdge 4 4 2 3 5" xfId="44956" xr:uid="{B8186F3C-5037-43FC-B870-CC0610719B91}"/>
    <cellStyle name="RISKtandbEdge 4 4 2 4" xfId="22360" xr:uid="{00000000-0005-0000-0000-00005F570000}"/>
    <cellStyle name="RISKtandbEdge 4 4 2 4 2" xfId="22361" xr:uid="{00000000-0005-0000-0000-000060570000}"/>
    <cellStyle name="RISKtandbEdge 4 4 2 4 2 2" xfId="22362" xr:uid="{00000000-0005-0000-0000-000061570000}"/>
    <cellStyle name="RISKtandbEdge 4 4 2 4 2 2 2" xfId="44964" xr:uid="{60F6EC6B-49D8-49F3-B7EB-CFF6FB785C25}"/>
    <cellStyle name="RISKtandbEdge 4 4 2 4 2 3" xfId="44963" xr:uid="{E5643C54-FA9E-4812-878A-853B509ECAF2}"/>
    <cellStyle name="RISKtandbEdge 4 4 2 4 3" xfId="22363" xr:uid="{00000000-0005-0000-0000-000062570000}"/>
    <cellStyle name="RISKtandbEdge 4 4 2 4 3 2" xfId="22364" xr:uid="{00000000-0005-0000-0000-000063570000}"/>
    <cellStyle name="RISKtandbEdge 4 4 2 4 3 2 2" xfId="44966" xr:uid="{E6F5B916-ECED-4D26-B75F-9F2919664FD1}"/>
    <cellStyle name="RISKtandbEdge 4 4 2 4 3 3" xfId="44965" xr:uid="{7DE15608-3B16-44B3-9C21-676D768FB187}"/>
    <cellStyle name="RISKtandbEdge 4 4 2 4 4" xfId="22365" xr:uid="{00000000-0005-0000-0000-000064570000}"/>
    <cellStyle name="RISKtandbEdge 4 4 2 4 4 2" xfId="44967" xr:uid="{256235BA-A48D-4815-8C60-C48DA9A174AB}"/>
    <cellStyle name="RISKtandbEdge 4 4 2 4 5" xfId="44962" xr:uid="{7E6A971E-CD09-41FD-BDA5-99FA8D11451D}"/>
    <cellStyle name="RISKtandbEdge 4 4 2 5" xfId="22366" xr:uid="{00000000-0005-0000-0000-000065570000}"/>
    <cellStyle name="RISKtandbEdge 4 4 2 5 2" xfId="22367" xr:uid="{00000000-0005-0000-0000-000066570000}"/>
    <cellStyle name="RISKtandbEdge 4 4 2 5 2 2" xfId="22368" xr:uid="{00000000-0005-0000-0000-000067570000}"/>
    <cellStyle name="RISKtandbEdge 4 4 2 5 2 2 2" xfId="44970" xr:uid="{575EBCC9-4D43-4B08-801C-46553C4E71B0}"/>
    <cellStyle name="RISKtandbEdge 4 4 2 5 2 3" xfId="44969" xr:uid="{7D7D63DA-119B-4C13-A65E-318C4CB92D23}"/>
    <cellStyle name="RISKtandbEdge 4 4 2 5 3" xfId="22369" xr:uid="{00000000-0005-0000-0000-000068570000}"/>
    <cellStyle name="RISKtandbEdge 4 4 2 5 3 2" xfId="22370" xr:uid="{00000000-0005-0000-0000-000069570000}"/>
    <cellStyle name="RISKtandbEdge 4 4 2 5 3 2 2" xfId="44972" xr:uid="{EC737D29-93D3-4DAA-9793-FAF1C69D1EF2}"/>
    <cellStyle name="RISKtandbEdge 4 4 2 5 3 3" xfId="44971" xr:uid="{255BA31B-C6DB-4B28-84CA-98AA8F33CBDC}"/>
    <cellStyle name="RISKtandbEdge 4 4 2 5 4" xfId="22371" xr:uid="{00000000-0005-0000-0000-00006A570000}"/>
    <cellStyle name="RISKtandbEdge 4 4 2 5 4 2" xfId="44973" xr:uid="{EDEEB69A-94DB-4E76-9E12-93461CCC5592}"/>
    <cellStyle name="RISKtandbEdge 4 4 2 5 5" xfId="44968" xr:uid="{6E6F7C58-B01F-40F9-82D9-A3D492AD1ACC}"/>
    <cellStyle name="RISKtandbEdge 4 4 2 6" xfId="22372" xr:uid="{00000000-0005-0000-0000-00006B570000}"/>
    <cellStyle name="RISKtandbEdge 4 4 2 6 2" xfId="22373" xr:uid="{00000000-0005-0000-0000-00006C570000}"/>
    <cellStyle name="RISKtandbEdge 4 4 2 6 2 2" xfId="44975" xr:uid="{67620C62-3BEA-44EC-BA29-CBF6301E03CB}"/>
    <cellStyle name="RISKtandbEdge 4 4 2 6 3" xfId="44974" xr:uid="{F1382CD8-DCEE-4EAF-8359-DC2D034CC313}"/>
    <cellStyle name="RISKtandbEdge 4 4 2 7" xfId="22374" xr:uid="{00000000-0005-0000-0000-00006D570000}"/>
    <cellStyle name="RISKtandbEdge 4 4 2 7 2" xfId="22375" xr:uid="{00000000-0005-0000-0000-00006E570000}"/>
    <cellStyle name="RISKtandbEdge 4 4 2 7 2 2" xfId="44977" xr:uid="{4F42C037-F86B-4258-A021-05C2CDB15C55}"/>
    <cellStyle name="RISKtandbEdge 4 4 2 7 3" xfId="44976" xr:uid="{E762DA92-F859-4E2E-8EBA-5B450698C4DA}"/>
    <cellStyle name="RISKtandbEdge 4 4 2 8" xfId="22376" xr:uid="{00000000-0005-0000-0000-00006F570000}"/>
    <cellStyle name="RISKtandbEdge 4 4 2 8 2" xfId="44978" xr:uid="{B1708412-8AF9-4507-959C-8987B82F132D}"/>
    <cellStyle name="RISKtandbEdge 4 4 2 9" xfId="44949" xr:uid="{AF6D0A57-6E85-48D3-B2A1-3F774A83B510}"/>
    <cellStyle name="RISKtandbEdge 4 4 3" xfId="22377" xr:uid="{00000000-0005-0000-0000-000070570000}"/>
    <cellStyle name="RISKtandbEdge 4 4 3 2" xfId="22378" xr:uid="{00000000-0005-0000-0000-000071570000}"/>
    <cellStyle name="RISKtandbEdge 4 4 3 2 2" xfId="22379" xr:uid="{00000000-0005-0000-0000-000072570000}"/>
    <cellStyle name="RISKtandbEdge 4 4 3 2 2 2" xfId="44981" xr:uid="{13003429-ACAE-406C-8D85-E3F77D4F170E}"/>
    <cellStyle name="RISKtandbEdge 4 4 3 2 3" xfId="44980" xr:uid="{B21BB9D5-2DFB-4424-BDAF-92857F9ECBDD}"/>
    <cellStyle name="RISKtandbEdge 4 4 3 3" xfId="22380" xr:uid="{00000000-0005-0000-0000-000073570000}"/>
    <cellStyle name="RISKtandbEdge 4 4 3 3 2" xfId="22381" xr:uid="{00000000-0005-0000-0000-000074570000}"/>
    <cellStyle name="RISKtandbEdge 4 4 3 3 2 2" xfId="44983" xr:uid="{B98B31A3-A8ED-45F3-B83E-9FF4E76742E6}"/>
    <cellStyle name="RISKtandbEdge 4 4 3 3 3" xfId="44982" xr:uid="{75A96A3E-312A-490B-9FD4-6C1AD4CFC6EA}"/>
    <cellStyle name="RISKtandbEdge 4 4 3 4" xfId="22382" xr:uid="{00000000-0005-0000-0000-000075570000}"/>
    <cellStyle name="RISKtandbEdge 4 4 3 4 2" xfId="44984" xr:uid="{4F973DD2-B6CC-4A30-AF64-971C90D67D5C}"/>
    <cellStyle name="RISKtandbEdge 4 4 3 5" xfId="44979" xr:uid="{5EE6511D-C133-4EA3-8E95-C3AA559ACDBC}"/>
    <cellStyle name="RISKtandbEdge 4 4 4" xfId="22383" xr:uid="{00000000-0005-0000-0000-000076570000}"/>
    <cellStyle name="RISKtandbEdge 4 4 4 2" xfId="22384" xr:uid="{00000000-0005-0000-0000-000077570000}"/>
    <cellStyle name="RISKtandbEdge 4 4 4 2 2" xfId="22385" xr:uid="{00000000-0005-0000-0000-000078570000}"/>
    <cellStyle name="RISKtandbEdge 4 4 4 2 2 2" xfId="44987" xr:uid="{9BC87790-AB19-4793-B389-84DDD4079F24}"/>
    <cellStyle name="RISKtandbEdge 4 4 4 2 3" xfId="44986" xr:uid="{1DFD0AE5-2252-4A75-B2B8-0647E2D0BC05}"/>
    <cellStyle name="RISKtandbEdge 4 4 4 3" xfId="22386" xr:uid="{00000000-0005-0000-0000-000079570000}"/>
    <cellStyle name="RISKtandbEdge 4 4 4 3 2" xfId="22387" xr:uid="{00000000-0005-0000-0000-00007A570000}"/>
    <cellStyle name="RISKtandbEdge 4 4 4 3 2 2" xfId="44989" xr:uid="{D057F880-5EE1-4206-9FD5-BDF5A1A01C0A}"/>
    <cellStyle name="RISKtandbEdge 4 4 4 3 3" xfId="44988" xr:uid="{1C6848D6-467E-4476-A587-73D5A6F67418}"/>
    <cellStyle name="RISKtandbEdge 4 4 4 4" xfId="22388" xr:uid="{00000000-0005-0000-0000-00007B570000}"/>
    <cellStyle name="RISKtandbEdge 4 4 4 4 2" xfId="44990" xr:uid="{0E1E6E91-8D0D-409C-8CF1-1F85FD57223A}"/>
    <cellStyle name="RISKtandbEdge 4 4 4 5" xfId="44985" xr:uid="{79E2E913-506D-4CCE-8F33-1D8E8D23AF24}"/>
    <cellStyle name="RISKtandbEdge 4 4 5" xfId="22389" xr:uid="{00000000-0005-0000-0000-00007C570000}"/>
    <cellStyle name="RISKtandbEdge 4 4 5 2" xfId="22390" xr:uid="{00000000-0005-0000-0000-00007D570000}"/>
    <cellStyle name="RISKtandbEdge 4 4 5 2 2" xfId="22391" xr:uid="{00000000-0005-0000-0000-00007E570000}"/>
    <cellStyle name="RISKtandbEdge 4 4 5 2 2 2" xfId="44993" xr:uid="{99A6B924-84B1-4DA6-9D41-C3D557754D6F}"/>
    <cellStyle name="RISKtandbEdge 4 4 5 2 3" xfId="44992" xr:uid="{00BC8648-15A9-4CE3-ADBF-68E39F0F5820}"/>
    <cellStyle name="RISKtandbEdge 4 4 5 3" xfId="22392" xr:uid="{00000000-0005-0000-0000-00007F570000}"/>
    <cellStyle name="RISKtandbEdge 4 4 5 3 2" xfId="22393" xr:uid="{00000000-0005-0000-0000-000080570000}"/>
    <cellStyle name="RISKtandbEdge 4 4 5 3 2 2" xfId="44995" xr:uid="{78EBE34C-DD9E-4E87-8AB7-E76A542AA04C}"/>
    <cellStyle name="RISKtandbEdge 4 4 5 3 3" xfId="44994" xr:uid="{28A64CF1-577D-491B-BA1E-9C1029CD3672}"/>
    <cellStyle name="RISKtandbEdge 4 4 5 4" xfId="22394" xr:uid="{00000000-0005-0000-0000-000081570000}"/>
    <cellStyle name="RISKtandbEdge 4 4 5 4 2" xfId="44996" xr:uid="{CAD7F1A3-2D53-4C4D-AEA8-19305D0F4A2C}"/>
    <cellStyle name="RISKtandbEdge 4 4 5 5" xfId="44991" xr:uid="{BD40C8DC-3AD6-4060-89D0-D7259C73CC83}"/>
    <cellStyle name="RISKtandbEdge 4 4 6" xfId="22395" xr:uid="{00000000-0005-0000-0000-000082570000}"/>
    <cellStyle name="RISKtandbEdge 4 4 6 2" xfId="22396" xr:uid="{00000000-0005-0000-0000-000083570000}"/>
    <cellStyle name="RISKtandbEdge 4 4 6 2 2" xfId="22397" xr:uid="{00000000-0005-0000-0000-000084570000}"/>
    <cellStyle name="RISKtandbEdge 4 4 6 2 2 2" xfId="44999" xr:uid="{9B8188DC-AC1D-43E8-9B24-D23751A1658E}"/>
    <cellStyle name="RISKtandbEdge 4 4 6 2 3" xfId="44998" xr:uid="{E4945BDD-EBCA-4691-84B1-3C3BE0CE58BF}"/>
    <cellStyle name="RISKtandbEdge 4 4 6 3" xfId="22398" xr:uid="{00000000-0005-0000-0000-000085570000}"/>
    <cellStyle name="RISKtandbEdge 4 4 6 3 2" xfId="22399" xr:uid="{00000000-0005-0000-0000-000086570000}"/>
    <cellStyle name="RISKtandbEdge 4 4 6 3 2 2" xfId="45001" xr:uid="{E1FCC104-170C-4D6D-9917-50ECEF4C34CA}"/>
    <cellStyle name="RISKtandbEdge 4 4 6 3 3" xfId="45000" xr:uid="{9DB2902E-A34A-4F7E-B735-BC4F3BD0A379}"/>
    <cellStyle name="RISKtandbEdge 4 4 6 4" xfId="22400" xr:uid="{00000000-0005-0000-0000-000087570000}"/>
    <cellStyle name="RISKtandbEdge 4 4 6 4 2" xfId="45002" xr:uid="{20A87D7E-A171-40AE-8534-00B29ED2CAF7}"/>
    <cellStyle name="RISKtandbEdge 4 4 6 5" xfId="44997" xr:uid="{79F86AA0-7663-413C-B4E3-0A63C8BA7380}"/>
    <cellStyle name="RISKtandbEdge 4 4 7" xfId="22401" xr:uid="{00000000-0005-0000-0000-000088570000}"/>
    <cellStyle name="RISKtandbEdge 4 4 7 2" xfId="22402" xr:uid="{00000000-0005-0000-0000-000089570000}"/>
    <cellStyle name="RISKtandbEdge 4 4 7 2 2" xfId="45004" xr:uid="{C75F9036-0ADF-4F94-BA73-937DA1C94540}"/>
    <cellStyle name="RISKtandbEdge 4 4 7 3" xfId="45003" xr:uid="{D0DFF084-A5FD-4175-A070-A25522E23F4D}"/>
    <cellStyle name="RISKtandbEdge 4 4 8" xfId="22403" xr:uid="{00000000-0005-0000-0000-00008A570000}"/>
    <cellStyle name="RISKtandbEdge 4 4 8 2" xfId="22404" xr:uid="{00000000-0005-0000-0000-00008B570000}"/>
    <cellStyle name="RISKtandbEdge 4 4 8 2 2" xfId="45006" xr:uid="{424C2E56-6903-4F2A-A788-51DC0AAB7420}"/>
    <cellStyle name="RISKtandbEdge 4 4 8 3" xfId="45005" xr:uid="{10FD7C18-DDFF-450D-BE8B-A2BF26E12E82}"/>
    <cellStyle name="RISKtandbEdge 4 4 9" xfId="22405" xr:uid="{00000000-0005-0000-0000-00008C570000}"/>
    <cellStyle name="RISKtandbEdge 4 4 9 2" xfId="45007" xr:uid="{AD0B4C48-23CD-4D9C-B350-92C7DF4245D1}"/>
    <cellStyle name="RISKtandbEdge 4 4_Balance" xfId="22406" xr:uid="{00000000-0005-0000-0000-00008D570000}"/>
    <cellStyle name="RISKtandbEdge 4 5" xfId="22407" xr:uid="{00000000-0005-0000-0000-00008E570000}"/>
    <cellStyle name="RISKtandbEdge 4 5 2" xfId="22408" xr:uid="{00000000-0005-0000-0000-00008F570000}"/>
    <cellStyle name="RISKtandbEdge 4 5 2 2" xfId="22409" xr:uid="{00000000-0005-0000-0000-000090570000}"/>
    <cellStyle name="RISKtandbEdge 4 5 2 2 2" xfId="22410" xr:uid="{00000000-0005-0000-0000-000091570000}"/>
    <cellStyle name="RISKtandbEdge 4 5 2 2 2 2" xfId="45011" xr:uid="{7D1662F3-EBAA-4C0E-B02B-A8FB2464261E}"/>
    <cellStyle name="RISKtandbEdge 4 5 2 2 3" xfId="45010" xr:uid="{92DDCA52-FDBF-457D-8BBE-71E24D6ADAC6}"/>
    <cellStyle name="RISKtandbEdge 4 5 2 3" xfId="22411" xr:uid="{00000000-0005-0000-0000-000092570000}"/>
    <cellStyle name="RISKtandbEdge 4 5 2 3 2" xfId="22412" xr:uid="{00000000-0005-0000-0000-000093570000}"/>
    <cellStyle name="RISKtandbEdge 4 5 2 3 2 2" xfId="45013" xr:uid="{555149A1-CF60-4C83-A869-9B05515AF293}"/>
    <cellStyle name="RISKtandbEdge 4 5 2 3 3" xfId="45012" xr:uid="{475A136E-BCFA-4138-B175-EF029D7A7273}"/>
    <cellStyle name="RISKtandbEdge 4 5 2 4" xfId="22413" xr:uid="{00000000-0005-0000-0000-000094570000}"/>
    <cellStyle name="RISKtandbEdge 4 5 2 4 2" xfId="45014" xr:uid="{682BC350-4CBF-41FF-BD8D-5DED5401446C}"/>
    <cellStyle name="RISKtandbEdge 4 5 2 5" xfId="45009" xr:uid="{FCBA39C1-1140-404D-B910-C5EA447A1F55}"/>
    <cellStyle name="RISKtandbEdge 4 5 3" xfId="22414" xr:uid="{00000000-0005-0000-0000-000095570000}"/>
    <cellStyle name="RISKtandbEdge 4 5 3 2" xfId="22415" xr:uid="{00000000-0005-0000-0000-000096570000}"/>
    <cellStyle name="RISKtandbEdge 4 5 3 2 2" xfId="22416" xr:uid="{00000000-0005-0000-0000-000097570000}"/>
    <cellStyle name="RISKtandbEdge 4 5 3 2 2 2" xfId="45017" xr:uid="{6EE27919-71EF-44BB-9E67-4FE99613A723}"/>
    <cellStyle name="RISKtandbEdge 4 5 3 2 3" xfId="45016" xr:uid="{CB82B0A4-D798-4E1E-A5C7-218BB2491C06}"/>
    <cellStyle name="RISKtandbEdge 4 5 3 3" xfId="22417" xr:uid="{00000000-0005-0000-0000-000098570000}"/>
    <cellStyle name="RISKtandbEdge 4 5 3 3 2" xfId="22418" xr:uid="{00000000-0005-0000-0000-000099570000}"/>
    <cellStyle name="RISKtandbEdge 4 5 3 3 2 2" xfId="45019" xr:uid="{A8194C13-6567-400A-A312-DADFB4C7CDDD}"/>
    <cellStyle name="RISKtandbEdge 4 5 3 3 3" xfId="45018" xr:uid="{40EB3DC3-3060-4489-B97D-E95F8EE1814A}"/>
    <cellStyle name="RISKtandbEdge 4 5 3 4" xfId="22419" xr:uid="{00000000-0005-0000-0000-00009A570000}"/>
    <cellStyle name="RISKtandbEdge 4 5 3 4 2" xfId="45020" xr:uid="{AC521D1B-EDCB-4BA4-8AA1-371FE8C462F1}"/>
    <cellStyle name="RISKtandbEdge 4 5 3 5" xfId="45015" xr:uid="{B502FAEF-4D6C-44B1-8E66-8C8A15E98523}"/>
    <cellStyle name="RISKtandbEdge 4 5 4" xfId="22420" xr:uid="{00000000-0005-0000-0000-00009B570000}"/>
    <cellStyle name="RISKtandbEdge 4 5 4 2" xfId="22421" xr:uid="{00000000-0005-0000-0000-00009C570000}"/>
    <cellStyle name="RISKtandbEdge 4 5 4 2 2" xfId="22422" xr:uid="{00000000-0005-0000-0000-00009D570000}"/>
    <cellStyle name="RISKtandbEdge 4 5 4 2 2 2" xfId="45023" xr:uid="{101DF5D1-BD0F-4BC3-AA61-BB5AE9B68A48}"/>
    <cellStyle name="RISKtandbEdge 4 5 4 2 3" xfId="45022" xr:uid="{BC62A4F1-4FBC-488C-8A7B-4253FB67AA81}"/>
    <cellStyle name="RISKtandbEdge 4 5 4 3" xfId="22423" xr:uid="{00000000-0005-0000-0000-00009E570000}"/>
    <cellStyle name="RISKtandbEdge 4 5 4 3 2" xfId="22424" xr:uid="{00000000-0005-0000-0000-00009F570000}"/>
    <cellStyle name="RISKtandbEdge 4 5 4 3 2 2" xfId="45025" xr:uid="{F7D3B0DA-54A3-415A-995A-69679FB47949}"/>
    <cellStyle name="RISKtandbEdge 4 5 4 3 3" xfId="45024" xr:uid="{239D4249-E02A-469E-A08A-C2935E56F1B1}"/>
    <cellStyle name="RISKtandbEdge 4 5 4 4" xfId="22425" xr:uid="{00000000-0005-0000-0000-0000A0570000}"/>
    <cellStyle name="RISKtandbEdge 4 5 4 4 2" xfId="45026" xr:uid="{0E585703-3EB7-4904-815C-A26C73794654}"/>
    <cellStyle name="RISKtandbEdge 4 5 4 5" xfId="45021" xr:uid="{680B1FA5-2E6E-4C65-8E14-C83EBC84E086}"/>
    <cellStyle name="RISKtandbEdge 4 5 5" xfId="22426" xr:uid="{00000000-0005-0000-0000-0000A1570000}"/>
    <cellStyle name="RISKtandbEdge 4 5 5 2" xfId="22427" xr:uid="{00000000-0005-0000-0000-0000A2570000}"/>
    <cellStyle name="RISKtandbEdge 4 5 5 2 2" xfId="22428" xr:uid="{00000000-0005-0000-0000-0000A3570000}"/>
    <cellStyle name="RISKtandbEdge 4 5 5 2 2 2" xfId="45029" xr:uid="{2304FB49-9BD7-4B29-B541-2A010594F21B}"/>
    <cellStyle name="RISKtandbEdge 4 5 5 2 3" xfId="45028" xr:uid="{6210D66A-D853-479D-8A35-9899C7A5C362}"/>
    <cellStyle name="RISKtandbEdge 4 5 5 3" xfId="22429" xr:uid="{00000000-0005-0000-0000-0000A4570000}"/>
    <cellStyle name="RISKtandbEdge 4 5 5 3 2" xfId="22430" xr:uid="{00000000-0005-0000-0000-0000A5570000}"/>
    <cellStyle name="RISKtandbEdge 4 5 5 3 2 2" xfId="45031" xr:uid="{EE647E55-60D8-4435-87FD-5D65705F5DBE}"/>
    <cellStyle name="RISKtandbEdge 4 5 5 3 3" xfId="45030" xr:uid="{20B3DC99-FEB9-47DF-AE01-19C92CA1D606}"/>
    <cellStyle name="RISKtandbEdge 4 5 5 4" xfId="22431" xr:uid="{00000000-0005-0000-0000-0000A6570000}"/>
    <cellStyle name="RISKtandbEdge 4 5 5 4 2" xfId="45032" xr:uid="{7082EE4D-7838-4869-A5B4-06E907BC4062}"/>
    <cellStyle name="RISKtandbEdge 4 5 5 5" xfId="45027" xr:uid="{0B4DD7F4-AE5A-4720-8A73-0F7DBB516FAD}"/>
    <cellStyle name="RISKtandbEdge 4 5 6" xfId="22432" xr:uid="{00000000-0005-0000-0000-0000A7570000}"/>
    <cellStyle name="RISKtandbEdge 4 5 6 2" xfId="22433" xr:uid="{00000000-0005-0000-0000-0000A8570000}"/>
    <cellStyle name="RISKtandbEdge 4 5 6 2 2" xfId="45034" xr:uid="{97B44BC5-382B-4BFD-82B4-4EEC4F2FB7F3}"/>
    <cellStyle name="RISKtandbEdge 4 5 6 3" xfId="45033" xr:uid="{9F3B75C2-8FB8-4C67-AAB0-9315687173DE}"/>
    <cellStyle name="RISKtandbEdge 4 5 7" xfId="22434" xr:uid="{00000000-0005-0000-0000-0000A9570000}"/>
    <cellStyle name="RISKtandbEdge 4 5 7 2" xfId="22435" xr:uid="{00000000-0005-0000-0000-0000AA570000}"/>
    <cellStyle name="RISKtandbEdge 4 5 7 2 2" xfId="45036" xr:uid="{5F9FF185-A562-4D13-9225-11B6667E90A7}"/>
    <cellStyle name="RISKtandbEdge 4 5 7 3" xfId="45035" xr:uid="{CE35B0E4-9FFD-446A-9969-65F71923292D}"/>
    <cellStyle name="RISKtandbEdge 4 5 8" xfId="22436" xr:uid="{00000000-0005-0000-0000-0000AB570000}"/>
    <cellStyle name="RISKtandbEdge 4 5 8 2" xfId="45037" xr:uid="{A2BFD6DC-4E2F-4AAC-A56E-60535954A574}"/>
    <cellStyle name="RISKtandbEdge 4 5 9" xfId="45008" xr:uid="{1CBF0A0A-E118-49D8-BDF9-1C770B24CE77}"/>
    <cellStyle name="RISKtandbEdge 4 6" xfId="22437" xr:uid="{00000000-0005-0000-0000-0000AC570000}"/>
    <cellStyle name="RISKtandbEdge 4 6 2" xfId="22438" xr:uid="{00000000-0005-0000-0000-0000AD570000}"/>
    <cellStyle name="RISKtandbEdge 4 6 2 2" xfId="22439" xr:uid="{00000000-0005-0000-0000-0000AE570000}"/>
    <cellStyle name="RISKtandbEdge 4 6 2 2 2" xfId="22440" xr:uid="{00000000-0005-0000-0000-0000AF570000}"/>
    <cellStyle name="RISKtandbEdge 4 6 2 2 2 2" xfId="45041" xr:uid="{359F4F8F-AA27-4F38-A9E9-DB6C2D586CEA}"/>
    <cellStyle name="RISKtandbEdge 4 6 2 2 3" xfId="45040" xr:uid="{5C648DC9-B3F9-4A48-AEC3-4274C130C6FD}"/>
    <cellStyle name="RISKtandbEdge 4 6 2 3" xfId="22441" xr:uid="{00000000-0005-0000-0000-0000B0570000}"/>
    <cellStyle name="RISKtandbEdge 4 6 2 3 2" xfId="22442" xr:uid="{00000000-0005-0000-0000-0000B1570000}"/>
    <cellStyle name="RISKtandbEdge 4 6 2 3 2 2" xfId="45043" xr:uid="{3F19B233-A8F7-4468-92C3-407E72C972D0}"/>
    <cellStyle name="RISKtandbEdge 4 6 2 3 3" xfId="45042" xr:uid="{EE76BEF6-8CB3-49AE-9B87-DFB3E861B6DC}"/>
    <cellStyle name="RISKtandbEdge 4 6 2 4" xfId="22443" xr:uid="{00000000-0005-0000-0000-0000B2570000}"/>
    <cellStyle name="RISKtandbEdge 4 6 2 4 2" xfId="45044" xr:uid="{1D25CCAF-6606-4C8C-AC6E-80057D348AD7}"/>
    <cellStyle name="RISKtandbEdge 4 6 2 5" xfId="45039" xr:uid="{213D31C4-8666-4884-8796-7CE9D6226730}"/>
    <cellStyle name="RISKtandbEdge 4 6 3" xfId="22444" xr:uid="{00000000-0005-0000-0000-0000B3570000}"/>
    <cellStyle name="RISKtandbEdge 4 6 3 2" xfId="22445" xr:uid="{00000000-0005-0000-0000-0000B4570000}"/>
    <cellStyle name="RISKtandbEdge 4 6 3 2 2" xfId="22446" xr:uid="{00000000-0005-0000-0000-0000B5570000}"/>
    <cellStyle name="RISKtandbEdge 4 6 3 2 2 2" xfId="45047" xr:uid="{1830E1F8-EA8F-405C-8F62-88331AA1AA63}"/>
    <cellStyle name="RISKtandbEdge 4 6 3 2 3" xfId="45046" xr:uid="{424C7B3E-6CB3-4DB0-B443-CA42B38DB77F}"/>
    <cellStyle name="RISKtandbEdge 4 6 3 3" xfId="22447" xr:uid="{00000000-0005-0000-0000-0000B6570000}"/>
    <cellStyle name="RISKtandbEdge 4 6 3 3 2" xfId="22448" xr:uid="{00000000-0005-0000-0000-0000B7570000}"/>
    <cellStyle name="RISKtandbEdge 4 6 3 3 2 2" xfId="45049" xr:uid="{28418B05-B8B3-4D0E-BA4D-8CFF18B68153}"/>
    <cellStyle name="RISKtandbEdge 4 6 3 3 3" xfId="45048" xr:uid="{DFD786D2-BC6B-4B08-B03A-BB782B7EDE64}"/>
    <cellStyle name="RISKtandbEdge 4 6 3 4" xfId="22449" xr:uid="{00000000-0005-0000-0000-0000B8570000}"/>
    <cellStyle name="RISKtandbEdge 4 6 3 4 2" xfId="45050" xr:uid="{F137C8F0-5A5D-4747-89A5-5C47B75AB91E}"/>
    <cellStyle name="RISKtandbEdge 4 6 3 5" xfId="45045" xr:uid="{051E33D4-2FCE-4708-BE45-F84C37379850}"/>
    <cellStyle name="RISKtandbEdge 4 6 4" xfId="22450" xr:uid="{00000000-0005-0000-0000-0000B9570000}"/>
    <cellStyle name="RISKtandbEdge 4 6 4 2" xfId="22451" xr:uid="{00000000-0005-0000-0000-0000BA570000}"/>
    <cellStyle name="RISKtandbEdge 4 6 4 2 2" xfId="22452" xr:uid="{00000000-0005-0000-0000-0000BB570000}"/>
    <cellStyle name="RISKtandbEdge 4 6 4 2 2 2" xfId="45053" xr:uid="{DA0D16D9-2D2B-4502-ABC3-CCD665DEB732}"/>
    <cellStyle name="RISKtandbEdge 4 6 4 2 3" xfId="45052" xr:uid="{366D1979-401C-419C-8DFE-1BBAF5520A2C}"/>
    <cellStyle name="RISKtandbEdge 4 6 4 3" xfId="22453" xr:uid="{00000000-0005-0000-0000-0000BC570000}"/>
    <cellStyle name="RISKtandbEdge 4 6 4 3 2" xfId="22454" xr:uid="{00000000-0005-0000-0000-0000BD570000}"/>
    <cellStyle name="RISKtandbEdge 4 6 4 3 2 2" xfId="45055" xr:uid="{DB7A35DC-DED3-43D4-BE71-31E0F63B5286}"/>
    <cellStyle name="RISKtandbEdge 4 6 4 3 3" xfId="45054" xr:uid="{E44C8D91-3D74-40E5-89C4-8A871603EFDD}"/>
    <cellStyle name="RISKtandbEdge 4 6 4 4" xfId="22455" xr:uid="{00000000-0005-0000-0000-0000BE570000}"/>
    <cellStyle name="RISKtandbEdge 4 6 4 4 2" xfId="45056" xr:uid="{BC6570DC-57D4-411A-BE2F-D50511304CE0}"/>
    <cellStyle name="RISKtandbEdge 4 6 4 5" xfId="45051" xr:uid="{34D2477C-9105-4B9D-BE20-83F99FC6062F}"/>
    <cellStyle name="RISKtandbEdge 4 6 5" xfId="22456" xr:uid="{00000000-0005-0000-0000-0000BF570000}"/>
    <cellStyle name="RISKtandbEdge 4 6 5 2" xfId="22457" xr:uid="{00000000-0005-0000-0000-0000C0570000}"/>
    <cellStyle name="RISKtandbEdge 4 6 5 2 2" xfId="22458" xr:uid="{00000000-0005-0000-0000-0000C1570000}"/>
    <cellStyle name="RISKtandbEdge 4 6 5 2 2 2" xfId="45059" xr:uid="{F73C6E90-6A5D-467B-AE7A-4616AEC3CD03}"/>
    <cellStyle name="RISKtandbEdge 4 6 5 2 3" xfId="45058" xr:uid="{B7CC5F38-5909-4E03-A06C-60DC57123447}"/>
    <cellStyle name="RISKtandbEdge 4 6 5 3" xfId="22459" xr:uid="{00000000-0005-0000-0000-0000C2570000}"/>
    <cellStyle name="RISKtandbEdge 4 6 5 3 2" xfId="22460" xr:uid="{00000000-0005-0000-0000-0000C3570000}"/>
    <cellStyle name="RISKtandbEdge 4 6 5 3 2 2" xfId="45061" xr:uid="{0A1305FA-36DC-4626-87F2-89317BFF1E8F}"/>
    <cellStyle name="RISKtandbEdge 4 6 5 3 3" xfId="45060" xr:uid="{9497D51A-5AA4-4658-AE2A-3AB0797FB98F}"/>
    <cellStyle name="RISKtandbEdge 4 6 5 4" xfId="22461" xr:uid="{00000000-0005-0000-0000-0000C4570000}"/>
    <cellStyle name="RISKtandbEdge 4 6 5 4 2" xfId="45062" xr:uid="{9F04BCA0-1DCA-48F6-A8F2-F7A39120E488}"/>
    <cellStyle name="RISKtandbEdge 4 6 5 5" xfId="45057" xr:uid="{B538D371-ACA5-491B-B256-0848DCDF53D6}"/>
    <cellStyle name="RISKtandbEdge 4 6 6" xfId="22462" xr:uid="{00000000-0005-0000-0000-0000C5570000}"/>
    <cellStyle name="RISKtandbEdge 4 6 6 2" xfId="22463" xr:uid="{00000000-0005-0000-0000-0000C6570000}"/>
    <cellStyle name="RISKtandbEdge 4 6 6 2 2" xfId="45064" xr:uid="{E5B1EC97-5764-454B-A133-2B02BB40F441}"/>
    <cellStyle name="RISKtandbEdge 4 6 6 3" xfId="45063" xr:uid="{A78244E0-6CBF-4C1D-8C2F-88E2BCC678FF}"/>
    <cellStyle name="RISKtandbEdge 4 6 7" xfId="22464" xr:uid="{00000000-0005-0000-0000-0000C7570000}"/>
    <cellStyle name="RISKtandbEdge 4 6 7 2" xfId="22465" xr:uid="{00000000-0005-0000-0000-0000C8570000}"/>
    <cellStyle name="RISKtandbEdge 4 6 7 2 2" xfId="45066" xr:uid="{9D336D5E-F0EA-4DF9-BF92-A68BCED6EB10}"/>
    <cellStyle name="RISKtandbEdge 4 6 7 3" xfId="45065" xr:uid="{E1D42B84-9DDB-4BC2-B38A-936E886F7FA6}"/>
    <cellStyle name="RISKtandbEdge 4 6 8" xfId="22466" xr:uid="{00000000-0005-0000-0000-0000C9570000}"/>
    <cellStyle name="RISKtandbEdge 4 6 8 2" xfId="45067" xr:uid="{1125473C-B591-4CF4-8DCB-E2ECCA9BEDC0}"/>
    <cellStyle name="RISKtandbEdge 4 6 9" xfId="45038" xr:uid="{DA5ED4AE-9C9F-497D-983B-47CFA4091E4A}"/>
    <cellStyle name="RISKtandbEdge 4 7" xfId="22467" xr:uid="{00000000-0005-0000-0000-0000CA570000}"/>
    <cellStyle name="RISKtandbEdge 4 7 2" xfId="22468" xr:uid="{00000000-0005-0000-0000-0000CB570000}"/>
    <cellStyle name="RISKtandbEdge 4 7 2 2" xfId="22469" xr:uid="{00000000-0005-0000-0000-0000CC570000}"/>
    <cellStyle name="RISKtandbEdge 4 7 2 2 2" xfId="45070" xr:uid="{249F54A4-F99B-4A2F-B3B8-5C6E9E503028}"/>
    <cellStyle name="RISKtandbEdge 4 7 2 3" xfId="45069" xr:uid="{A3FB72F0-E23C-42CB-BE4D-7946DD5B0946}"/>
    <cellStyle name="RISKtandbEdge 4 7 3" xfId="22470" xr:uid="{00000000-0005-0000-0000-0000CD570000}"/>
    <cellStyle name="RISKtandbEdge 4 7 3 2" xfId="22471" xr:uid="{00000000-0005-0000-0000-0000CE570000}"/>
    <cellStyle name="RISKtandbEdge 4 7 3 2 2" xfId="45072" xr:uid="{449C7A4F-69DC-4B7C-B921-B8B02896190F}"/>
    <cellStyle name="RISKtandbEdge 4 7 3 3" xfId="45071" xr:uid="{360C61C4-776E-4AAA-A4C1-F8B642F33EE2}"/>
    <cellStyle name="RISKtandbEdge 4 7 4" xfId="22472" xr:uid="{00000000-0005-0000-0000-0000CF570000}"/>
    <cellStyle name="RISKtandbEdge 4 7 4 2" xfId="45073" xr:uid="{8E048330-A238-4EF2-8D3D-5BA95708C687}"/>
    <cellStyle name="RISKtandbEdge 4 7 5" xfId="45068" xr:uid="{C784EBD5-ED7C-4E25-9DC7-20E8052648AB}"/>
    <cellStyle name="RISKtandbEdge 4 8" xfId="22473" xr:uid="{00000000-0005-0000-0000-0000D0570000}"/>
    <cellStyle name="RISKtandbEdge 4 8 2" xfId="22474" xr:uid="{00000000-0005-0000-0000-0000D1570000}"/>
    <cellStyle name="RISKtandbEdge 4 8 2 2" xfId="22475" xr:uid="{00000000-0005-0000-0000-0000D2570000}"/>
    <cellStyle name="RISKtandbEdge 4 8 2 2 2" xfId="45076" xr:uid="{FA311165-00C3-40E4-AF0A-D3E93717BD3C}"/>
    <cellStyle name="RISKtandbEdge 4 8 2 3" xfId="45075" xr:uid="{C10CDB5B-6960-4772-AE71-7FF21235EB1F}"/>
    <cellStyle name="RISKtandbEdge 4 8 3" xfId="22476" xr:uid="{00000000-0005-0000-0000-0000D3570000}"/>
    <cellStyle name="RISKtandbEdge 4 8 3 2" xfId="22477" xr:uid="{00000000-0005-0000-0000-0000D4570000}"/>
    <cellStyle name="RISKtandbEdge 4 8 3 2 2" xfId="45078" xr:uid="{33E468DB-EAA2-4C19-9F89-2F7F519B8926}"/>
    <cellStyle name="RISKtandbEdge 4 8 3 3" xfId="45077" xr:uid="{7A50DC04-BDC2-42F8-BFB4-1BA14A2B7E53}"/>
    <cellStyle name="RISKtandbEdge 4 8 4" xfId="22478" xr:uid="{00000000-0005-0000-0000-0000D5570000}"/>
    <cellStyle name="RISKtandbEdge 4 8 4 2" xfId="45079" xr:uid="{B0CD4446-F671-4D50-ABEF-08DE871BD110}"/>
    <cellStyle name="RISKtandbEdge 4 8 5" xfId="45074" xr:uid="{68F1C3A7-179A-43B2-9EFC-6477DEA76C68}"/>
    <cellStyle name="RISKtandbEdge 4 9" xfId="22479" xr:uid="{00000000-0005-0000-0000-0000D6570000}"/>
    <cellStyle name="RISKtandbEdge 4 9 2" xfId="22480" xr:uid="{00000000-0005-0000-0000-0000D7570000}"/>
    <cellStyle name="RISKtandbEdge 4 9 2 2" xfId="22481" xr:uid="{00000000-0005-0000-0000-0000D8570000}"/>
    <cellStyle name="RISKtandbEdge 4 9 2 2 2" xfId="45082" xr:uid="{341D8369-7B1B-4551-9354-CCF2887DC7F0}"/>
    <cellStyle name="RISKtandbEdge 4 9 2 3" xfId="45081" xr:uid="{51EB39BF-A369-4D13-B050-263206A92329}"/>
    <cellStyle name="RISKtandbEdge 4 9 3" xfId="22482" xr:uid="{00000000-0005-0000-0000-0000D9570000}"/>
    <cellStyle name="RISKtandbEdge 4 9 3 2" xfId="22483" xr:uid="{00000000-0005-0000-0000-0000DA570000}"/>
    <cellStyle name="RISKtandbEdge 4 9 3 2 2" xfId="45084" xr:uid="{F32B2FBE-041B-4246-B49C-315ECAD731C7}"/>
    <cellStyle name="RISKtandbEdge 4 9 3 3" xfId="45083" xr:uid="{B4E34E19-60D2-445F-8985-A7D931D1752D}"/>
    <cellStyle name="RISKtandbEdge 4 9 4" xfId="22484" xr:uid="{00000000-0005-0000-0000-0000DB570000}"/>
    <cellStyle name="RISKtandbEdge 4 9 4 2" xfId="45085" xr:uid="{088DC3E4-A2BA-4ED2-9A4D-028A7849330E}"/>
    <cellStyle name="RISKtandbEdge 4 9 5" xfId="45080" xr:uid="{A3670565-1F24-49A2-A620-F9148F76E1BC}"/>
    <cellStyle name="RISKtandbEdge 4_Balance" xfId="22485" xr:uid="{00000000-0005-0000-0000-0000DC570000}"/>
    <cellStyle name="RISKtandbEdge 5" xfId="22486" xr:uid="{00000000-0005-0000-0000-0000DD570000}"/>
    <cellStyle name="RISKtandbEdge 5 2" xfId="22487" xr:uid="{00000000-0005-0000-0000-0000DE570000}"/>
    <cellStyle name="RISKtandbEdge 5 2 2" xfId="22488" xr:uid="{00000000-0005-0000-0000-0000DF570000}"/>
    <cellStyle name="RISKtandbEdge 5 2 2 2" xfId="22489" xr:uid="{00000000-0005-0000-0000-0000E0570000}"/>
    <cellStyle name="RISKtandbEdge 5 2 2 2 2" xfId="45089" xr:uid="{1DFCAF52-456B-4916-A406-8A3FA980DD64}"/>
    <cellStyle name="RISKtandbEdge 5 2 2 3" xfId="45088" xr:uid="{C59C4E03-B766-430D-A71C-1F63CD1D53EC}"/>
    <cellStyle name="RISKtandbEdge 5 2 3" xfId="22490" xr:uid="{00000000-0005-0000-0000-0000E1570000}"/>
    <cellStyle name="RISKtandbEdge 5 2 3 2" xfId="22491" xr:uid="{00000000-0005-0000-0000-0000E2570000}"/>
    <cellStyle name="RISKtandbEdge 5 2 3 2 2" xfId="45091" xr:uid="{FCDDBD31-6FAB-47E2-AB61-C6495CB3E9A7}"/>
    <cellStyle name="RISKtandbEdge 5 2 3 3" xfId="45090" xr:uid="{5E92E5B9-61D1-4858-870A-E857AD47E6FA}"/>
    <cellStyle name="RISKtandbEdge 5 2 4" xfId="22492" xr:uid="{00000000-0005-0000-0000-0000E3570000}"/>
    <cellStyle name="RISKtandbEdge 5 2 4 2" xfId="45092" xr:uid="{70284020-427E-4FFF-935E-3818B11A02BB}"/>
    <cellStyle name="RISKtandbEdge 5 2 5" xfId="45087" xr:uid="{7B233A33-F08B-46F0-896F-E270C71B6545}"/>
    <cellStyle name="RISKtandbEdge 5 3" xfId="22493" xr:uid="{00000000-0005-0000-0000-0000E4570000}"/>
    <cellStyle name="RISKtandbEdge 5 3 2" xfId="22494" xr:uid="{00000000-0005-0000-0000-0000E5570000}"/>
    <cellStyle name="RISKtandbEdge 5 3 2 2" xfId="22495" xr:uid="{00000000-0005-0000-0000-0000E6570000}"/>
    <cellStyle name="RISKtandbEdge 5 3 2 2 2" xfId="45095" xr:uid="{817A0E7A-555D-4580-B959-49CDB8A9FC27}"/>
    <cellStyle name="RISKtandbEdge 5 3 2 3" xfId="45094" xr:uid="{F32BBDED-F053-4BFD-98AA-DBC98FA9A54C}"/>
    <cellStyle name="RISKtandbEdge 5 3 3" xfId="22496" xr:uid="{00000000-0005-0000-0000-0000E7570000}"/>
    <cellStyle name="RISKtandbEdge 5 3 3 2" xfId="22497" xr:uid="{00000000-0005-0000-0000-0000E8570000}"/>
    <cellStyle name="RISKtandbEdge 5 3 3 2 2" xfId="45097" xr:uid="{9AA3D9C1-C9F2-4269-A115-BD42ED8DA373}"/>
    <cellStyle name="RISKtandbEdge 5 3 3 3" xfId="45096" xr:uid="{A92492FD-6E08-40CF-93FB-6B23096583EE}"/>
    <cellStyle name="RISKtandbEdge 5 3 4" xfId="22498" xr:uid="{00000000-0005-0000-0000-0000E9570000}"/>
    <cellStyle name="RISKtandbEdge 5 3 4 2" xfId="45098" xr:uid="{C1F585FF-758A-47D9-93F7-EE87CC73B8A1}"/>
    <cellStyle name="RISKtandbEdge 5 3 5" xfId="45093" xr:uid="{38F08909-2C43-4FF1-BE88-6BC13AAA23E7}"/>
    <cellStyle name="RISKtandbEdge 5 4" xfId="22499" xr:uid="{00000000-0005-0000-0000-0000EA570000}"/>
    <cellStyle name="RISKtandbEdge 5 4 2" xfId="22500" xr:uid="{00000000-0005-0000-0000-0000EB570000}"/>
    <cellStyle name="RISKtandbEdge 5 4 2 2" xfId="22501" xr:uid="{00000000-0005-0000-0000-0000EC570000}"/>
    <cellStyle name="RISKtandbEdge 5 4 2 2 2" xfId="45101" xr:uid="{1E23B8F8-7B2B-44F2-8392-E6757B98C79C}"/>
    <cellStyle name="RISKtandbEdge 5 4 2 3" xfId="45100" xr:uid="{D8972E82-972C-45FB-A310-0E6FE9D986F6}"/>
    <cellStyle name="RISKtandbEdge 5 4 3" xfId="22502" xr:uid="{00000000-0005-0000-0000-0000ED570000}"/>
    <cellStyle name="RISKtandbEdge 5 4 3 2" xfId="22503" xr:uid="{00000000-0005-0000-0000-0000EE570000}"/>
    <cellStyle name="RISKtandbEdge 5 4 3 2 2" xfId="45103" xr:uid="{709F4CDC-28D0-4364-8519-AC405AA7EB7E}"/>
    <cellStyle name="RISKtandbEdge 5 4 3 3" xfId="45102" xr:uid="{557E53BD-15B6-4734-BCCE-08F718B87448}"/>
    <cellStyle name="RISKtandbEdge 5 4 4" xfId="22504" xr:uid="{00000000-0005-0000-0000-0000EF570000}"/>
    <cellStyle name="RISKtandbEdge 5 4 4 2" xfId="45104" xr:uid="{F583AB01-9793-4B4D-843E-E8ADBCAC6441}"/>
    <cellStyle name="RISKtandbEdge 5 4 5" xfId="45099" xr:uid="{BC9EED7E-9045-464F-BBB3-93583A756357}"/>
    <cellStyle name="RISKtandbEdge 5 5" xfId="22505" xr:uid="{00000000-0005-0000-0000-0000F0570000}"/>
    <cellStyle name="RISKtandbEdge 5 5 2" xfId="22506" xr:uid="{00000000-0005-0000-0000-0000F1570000}"/>
    <cellStyle name="RISKtandbEdge 5 5 2 2" xfId="22507" xr:uid="{00000000-0005-0000-0000-0000F2570000}"/>
    <cellStyle name="RISKtandbEdge 5 5 2 2 2" xfId="45107" xr:uid="{CA04B885-AC07-4A33-A0C8-1EC53BB7C3C6}"/>
    <cellStyle name="RISKtandbEdge 5 5 2 3" xfId="45106" xr:uid="{4BE68064-1171-4C37-A20A-EE04B31F53A1}"/>
    <cellStyle name="RISKtandbEdge 5 5 3" xfId="22508" xr:uid="{00000000-0005-0000-0000-0000F3570000}"/>
    <cellStyle name="RISKtandbEdge 5 5 3 2" xfId="22509" xr:uid="{00000000-0005-0000-0000-0000F4570000}"/>
    <cellStyle name="RISKtandbEdge 5 5 3 2 2" xfId="45109" xr:uid="{29D95B5A-1320-4428-AE6D-0FABCF2E5992}"/>
    <cellStyle name="RISKtandbEdge 5 5 3 3" xfId="45108" xr:uid="{47979A0E-F278-4AAA-B08B-C5D1A2D30234}"/>
    <cellStyle name="RISKtandbEdge 5 5 4" xfId="22510" xr:uid="{00000000-0005-0000-0000-0000F5570000}"/>
    <cellStyle name="RISKtandbEdge 5 5 4 2" xfId="45110" xr:uid="{44F365A5-6034-4431-BA94-4AFFEE7379DF}"/>
    <cellStyle name="RISKtandbEdge 5 5 5" xfId="45105" xr:uid="{66BE1539-532C-4013-8F05-4114A722C13B}"/>
    <cellStyle name="RISKtandbEdge 5 6" xfId="22511" xr:uid="{00000000-0005-0000-0000-0000F6570000}"/>
    <cellStyle name="RISKtandbEdge 5 6 2" xfId="22512" xr:uid="{00000000-0005-0000-0000-0000F7570000}"/>
    <cellStyle name="RISKtandbEdge 5 6 2 2" xfId="45112" xr:uid="{DFAF3C03-4AAA-4B90-89B8-536540EFE651}"/>
    <cellStyle name="RISKtandbEdge 5 6 3" xfId="45111" xr:uid="{7B45C21C-816C-4251-B5F0-B7B2B297CA24}"/>
    <cellStyle name="RISKtandbEdge 5 7" xfId="22513" xr:uid="{00000000-0005-0000-0000-0000F8570000}"/>
    <cellStyle name="RISKtandbEdge 5 7 2" xfId="22514" xr:uid="{00000000-0005-0000-0000-0000F9570000}"/>
    <cellStyle name="RISKtandbEdge 5 7 2 2" xfId="45114" xr:uid="{4160B164-960E-4DE8-BAEB-65926BCDAD27}"/>
    <cellStyle name="RISKtandbEdge 5 7 3" xfId="45113" xr:uid="{68E9ABE3-F8A7-42B1-8B7D-AAD9F7043E9F}"/>
    <cellStyle name="RISKtandbEdge 5 8" xfId="22515" xr:uid="{00000000-0005-0000-0000-0000FA570000}"/>
    <cellStyle name="RISKtandbEdge 5 8 2" xfId="45115" xr:uid="{329355D6-1117-44ED-B7EC-79EAAD094AE3}"/>
    <cellStyle name="RISKtandbEdge 5 9" xfId="45086" xr:uid="{AEB9C217-D505-450A-8900-295A25773C95}"/>
    <cellStyle name="RISKtandbEdge 6" xfId="22516" xr:uid="{00000000-0005-0000-0000-0000FB570000}"/>
    <cellStyle name="RISKtandbEdge 6 2" xfId="22517" xr:uid="{00000000-0005-0000-0000-0000FC570000}"/>
    <cellStyle name="RISKtandbEdge 6 2 2" xfId="22518" xr:uid="{00000000-0005-0000-0000-0000FD570000}"/>
    <cellStyle name="RISKtandbEdge 6 2 2 2" xfId="45118" xr:uid="{0202DA74-D38E-4E77-8AA3-8C34980D4DBC}"/>
    <cellStyle name="RISKtandbEdge 6 2 3" xfId="45117" xr:uid="{B435DEDD-68B8-421E-83E4-F85A30715CA7}"/>
    <cellStyle name="RISKtandbEdge 6 3" xfId="22519" xr:uid="{00000000-0005-0000-0000-0000FE570000}"/>
    <cellStyle name="RISKtandbEdge 6 3 2" xfId="22520" xr:uid="{00000000-0005-0000-0000-0000FF570000}"/>
    <cellStyle name="RISKtandbEdge 6 3 2 2" xfId="45120" xr:uid="{1876DDD8-5A8F-4168-8DEA-C1D9DBE7E149}"/>
    <cellStyle name="RISKtandbEdge 6 3 3" xfId="45119" xr:uid="{19180F1D-25E9-4CED-9019-1FF12D4FA2C7}"/>
    <cellStyle name="RISKtandbEdge 6 4" xfId="22521" xr:uid="{00000000-0005-0000-0000-000000580000}"/>
    <cellStyle name="RISKtandbEdge 6 4 2" xfId="45121" xr:uid="{409F84E9-7F7F-4B8C-98DA-AC09DAE5D09D}"/>
    <cellStyle name="RISKtandbEdge 6 5" xfId="45116" xr:uid="{C72F0EC4-9CB2-4224-B50D-52C2AC808140}"/>
    <cellStyle name="RISKtandbEdge 7" xfId="22522" xr:uid="{00000000-0005-0000-0000-000001580000}"/>
    <cellStyle name="RISKtandbEdge 7 2" xfId="22523" xr:uid="{00000000-0005-0000-0000-000002580000}"/>
    <cellStyle name="RISKtandbEdge 7 2 2" xfId="22524" xr:uid="{00000000-0005-0000-0000-000003580000}"/>
    <cellStyle name="RISKtandbEdge 7 2 2 2" xfId="45124" xr:uid="{4B84EE6E-2BAA-443E-84BD-69ADFCB65187}"/>
    <cellStyle name="RISKtandbEdge 7 2 3" xfId="45123" xr:uid="{735F9D92-254F-4D75-9C90-79301BBCC984}"/>
    <cellStyle name="RISKtandbEdge 7 3" xfId="22525" xr:uid="{00000000-0005-0000-0000-000004580000}"/>
    <cellStyle name="RISKtandbEdge 7 3 2" xfId="22526" xr:uid="{00000000-0005-0000-0000-000005580000}"/>
    <cellStyle name="RISKtandbEdge 7 3 2 2" xfId="45126" xr:uid="{10D2092D-F25D-4FB2-9378-4D597AB0BDB9}"/>
    <cellStyle name="RISKtandbEdge 7 3 3" xfId="45125" xr:uid="{3EE63C54-5F89-4F8E-8DBA-2F387B9357FE}"/>
    <cellStyle name="RISKtandbEdge 7 4" xfId="22527" xr:uid="{00000000-0005-0000-0000-000006580000}"/>
    <cellStyle name="RISKtandbEdge 7 4 2" xfId="45127" xr:uid="{9F82B68D-FF9F-4451-938A-C5A4840D52F0}"/>
    <cellStyle name="RISKtandbEdge 7 5" xfId="45122" xr:uid="{6687F588-7588-4E11-8F49-939C69D66769}"/>
    <cellStyle name="RISKtandbEdge 8" xfId="22528" xr:uid="{00000000-0005-0000-0000-000007580000}"/>
    <cellStyle name="RISKtandbEdge 8 2" xfId="22529" xr:uid="{00000000-0005-0000-0000-000008580000}"/>
    <cellStyle name="RISKtandbEdge 8 2 2" xfId="22530" xr:uid="{00000000-0005-0000-0000-000009580000}"/>
    <cellStyle name="RISKtandbEdge 8 2 2 2" xfId="45130" xr:uid="{18821699-FF38-433F-BB57-CD68789C95B1}"/>
    <cellStyle name="RISKtandbEdge 8 2 3" xfId="45129" xr:uid="{A30B5EEE-A2A1-402F-9EFA-392E967A0413}"/>
    <cellStyle name="RISKtandbEdge 8 3" xfId="22531" xr:uid="{00000000-0005-0000-0000-00000A580000}"/>
    <cellStyle name="RISKtandbEdge 8 3 2" xfId="22532" xr:uid="{00000000-0005-0000-0000-00000B580000}"/>
    <cellStyle name="RISKtandbEdge 8 3 2 2" xfId="45132" xr:uid="{7FD35786-AA46-4B23-9418-4E639C887686}"/>
    <cellStyle name="RISKtandbEdge 8 3 3" xfId="45131" xr:uid="{7EB11A1A-5522-43E1-A9BF-1AB1521B05A1}"/>
    <cellStyle name="RISKtandbEdge 8 4" xfId="22533" xr:uid="{00000000-0005-0000-0000-00000C580000}"/>
    <cellStyle name="RISKtandbEdge 8 4 2" xfId="45133" xr:uid="{2636A265-609F-40C4-B835-CA16B401119F}"/>
    <cellStyle name="RISKtandbEdge 8 5" xfId="45128" xr:uid="{99AFB1D9-AA55-4782-95D7-FAA864B63F30}"/>
    <cellStyle name="RISKtandbEdge 9" xfId="22534" xr:uid="{00000000-0005-0000-0000-00000D580000}"/>
    <cellStyle name="RISKtandbEdge 9 2" xfId="22535" xr:uid="{00000000-0005-0000-0000-00000E580000}"/>
    <cellStyle name="RISKtandbEdge 9 2 2" xfId="22536" xr:uid="{00000000-0005-0000-0000-00000F580000}"/>
    <cellStyle name="RISKtandbEdge 9 2 2 2" xfId="45136" xr:uid="{0CFA8AE0-455D-4A09-A0CD-634EA06F7CBA}"/>
    <cellStyle name="RISKtandbEdge 9 2 3" xfId="45135" xr:uid="{1EFD5E89-E4F6-4960-8425-426F9AF76917}"/>
    <cellStyle name="RISKtandbEdge 9 3" xfId="22537" xr:uid="{00000000-0005-0000-0000-000010580000}"/>
    <cellStyle name="RISKtandbEdge 9 3 2" xfId="22538" xr:uid="{00000000-0005-0000-0000-000011580000}"/>
    <cellStyle name="RISKtandbEdge 9 3 2 2" xfId="45138" xr:uid="{B871413F-4B04-493C-90DE-4DD089FF6020}"/>
    <cellStyle name="RISKtandbEdge 9 3 3" xfId="45137" xr:uid="{CD2A9234-CEFB-4DBD-B1AD-A748C1C5FD27}"/>
    <cellStyle name="RISKtandbEdge 9 4" xfId="22539" xr:uid="{00000000-0005-0000-0000-000012580000}"/>
    <cellStyle name="RISKtandbEdge 9 4 2" xfId="45139" xr:uid="{A8AEBBA3-AFA1-44A6-A352-2574881D1EC7}"/>
    <cellStyle name="RISKtandbEdge 9 5" xfId="45134" xr:uid="{5BFE96CA-AA7C-45E0-B93E-57571D57D246}"/>
    <cellStyle name="RISKtandbEdge_Balance" xfId="22540" xr:uid="{00000000-0005-0000-0000-000013580000}"/>
    <cellStyle name="RISKtlandrEdge" xfId="22541" xr:uid="{00000000-0005-0000-0000-000014580000}"/>
    <cellStyle name="RISKtlandrEdge 10" xfId="22542" xr:uid="{00000000-0005-0000-0000-000015580000}"/>
    <cellStyle name="RISKtlandrEdge 10 2" xfId="22543" xr:uid="{00000000-0005-0000-0000-000016580000}"/>
    <cellStyle name="RISKtlandrEdge 10 2 2" xfId="45142" xr:uid="{D2233B0F-B9AD-4970-B4A1-439A9D74D74F}"/>
    <cellStyle name="RISKtlandrEdge 10 3" xfId="45141" xr:uid="{017D3E3F-3FE7-488C-9AA9-5A6BEC7CE3D6}"/>
    <cellStyle name="RISKtlandrEdge 11" xfId="22544" xr:uid="{00000000-0005-0000-0000-000017580000}"/>
    <cellStyle name="RISKtlandrEdge 11 2" xfId="22545" xr:uid="{00000000-0005-0000-0000-000018580000}"/>
    <cellStyle name="RISKtlandrEdge 11 2 2" xfId="45144" xr:uid="{DA4AC3CF-021D-4410-8D7D-F48CC3B634E3}"/>
    <cellStyle name="RISKtlandrEdge 11 3" xfId="45143" xr:uid="{29AA817B-9EBA-4246-8FE8-A15D1106EF06}"/>
    <cellStyle name="RISKtlandrEdge 12" xfId="22546" xr:uid="{00000000-0005-0000-0000-000019580000}"/>
    <cellStyle name="RISKtlandrEdge 12 2" xfId="45145" xr:uid="{F25C347D-B24E-4A2D-B1CB-05D9A1DD471F}"/>
    <cellStyle name="RISKtlandrEdge 13" xfId="45140" xr:uid="{446CD5DC-C912-4940-8DB8-D73697CA02CB}"/>
    <cellStyle name="RISKtlandrEdge 2" xfId="22547" xr:uid="{00000000-0005-0000-0000-00001A580000}"/>
    <cellStyle name="RISKtlandrEdge 2 10" xfId="22548" xr:uid="{00000000-0005-0000-0000-00001B580000}"/>
    <cellStyle name="RISKtlandrEdge 2 10 2" xfId="22549" xr:uid="{00000000-0005-0000-0000-00001C580000}"/>
    <cellStyle name="RISKtlandrEdge 2 10 2 2" xfId="22550" xr:uid="{00000000-0005-0000-0000-00001D580000}"/>
    <cellStyle name="RISKtlandrEdge 2 10 2 2 2" xfId="45149" xr:uid="{EE909512-5092-4A54-A999-81A39B291F19}"/>
    <cellStyle name="RISKtlandrEdge 2 10 2 3" xfId="45148" xr:uid="{B14AAF03-817D-47CC-815E-CD0E1B99EB13}"/>
    <cellStyle name="RISKtlandrEdge 2 10 3" xfId="22551" xr:uid="{00000000-0005-0000-0000-00001E580000}"/>
    <cellStyle name="RISKtlandrEdge 2 10 3 2" xfId="22552" xr:uid="{00000000-0005-0000-0000-00001F580000}"/>
    <cellStyle name="RISKtlandrEdge 2 10 3 2 2" xfId="45151" xr:uid="{4F082D47-CEC3-4F23-9392-7CF3E3D36D08}"/>
    <cellStyle name="RISKtlandrEdge 2 10 3 3" xfId="45150" xr:uid="{44224331-CE4F-43B2-8425-4BDCAF0A6CB7}"/>
    <cellStyle name="RISKtlandrEdge 2 10 4" xfId="22553" xr:uid="{00000000-0005-0000-0000-000020580000}"/>
    <cellStyle name="RISKtlandrEdge 2 10 4 2" xfId="45152" xr:uid="{F0A53C76-679A-4082-A278-6EE233AEC445}"/>
    <cellStyle name="RISKtlandrEdge 2 10 5" xfId="45147" xr:uid="{1A4D217D-FD16-46D0-A9F2-9FBF5416320D}"/>
    <cellStyle name="RISKtlandrEdge 2 11" xfId="22554" xr:uid="{00000000-0005-0000-0000-000021580000}"/>
    <cellStyle name="RISKtlandrEdge 2 11 2" xfId="22555" xr:uid="{00000000-0005-0000-0000-000022580000}"/>
    <cellStyle name="RISKtlandrEdge 2 11 2 2" xfId="45154" xr:uid="{DB99A9B7-D6CE-403D-95AC-4948C174C51B}"/>
    <cellStyle name="RISKtlandrEdge 2 11 3" xfId="45153" xr:uid="{99A5B624-7A6D-4DF8-B0A8-2266C25503F9}"/>
    <cellStyle name="RISKtlandrEdge 2 12" xfId="22556" xr:uid="{00000000-0005-0000-0000-000023580000}"/>
    <cellStyle name="RISKtlandrEdge 2 12 2" xfId="22557" xr:uid="{00000000-0005-0000-0000-000024580000}"/>
    <cellStyle name="RISKtlandrEdge 2 12 2 2" xfId="45156" xr:uid="{1E297780-9996-40B3-95A5-054B828FF4F4}"/>
    <cellStyle name="RISKtlandrEdge 2 12 3" xfId="45155" xr:uid="{21208B3B-7AD7-41DA-A484-D9914A1693B9}"/>
    <cellStyle name="RISKtlandrEdge 2 13" xfId="22558" xr:uid="{00000000-0005-0000-0000-000025580000}"/>
    <cellStyle name="RISKtlandrEdge 2 13 2" xfId="45157" xr:uid="{8674F499-2FB9-4FC6-BFC4-BF48174AF30D}"/>
    <cellStyle name="RISKtlandrEdge 2 14" xfId="45146" xr:uid="{2E51269D-BB0F-4FDE-96DE-57D19E221FA3}"/>
    <cellStyle name="RISKtlandrEdge 2 2" xfId="22559" xr:uid="{00000000-0005-0000-0000-000026580000}"/>
    <cellStyle name="RISKtlandrEdge 2 2 10" xfId="45158" xr:uid="{32C4CD0B-6FA3-4811-866D-C73715E5576C}"/>
    <cellStyle name="RISKtlandrEdge 2 2 2" xfId="22560" xr:uid="{00000000-0005-0000-0000-000027580000}"/>
    <cellStyle name="RISKtlandrEdge 2 2 2 2" xfId="22561" xr:uid="{00000000-0005-0000-0000-000028580000}"/>
    <cellStyle name="RISKtlandrEdge 2 2 2 2 2" xfId="22562" xr:uid="{00000000-0005-0000-0000-000029580000}"/>
    <cellStyle name="RISKtlandrEdge 2 2 2 2 2 2" xfId="22563" xr:uid="{00000000-0005-0000-0000-00002A580000}"/>
    <cellStyle name="RISKtlandrEdge 2 2 2 2 2 2 2" xfId="45162" xr:uid="{640F4436-FA95-4741-91AA-E0581AADA58D}"/>
    <cellStyle name="RISKtlandrEdge 2 2 2 2 2 3" xfId="45161" xr:uid="{5CD339BD-5730-42BB-95E4-4E7625D3A476}"/>
    <cellStyle name="RISKtlandrEdge 2 2 2 2 3" xfId="22564" xr:uid="{00000000-0005-0000-0000-00002B580000}"/>
    <cellStyle name="RISKtlandrEdge 2 2 2 2 3 2" xfId="22565" xr:uid="{00000000-0005-0000-0000-00002C580000}"/>
    <cellStyle name="RISKtlandrEdge 2 2 2 2 3 2 2" xfId="45164" xr:uid="{A5B0FC76-A7D9-45D0-ACAD-1CC4FEE67298}"/>
    <cellStyle name="RISKtlandrEdge 2 2 2 2 3 3" xfId="45163" xr:uid="{31139328-6913-4ADA-980C-739D9098241A}"/>
    <cellStyle name="RISKtlandrEdge 2 2 2 2 4" xfId="22566" xr:uid="{00000000-0005-0000-0000-00002D580000}"/>
    <cellStyle name="RISKtlandrEdge 2 2 2 2 4 2" xfId="45165" xr:uid="{CA09BA81-475B-40DB-B96E-E551E04AA71D}"/>
    <cellStyle name="RISKtlandrEdge 2 2 2 2 5" xfId="45160" xr:uid="{8582D09F-613D-4F9C-AB44-CCF5B70545BE}"/>
    <cellStyle name="RISKtlandrEdge 2 2 2 3" xfId="22567" xr:uid="{00000000-0005-0000-0000-00002E580000}"/>
    <cellStyle name="RISKtlandrEdge 2 2 2 3 2" xfId="22568" xr:uid="{00000000-0005-0000-0000-00002F580000}"/>
    <cellStyle name="RISKtlandrEdge 2 2 2 3 2 2" xfId="22569" xr:uid="{00000000-0005-0000-0000-000030580000}"/>
    <cellStyle name="RISKtlandrEdge 2 2 2 3 2 2 2" xfId="45168" xr:uid="{E031B608-AA13-47BF-BA28-8B000295B32D}"/>
    <cellStyle name="RISKtlandrEdge 2 2 2 3 2 3" xfId="45167" xr:uid="{722DD713-2DCC-4228-ADC0-99C4BF1459ED}"/>
    <cellStyle name="RISKtlandrEdge 2 2 2 3 3" xfId="22570" xr:uid="{00000000-0005-0000-0000-000031580000}"/>
    <cellStyle name="RISKtlandrEdge 2 2 2 3 3 2" xfId="22571" xr:uid="{00000000-0005-0000-0000-000032580000}"/>
    <cellStyle name="RISKtlandrEdge 2 2 2 3 3 2 2" xfId="45170" xr:uid="{F14F5624-551D-4E18-A3D3-197FEE80DA9D}"/>
    <cellStyle name="RISKtlandrEdge 2 2 2 3 3 3" xfId="45169" xr:uid="{F3189412-ED0E-48B4-B00E-69BDD83EE826}"/>
    <cellStyle name="RISKtlandrEdge 2 2 2 3 4" xfId="22572" xr:uid="{00000000-0005-0000-0000-000033580000}"/>
    <cellStyle name="RISKtlandrEdge 2 2 2 3 4 2" xfId="45171" xr:uid="{2C4F3A1B-4C4B-441B-A695-B4A94EDC3137}"/>
    <cellStyle name="RISKtlandrEdge 2 2 2 3 5" xfId="45166" xr:uid="{B771CE46-E52C-48D4-AA84-8A4C97C70566}"/>
    <cellStyle name="RISKtlandrEdge 2 2 2 4" xfId="22573" xr:uid="{00000000-0005-0000-0000-000034580000}"/>
    <cellStyle name="RISKtlandrEdge 2 2 2 4 2" xfId="22574" xr:uid="{00000000-0005-0000-0000-000035580000}"/>
    <cellStyle name="RISKtlandrEdge 2 2 2 4 2 2" xfId="22575" xr:uid="{00000000-0005-0000-0000-000036580000}"/>
    <cellStyle name="RISKtlandrEdge 2 2 2 4 2 2 2" xfId="45174" xr:uid="{D6B2E93E-330C-4E05-947A-0627B63BF2DC}"/>
    <cellStyle name="RISKtlandrEdge 2 2 2 4 2 3" xfId="45173" xr:uid="{A445A81E-7560-4D2D-BF32-8118C15C2694}"/>
    <cellStyle name="RISKtlandrEdge 2 2 2 4 3" xfId="22576" xr:uid="{00000000-0005-0000-0000-000037580000}"/>
    <cellStyle name="RISKtlandrEdge 2 2 2 4 3 2" xfId="22577" xr:uid="{00000000-0005-0000-0000-000038580000}"/>
    <cellStyle name="RISKtlandrEdge 2 2 2 4 3 2 2" xfId="45176" xr:uid="{71922A72-5040-4649-9022-76A6BB770744}"/>
    <cellStyle name="RISKtlandrEdge 2 2 2 4 3 3" xfId="45175" xr:uid="{C08E2F73-8CB7-460F-BD6B-4786707B966F}"/>
    <cellStyle name="RISKtlandrEdge 2 2 2 4 4" xfId="22578" xr:uid="{00000000-0005-0000-0000-000039580000}"/>
    <cellStyle name="RISKtlandrEdge 2 2 2 4 4 2" xfId="45177" xr:uid="{F752B17E-1AC8-4EAD-8770-F3DE20EBB578}"/>
    <cellStyle name="RISKtlandrEdge 2 2 2 4 5" xfId="45172" xr:uid="{73F58D52-6264-482B-A19F-DC8E63F54009}"/>
    <cellStyle name="RISKtlandrEdge 2 2 2 5" xfId="22579" xr:uid="{00000000-0005-0000-0000-00003A580000}"/>
    <cellStyle name="RISKtlandrEdge 2 2 2 5 2" xfId="22580" xr:uid="{00000000-0005-0000-0000-00003B580000}"/>
    <cellStyle name="RISKtlandrEdge 2 2 2 5 2 2" xfId="22581" xr:uid="{00000000-0005-0000-0000-00003C580000}"/>
    <cellStyle name="RISKtlandrEdge 2 2 2 5 2 2 2" xfId="45180" xr:uid="{030BFEDE-7364-435F-9C7C-32BA069B45DE}"/>
    <cellStyle name="RISKtlandrEdge 2 2 2 5 2 3" xfId="45179" xr:uid="{76480982-B311-4A1E-9DE0-4BD73EA9A091}"/>
    <cellStyle name="RISKtlandrEdge 2 2 2 5 3" xfId="22582" xr:uid="{00000000-0005-0000-0000-00003D580000}"/>
    <cellStyle name="RISKtlandrEdge 2 2 2 5 3 2" xfId="22583" xr:uid="{00000000-0005-0000-0000-00003E580000}"/>
    <cellStyle name="RISKtlandrEdge 2 2 2 5 3 2 2" xfId="45182" xr:uid="{4B774D57-399C-409A-817B-BDCE8705D45C}"/>
    <cellStyle name="RISKtlandrEdge 2 2 2 5 3 3" xfId="45181" xr:uid="{E378D556-6F52-4C5B-8B73-EBEE61697161}"/>
    <cellStyle name="RISKtlandrEdge 2 2 2 5 4" xfId="22584" xr:uid="{00000000-0005-0000-0000-00003F580000}"/>
    <cellStyle name="RISKtlandrEdge 2 2 2 5 4 2" xfId="45183" xr:uid="{F4F9FA2E-DC94-4802-A7F7-032B8A5331FC}"/>
    <cellStyle name="RISKtlandrEdge 2 2 2 5 5" xfId="45178" xr:uid="{FD97CB49-414B-481C-9D7F-E68984E2C280}"/>
    <cellStyle name="RISKtlandrEdge 2 2 2 6" xfId="22585" xr:uid="{00000000-0005-0000-0000-000040580000}"/>
    <cellStyle name="RISKtlandrEdge 2 2 2 6 2" xfId="22586" xr:uid="{00000000-0005-0000-0000-000041580000}"/>
    <cellStyle name="RISKtlandrEdge 2 2 2 6 2 2" xfId="45185" xr:uid="{C9574061-BC22-4F33-BDEC-82CD431925ED}"/>
    <cellStyle name="RISKtlandrEdge 2 2 2 6 3" xfId="45184" xr:uid="{BB51A76D-A97C-4720-9268-9BA140E85F3D}"/>
    <cellStyle name="RISKtlandrEdge 2 2 2 7" xfId="22587" xr:uid="{00000000-0005-0000-0000-000042580000}"/>
    <cellStyle name="RISKtlandrEdge 2 2 2 7 2" xfId="22588" xr:uid="{00000000-0005-0000-0000-000043580000}"/>
    <cellStyle name="RISKtlandrEdge 2 2 2 7 2 2" xfId="45187" xr:uid="{FE41AD5A-561A-486B-8356-1A5CF48D600A}"/>
    <cellStyle name="RISKtlandrEdge 2 2 2 7 3" xfId="45186" xr:uid="{232B361A-EEBA-4022-9ED2-289247F2D85C}"/>
    <cellStyle name="RISKtlandrEdge 2 2 2 8" xfId="22589" xr:uid="{00000000-0005-0000-0000-000044580000}"/>
    <cellStyle name="RISKtlandrEdge 2 2 2 8 2" xfId="45188" xr:uid="{BC94360C-67EF-4AF0-95CB-65B1CD1E5AF9}"/>
    <cellStyle name="RISKtlandrEdge 2 2 2 9" xfId="45159" xr:uid="{F0F737AD-3F11-44FB-8160-FDF0529A2F21}"/>
    <cellStyle name="RISKtlandrEdge 2 2 3" xfId="22590" xr:uid="{00000000-0005-0000-0000-000045580000}"/>
    <cellStyle name="RISKtlandrEdge 2 2 3 2" xfId="22591" xr:uid="{00000000-0005-0000-0000-000046580000}"/>
    <cellStyle name="RISKtlandrEdge 2 2 3 2 2" xfId="22592" xr:uid="{00000000-0005-0000-0000-000047580000}"/>
    <cellStyle name="RISKtlandrEdge 2 2 3 2 2 2" xfId="45191" xr:uid="{13A0C11B-4AF1-44BD-8496-F3711E725F19}"/>
    <cellStyle name="RISKtlandrEdge 2 2 3 2 3" xfId="45190" xr:uid="{18F5D527-82FF-41BD-A01B-A16050B79D38}"/>
    <cellStyle name="RISKtlandrEdge 2 2 3 3" xfId="22593" xr:uid="{00000000-0005-0000-0000-000048580000}"/>
    <cellStyle name="RISKtlandrEdge 2 2 3 3 2" xfId="22594" xr:uid="{00000000-0005-0000-0000-000049580000}"/>
    <cellStyle name="RISKtlandrEdge 2 2 3 3 2 2" xfId="45193" xr:uid="{78726952-2853-4031-8FAE-E3D328482EB5}"/>
    <cellStyle name="RISKtlandrEdge 2 2 3 3 3" xfId="45192" xr:uid="{C6A03FDE-0CE9-4FCF-8910-370B909B972E}"/>
    <cellStyle name="RISKtlandrEdge 2 2 3 4" xfId="22595" xr:uid="{00000000-0005-0000-0000-00004A580000}"/>
    <cellStyle name="RISKtlandrEdge 2 2 3 4 2" xfId="45194" xr:uid="{4A2CFEFD-D8C7-4528-B7DF-46E34378A471}"/>
    <cellStyle name="RISKtlandrEdge 2 2 3 5" xfId="45189" xr:uid="{226ECB1A-FD2C-4C8A-B07E-179A674B2780}"/>
    <cellStyle name="RISKtlandrEdge 2 2 4" xfId="22596" xr:uid="{00000000-0005-0000-0000-00004B580000}"/>
    <cellStyle name="RISKtlandrEdge 2 2 4 2" xfId="22597" xr:uid="{00000000-0005-0000-0000-00004C580000}"/>
    <cellStyle name="RISKtlandrEdge 2 2 4 2 2" xfId="22598" xr:uid="{00000000-0005-0000-0000-00004D580000}"/>
    <cellStyle name="RISKtlandrEdge 2 2 4 2 2 2" xfId="45197" xr:uid="{67DB23B1-1936-4C3E-8D44-FAFCAA2903E1}"/>
    <cellStyle name="RISKtlandrEdge 2 2 4 2 3" xfId="45196" xr:uid="{23A09CA6-DD74-4C7B-87BC-35046A9583EB}"/>
    <cellStyle name="RISKtlandrEdge 2 2 4 3" xfId="22599" xr:uid="{00000000-0005-0000-0000-00004E580000}"/>
    <cellStyle name="RISKtlandrEdge 2 2 4 3 2" xfId="22600" xr:uid="{00000000-0005-0000-0000-00004F580000}"/>
    <cellStyle name="RISKtlandrEdge 2 2 4 3 2 2" xfId="45199" xr:uid="{602A1204-A67D-42BB-9FA6-0F3E5B331546}"/>
    <cellStyle name="RISKtlandrEdge 2 2 4 3 3" xfId="45198" xr:uid="{22B64A35-21CE-4C9D-8E3C-2D2D27C85C83}"/>
    <cellStyle name="RISKtlandrEdge 2 2 4 4" xfId="22601" xr:uid="{00000000-0005-0000-0000-000050580000}"/>
    <cellStyle name="RISKtlandrEdge 2 2 4 4 2" xfId="45200" xr:uid="{644C410D-BECE-4BC8-AED0-3267DCDF16CC}"/>
    <cellStyle name="RISKtlandrEdge 2 2 4 5" xfId="45195" xr:uid="{7BDB4E30-8FF8-4119-BC00-E8C8F5F1BF4D}"/>
    <cellStyle name="RISKtlandrEdge 2 2 5" xfId="22602" xr:uid="{00000000-0005-0000-0000-000051580000}"/>
    <cellStyle name="RISKtlandrEdge 2 2 5 2" xfId="22603" xr:uid="{00000000-0005-0000-0000-000052580000}"/>
    <cellStyle name="RISKtlandrEdge 2 2 5 2 2" xfId="22604" xr:uid="{00000000-0005-0000-0000-000053580000}"/>
    <cellStyle name="RISKtlandrEdge 2 2 5 2 2 2" xfId="45203" xr:uid="{47EC5C67-AE3D-4E9F-8C46-433BAAFC0128}"/>
    <cellStyle name="RISKtlandrEdge 2 2 5 2 3" xfId="45202" xr:uid="{95C67218-DF43-41CC-A1A3-CD3D982B492C}"/>
    <cellStyle name="RISKtlandrEdge 2 2 5 3" xfId="22605" xr:uid="{00000000-0005-0000-0000-000054580000}"/>
    <cellStyle name="RISKtlandrEdge 2 2 5 3 2" xfId="22606" xr:uid="{00000000-0005-0000-0000-000055580000}"/>
    <cellStyle name="RISKtlandrEdge 2 2 5 3 2 2" xfId="45205" xr:uid="{A239F284-20AE-4F26-91ED-586C77A7EAA5}"/>
    <cellStyle name="RISKtlandrEdge 2 2 5 3 3" xfId="45204" xr:uid="{07B0F641-B923-4765-9602-1256F5CB84B9}"/>
    <cellStyle name="RISKtlandrEdge 2 2 5 4" xfId="22607" xr:uid="{00000000-0005-0000-0000-000056580000}"/>
    <cellStyle name="RISKtlandrEdge 2 2 5 4 2" xfId="45206" xr:uid="{D4A9F306-B5F3-4FD5-AE68-D26C5727207D}"/>
    <cellStyle name="RISKtlandrEdge 2 2 5 5" xfId="45201" xr:uid="{B20A1CEF-41CD-4F1B-AA12-4D78DD34C4B8}"/>
    <cellStyle name="RISKtlandrEdge 2 2 6" xfId="22608" xr:uid="{00000000-0005-0000-0000-000057580000}"/>
    <cellStyle name="RISKtlandrEdge 2 2 6 2" xfId="22609" xr:uid="{00000000-0005-0000-0000-000058580000}"/>
    <cellStyle name="RISKtlandrEdge 2 2 6 2 2" xfId="22610" xr:uid="{00000000-0005-0000-0000-000059580000}"/>
    <cellStyle name="RISKtlandrEdge 2 2 6 2 2 2" xfId="45209" xr:uid="{B19300A7-1889-444B-BD3E-376C7CB34B8B}"/>
    <cellStyle name="RISKtlandrEdge 2 2 6 2 3" xfId="45208" xr:uid="{BFA6ACB6-46F8-4085-9106-443B2D387B8C}"/>
    <cellStyle name="RISKtlandrEdge 2 2 6 3" xfId="22611" xr:uid="{00000000-0005-0000-0000-00005A580000}"/>
    <cellStyle name="RISKtlandrEdge 2 2 6 3 2" xfId="22612" xr:uid="{00000000-0005-0000-0000-00005B580000}"/>
    <cellStyle name="RISKtlandrEdge 2 2 6 3 2 2" xfId="45211" xr:uid="{62DA0A83-4458-4DAE-BC6D-176F952D7759}"/>
    <cellStyle name="RISKtlandrEdge 2 2 6 3 3" xfId="45210" xr:uid="{D43923D3-9673-4241-9FBA-8EEF9759775D}"/>
    <cellStyle name="RISKtlandrEdge 2 2 6 4" xfId="22613" xr:uid="{00000000-0005-0000-0000-00005C580000}"/>
    <cellStyle name="RISKtlandrEdge 2 2 6 4 2" xfId="45212" xr:uid="{9959DAED-B42D-4246-BDB1-B01C9EFF76F9}"/>
    <cellStyle name="RISKtlandrEdge 2 2 6 5" xfId="45207" xr:uid="{D10F8335-975B-4764-8510-7E5F7138DB89}"/>
    <cellStyle name="RISKtlandrEdge 2 2 7" xfId="22614" xr:uid="{00000000-0005-0000-0000-00005D580000}"/>
    <cellStyle name="RISKtlandrEdge 2 2 7 2" xfId="22615" xr:uid="{00000000-0005-0000-0000-00005E580000}"/>
    <cellStyle name="RISKtlandrEdge 2 2 7 2 2" xfId="45214" xr:uid="{DFB24326-DD48-4C16-AD6C-BEC1E824D4E6}"/>
    <cellStyle name="RISKtlandrEdge 2 2 7 3" xfId="45213" xr:uid="{186CD1B3-FE13-4519-8DC9-1536B219BEF0}"/>
    <cellStyle name="RISKtlandrEdge 2 2 8" xfId="22616" xr:uid="{00000000-0005-0000-0000-00005F580000}"/>
    <cellStyle name="RISKtlandrEdge 2 2 8 2" xfId="22617" xr:uid="{00000000-0005-0000-0000-000060580000}"/>
    <cellStyle name="RISKtlandrEdge 2 2 8 2 2" xfId="45216" xr:uid="{23BFBC8A-33DC-42B4-99D3-5E6C0DBDF290}"/>
    <cellStyle name="RISKtlandrEdge 2 2 8 3" xfId="45215" xr:uid="{0832B805-C17E-4BCE-BE2F-E4175C3CA92A}"/>
    <cellStyle name="RISKtlandrEdge 2 2 9" xfId="22618" xr:uid="{00000000-0005-0000-0000-000061580000}"/>
    <cellStyle name="RISKtlandrEdge 2 2 9 2" xfId="45217" xr:uid="{B542A3D2-5B83-4AF1-AE61-290DD9223A51}"/>
    <cellStyle name="RISKtlandrEdge 2 2_Balance" xfId="22619" xr:uid="{00000000-0005-0000-0000-000062580000}"/>
    <cellStyle name="RISKtlandrEdge 2 3" xfId="22620" xr:uid="{00000000-0005-0000-0000-000063580000}"/>
    <cellStyle name="RISKtlandrEdge 2 3 10" xfId="45218" xr:uid="{A4BC5620-A7E2-497C-8CEE-BFCB97C82EEF}"/>
    <cellStyle name="RISKtlandrEdge 2 3 2" xfId="22621" xr:uid="{00000000-0005-0000-0000-000064580000}"/>
    <cellStyle name="RISKtlandrEdge 2 3 2 2" xfId="22622" xr:uid="{00000000-0005-0000-0000-000065580000}"/>
    <cellStyle name="RISKtlandrEdge 2 3 2 2 2" xfId="22623" xr:uid="{00000000-0005-0000-0000-000066580000}"/>
    <cellStyle name="RISKtlandrEdge 2 3 2 2 2 2" xfId="22624" xr:uid="{00000000-0005-0000-0000-000067580000}"/>
    <cellStyle name="RISKtlandrEdge 2 3 2 2 2 2 2" xfId="45222" xr:uid="{CEA3304D-3763-434F-8610-B04275301C0D}"/>
    <cellStyle name="RISKtlandrEdge 2 3 2 2 2 3" xfId="45221" xr:uid="{A1CD6A0E-30B3-4259-B7D4-C07E62D7D212}"/>
    <cellStyle name="RISKtlandrEdge 2 3 2 2 3" xfId="22625" xr:uid="{00000000-0005-0000-0000-000068580000}"/>
    <cellStyle name="RISKtlandrEdge 2 3 2 2 3 2" xfId="22626" xr:uid="{00000000-0005-0000-0000-000069580000}"/>
    <cellStyle name="RISKtlandrEdge 2 3 2 2 3 2 2" xfId="45224" xr:uid="{5BBE8EAB-8D56-4366-BFCF-0E2A00DB75CE}"/>
    <cellStyle name="RISKtlandrEdge 2 3 2 2 3 3" xfId="45223" xr:uid="{A5719468-4C49-41BD-BCF0-E55AA901B879}"/>
    <cellStyle name="RISKtlandrEdge 2 3 2 2 4" xfId="22627" xr:uid="{00000000-0005-0000-0000-00006A580000}"/>
    <cellStyle name="RISKtlandrEdge 2 3 2 2 4 2" xfId="45225" xr:uid="{A216C466-E41E-4AC0-8726-21882F18066F}"/>
    <cellStyle name="RISKtlandrEdge 2 3 2 2 5" xfId="45220" xr:uid="{C15A6414-C500-4402-A7FB-E4B49E6876D3}"/>
    <cellStyle name="RISKtlandrEdge 2 3 2 3" xfId="22628" xr:uid="{00000000-0005-0000-0000-00006B580000}"/>
    <cellStyle name="RISKtlandrEdge 2 3 2 3 2" xfId="22629" xr:uid="{00000000-0005-0000-0000-00006C580000}"/>
    <cellStyle name="RISKtlandrEdge 2 3 2 3 2 2" xfId="22630" xr:uid="{00000000-0005-0000-0000-00006D580000}"/>
    <cellStyle name="RISKtlandrEdge 2 3 2 3 2 2 2" xfId="45228" xr:uid="{1E05D543-FEE2-4359-898B-42D126BF4B67}"/>
    <cellStyle name="RISKtlandrEdge 2 3 2 3 2 3" xfId="45227" xr:uid="{6C775F0A-F7DD-4E77-A178-6DD794351A3A}"/>
    <cellStyle name="RISKtlandrEdge 2 3 2 3 3" xfId="22631" xr:uid="{00000000-0005-0000-0000-00006E580000}"/>
    <cellStyle name="RISKtlandrEdge 2 3 2 3 3 2" xfId="22632" xr:uid="{00000000-0005-0000-0000-00006F580000}"/>
    <cellStyle name="RISKtlandrEdge 2 3 2 3 3 2 2" xfId="45230" xr:uid="{DD5364D2-05BD-414F-8BCF-F0698436E9CC}"/>
    <cellStyle name="RISKtlandrEdge 2 3 2 3 3 3" xfId="45229" xr:uid="{F62B4718-B57D-4B82-9698-F959F3991B07}"/>
    <cellStyle name="RISKtlandrEdge 2 3 2 3 4" xfId="22633" xr:uid="{00000000-0005-0000-0000-000070580000}"/>
    <cellStyle name="RISKtlandrEdge 2 3 2 3 4 2" xfId="45231" xr:uid="{2775A5F4-E93F-4B0C-9000-CD22606B842A}"/>
    <cellStyle name="RISKtlandrEdge 2 3 2 3 5" xfId="45226" xr:uid="{3F4F46B4-207D-46CC-AADE-1B18D0EFBB2F}"/>
    <cellStyle name="RISKtlandrEdge 2 3 2 4" xfId="22634" xr:uid="{00000000-0005-0000-0000-000071580000}"/>
    <cellStyle name="RISKtlandrEdge 2 3 2 4 2" xfId="22635" xr:uid="{00000000-0005-0000-0000-000072580000}"/>
    <cellStyle name="RISKtlandrEdge 2 3 2 4 2 2" xfId="22636" xr:uid="{00000000-0005-0000-0000-000073580000}"/>
    <cellStyle name="RISKtlandrEdge 2 3 2 4 2 2 2" xfId="45234" xr:uid="{FE00E7AE-A7EA-46FE-AE93-9B13DC09AC84}"/>
    <cellStyle name="RISKtlandrEdge 2 3 2 4 2 3" xfId="45233" xr:uid="{017BCE78-4E1A-4A15-A7D2-5895D5FB6B59}"/>
    <cellStyle name="RISKtlandrEdge 2 3 2 4 3" xfId="22637" xr:uid="{00000000-0005-0000-0000-000074580000}"/>
    <cellStyle name="RISKtlandrEdge 2 3 2 4 3 2" xfId="22638" xr:uid="{00000000-0005-0000-0000-000075580000}"/>
    <cellStyle name="RISKtlandrEdge 2 3 2 4 3 2 2" xfId="45236" xr:uid="{BAE91EA1-5607-498E-A23B-AB51F3002606}"/>
    <cellStyle name="RISKtlandrEdge 2 3 2 4 3 3" xfId="45235" xr:uid="{1CFB004F-E84F-4BF7-B0BD-2E19821A7492}"/>
    <cellStyle name="RISKtlandrEdge 2 3 2 4 4" xfId="22639" xr:uid="{00000000-0005-0000-0000-000076580000}"/>
    <cellStyle name="RISKtlandrEdge 2 3 2 4 4 2" xfId="45237" xr:uid="{9F0297DE-159B-4A40-B02F-906AFF20CACF}"/>
    <cellStyle name="RISKtlandrEdge 2 3 2 4 5" xfId="45232" xr:uid="{6906ACB3-B70C-4A12-8F11-432FC2B3A752}"/>
    <cellStyle name="RISKtlandrEdge 2 3 2 5" xfId="22640" xr:uid="{00000000-0005-0000-0000-000077580000}"/>
    <cellStyle name="RISKtlandrEdge 2 3 2 5 2" xfId="22641" xr:uid="{00000000-0005-0000-0000-000078580000}"/>
    <cellStyle name="RISKtlandrEdge 2 3 2 5 2 2" xfId="22642" xr:uid="{00000000-0005-0000-0000-000079580000}"/>
    <cellStyle name="RISKtlandrEdge 2 3 2 5 2 2 2" xfId="45240" xr:uid="{6FF786C9-4037-425F-B0D8-5B100F7B75ED}"/>
    <cellStyle name="RISKtlandrEdge 2 3 2 5 2 3" xfId="45239" xr:uid="{65FC3D00-E9A9-4C00-93DE-43DE46F78C50}"/>
    <cellStyle name="RISKtlandrEdge 2 3 2 5 3" xfId="22643" xr:uid="{00000000-0005-0000-0000-00007A580000}"/>
    <cellStyle name="RISKtlandrEdge 2 3 2 5 3 2" xfId="22644" xr:uid="{00000000-0005-0000-0000-00007B580000}"/>
    <cellStyle name="RISKtlandrEdge 2 3 2 5 3 2 2" xfId="45242" xr:uid="{0D640DAB-BDDE-406F-92DB-80811291B448}"/>
    <cellStyle name="RISKtlandrEdge 2 3 2 5 3 3" xfId="45241" xr:uid="{DC29561C-9EA6-4D4A-994D-0ED69E187437}"/>
    <cellStyle name="RISKtlandrEdge 2 3 2 5 4" xfId="22645" xr:uid="{00000000-0005-0000-0000-00007C580000}"/>
    <cellStyle name="RISKtlandrEdge 2 3 2 5 4 2" xfId="45243" xr:uid="{E884ECC3-724E-4A03-B29C-2959F15B5C1D}"/>
    <cellStyle name="RISKtlandrEdge 2 3 2 5 5" xfId="45238" xr:uid="{C5B95BD4-D6DF-499B-883A-4EDDAEC54D65}"/>
    <cellStyle name="RISKtlandrEdge 2 3 2 6" xfId="22646" xr:uid="{00000000-0005-0000-0000-00007D580000}"/>
    <cellStyle name="RISKtlandrEdge 2 3 2 6 2" xfId="22647" xr:uid="{00000000-0005-0000-0000-00007E580000}"/>
    <cellStyle name="RISKtlandrEdge 2 3 2 6 2 2" xfId="45245" xr:uid="{B3373086-F894-4B51-9D01-72E2E0DCBEEA}"/>
    <cellStyle name="RISKtlandrEdge 2 3 2 6 3" xfId="45244" xr:uid="{C47BB9FF-05E0-4D15-B998-72F3A9764D48}"/>
    <cellStyle name="RISKtlandrEdge 2 3 2 7" xfId="22648" xr:uid="{00000000-0005-0000-0000-00007F580000}"/>
    <cellStyle name="RISKtlandrEdge 2 3 2 7 2" xfId="22649" xr:uid="{00000000-0005-0000-0000-000080580000}"/>
    <cellStyle name="RISKtlandrEdge 2 3 2 7 2 2" xfId="45247" xr:uid="{9E7AB4C5-35A9-442E-A5A7-7EAA4741AFD7}"/>
    <cellStyle name="RISKtlandrEdge 2 3 2 7 3" xfId="45246" xr:uid="{6B40F982-EC66-4946-BFD2-2C8851BB2DB0}"/>
    <cellStyle name="RISKtlandrEdge 2 3 2 8" xfId="22650" xr:uid="{00000000-0005-0000-0000-000081580000}"/>
    <cellStyle name="RISKtlandrEdge 2 3 2 8 2" xfId="45248" xr:uid="{922371F0-90DE-4147-8195-1F4DA696F923}"/>
    <cellStyle name="RISKtlandrEdge 2 3 2 9" xfId="45219" xr:uid="{F2013B82-5446-4C5B-9875-BAFA6EC51F65}"/>
    <cellStyle name="RISKtlandrEdge 2 3 3" xfId="22651" xr:uid="{00000000-0005-0000-0000-000082580000}"/>
    <cellStyle name="RISKtlandrEdge 2 3 3 2" xfId="22652" xr:uid="{00000000-0005-0000-0000-000083580000}"/>
    <cellStyle name="RISKtlandrEdge 2 3 3 2 2" xfId="22653" xr:uid="{00000000-0005-0000-0000-000084580000}"/>
    <cellStyle name="RISKtlandrEdge 2 3 3 2 2 2" xfId="45251" xr:uid="{E01BFFE1-DCB5-4018-93B2-AC927185E2C4}"/>
    <cellStyle name="RISKtlandrEdge 2 3 3 2 3" xfId="45250" xr:uid="{7821D8A6-3503-4DE7-9FB3-D8424EAA3E15}"/>
    <cellStyle name="RISKtlandrEdge 2 3 3 3" xfId="22654" xr:uid="{00000000-0005-0000-0000-000085580000}"/>
    <cellStyle name="RISKtlandrEdge 2 3 3 3 2" xfId="22655" xr:uid="{00000000-0005-0000-0000-000086580000}"/>
    <cellStyle name="RISKtlandrEdge 2 3 3 3 2 2" xfId="45253" xr:uid="{CCC887DF-B87E-45BB-A7EA-BC7B1FB632C3}"/>
    <cellStyle name="RISKtlandrEdge 2 3 3 3 3" xfId="45252" xr:uid="{C92DAC82-190E-4941-84C2-134962F54C07}"/>
    <cellStyle name="RISKtlandrEdge 2 3 3 4" xfId="22656" xr:uid="{00000000-0005-0000-0000-000087580000}"/>
    <cellStyle name="RISKtlandrEdge 2 3 3 4 2" xfId="45254" xr:uid="{B9521BBB-4DB0-43C7-999D-EFFD68766BDC}"/>
    <cellStyle name="RISKtlandrEdge 2 3 3 5" xfId="45249" xr:uid="{E1A57A76-EE35-4DA5-A105-6CCB7CBB2956}"/>
    <cellStyle name="RISKtlandrEdge 2 3 4" xfId="22657" xr:uid="{00000000-0005-0000-0000-000088580000}"/>
    <cellStyle name="RISKtlandrEdge 2 3 4 2" xfId="22658" xr:uid="{00000000-0005-0000-0000-000089580000}"/>
    <cellStyle name="RISKtlandrEdge 2 3 4 2 2" xfId="22659" xr:uid="{00000000-0005-0000-0000-00008A580000}"/>
    <cellStyle name="RISKtlandrEdge 2 3 4 2 2 2" xfId="45257" xr:uid="{032D4827-DDBF-46B9-ABC6-FCBB51CBA70F}"/>
    <cellStyle name="RISKtlandrEdge 2 3 4 2 3" xfId="45256" xr:uid="{494015A4-D0E0-4901-AD9B-0AC2B3B7AE92}"/>
    <cellStyle name="RISKtlandrEdge 2 3 4 3" xfId="22660" xr:uid="{00000000-0005-0000-0000-00008B580000}"/>
    <cellStyle name="RISKtlandrEdge 2 3 4 3 2" xfId="22661" xr:uid="{00000000-0005-0000-0000-00008C580000}"/>
    <cellStyle name="RISKtlandrEdge 2 3 4 3 2 2" xfId="45259" xr:uid="{21B8EC1A-9869-4E9C-A915-21A9712D66B0}"/>
    <cellStyle name="RISKtlandrEdge 2 3 4 3 3" xfId="45258" xr:uid="{BBA6B995-FA91-4F46-BAE3-13141F40EA12}"/>
    <cellStyle name="RISKtlandrEdge 2 3 4 4" xfId="22662" xr:uid="{00000000-0005-0000-0000-00008D580000}"/>
    <cellStyle name="RISKtlandrEdge 2 3 4 4 2" xfId="45260" xr:uid="{AF2821ED-5DF3-4F07-A1F6-011C62136CE3}"/>
    <cellStyle name="RISKtlandrEdge 2 3 4 5" xfId="45255" xr:uid="{2B7B2247-DE7D-4514-90FE-46B97AE9E717}"/>
    <cellStyle name="RISKtlandrEdge 2 3 5" xfId="22663" xr:uid="{00000000-0005-0000-0000-00008E580000}"/>
    <cellStyle name="RISKtlandrEdge 2 3 5 2" xfId="22664" xr:uid="{00000000-0005-0000-0000-00008F580000}"/>
    <cellStyle name="RISKtlandrEdge 2 3 5 2 2" xfId="22665" xr:uid="{00000000-0005-0000-0000-000090580000}"/>
    <cellStyle name="RISKtlandrEdge 2 3 5 2 2 2" xfId="45263" xr:uid="{329454C1-8B3B-4787-BEE2-C36CA9F0EEDF}"/>
    <cellStyle name="RISKtlandrEdge 2 3 5 2 3" xfId="45262" xr:uid="{F0FCCAEB-0F3C-4E09-913D-6D319A9D77F8}"/>
    <cellStyle name="RISKtlandrEdge 2 3 5 3" xfId="22666" xr:uid="{00000000-0005-0000-0000-000091580000}"/>
    <cellStyle name="RISKtlandrEdge 2 3 5 3 2" xfId="22667" xr:uid="{00000000-0005-0000-0000-000092580000}"/>
    <cellStyle name="RISKtlandrEdge 2 3 5 3 2 2" xfId="45265" xr:uid="{DD9218AC-F320-492A-9217-A37EB7742718}"/>
    <cellStyle name="RISKtlandrEdge 2 3 5 3 3" xfId="45264" xr:uid="{87EF7914-2B3E-494B-B390-E4503F9B7E79}"/>
    <cellStyle name="RISKtlandrEdge 2 3 5 4" xfId="22668" xr:uid="{00000000-0005-0000-0000-000093580000}"/>
    <cellStyle name="RISKtlandrEdge 2 3 5 4 2" xfId="45266" xr:uid="{DC46DD37-F0DF-44C0-9AD0-17224A87675B}"/>
    <cellStyle name="RISKtlandrEdge 2 3 5 5" xfId="45261" xr:uid="{7B19037C-E5D2-4B0B-8152-482B62C75DBE}"/>
    <cellStyle name="RISKtlandrEdge 2 3 6" xfId="22669" xr:uid="{00000000-0005-0000-0000-000094580000}"/>
    <cellStyle name="RISKtlandrEdge 2 3 6 2" xfId="22670" xr:uid="{00000000-0005-0000-0000-000095580000}"/>
    <cellStyle name="RISKtlandrEdge 2 3 6 2 2" xfId="22671" xr:uid="{00000000-0005-0000-0000-000096580000}"/>
    <cellStyle name="RISKtlandrEdge 2 3 6 2 2 2" xfId="45269" xr:uid="{39E24951-0EAA-42E7-823A-48D931EF0893}"/>
    <cellStyle name="RISKtlandrEdge 2 3 6 2 3" xfId="45268" xr:uid="{E0DB2B93-5F46-4157-B90C-DEED834DB803}"/>
    <cellStyle name="RISKtlandrEdge 2 3 6 3" xfId="22672" xr:uid="{00000000-0005-0000-0000-000097580000}"/>
    <cellStyle name="RISKtlandrEdge 2 3 6 3 2" xfId="22673" xr:uid="{00000000-0005-0000-0000-000098580000}"/>
    <cellStyle name="RISKtlandrEdge 2 3 6 3 2 2" xfId="45271" xr:uid="{89DFF6CC-E247-4629-B5C4-4725FE7B997C}"/>
    <cellStyle name="RISKtlandrEdge 2 3 6 3 3" xfId="45270" xr:uid="{B16541AC-27AB-4713-BF98-6BCAC99B2A06}"/>
    <cellStyle name="RISKtlandrEdge 2 3 6 4" xfId="22674" xr:uid="{00000000-0005-0000-0000-000099580000}"/>
    <cellStyle name="RISKtlandrEdge 2 3 6 4 2" xfId="45272" xr:uid="{56978834-3CD8-4860-931D-FFB5A206F87F}"/>
    <cellStyle name="RISKtlandrEdge 2 3 6 5" xfId="45267" xr:uid="{AE8F1EBA-DF84-4912-BFDE-8CE55B86255E}"/>
    <cellStyle name="RISKtlandrEdge 2 3 7" xfId="22675" xr:uid="{00000000-0005-0000-0000-00009A580000}"/>
    <cellStyle name="RISKtlandrEdge 2 3 7 2" xfId="22676" xr:uid="{00000000-0005-0000-0000-00009B580000}"/>
    <cellStyle name="RISKtlandrEdge 2 3 7 2 2" xfId="45274" xr:uid="{5CDCDA0A-F7EE-4365-8370-73A8E67D3FE1}"/>
    <cellStyle name="RISKtlandrEdge 2 3 7 3" xfId="45273" xr:uid="{68983BCB-4BD2-4409-BF0A-1B51A33E3C28}"/>
    <cellStyle name="RISKtlandrEdge 2 3 8" xfId="22677" xr:uid="{00000000-0005-0000-0000-00009C580000}"/>
    <cellStyle name="RISKtlandrEdge 2 3 8 2" xfId="22678" xr:uid="{00000000-0005-0000-0000-00009D580000}"/>
    <cellStyle name="RISKtlandrEdge 2 3 8 2 2" xfId="45276" xr:uid="{38A8508B-30A1-4230-9804-EA47FC2A2646}"/>
    <cellStyle name="RISKtlandrEdge 2 3 8 3" xfId="45275" xr:uid="{C2CD6052-8AD6-4F23-B8B5-2AB14447C269}"/>
    <cellStyle name="RISKtlandrEdge 2 3 9" xfId="22679" xr:uid="{00000000-0005-0000-0000-00009E580000}"/>
    <cellStyle name="RISKtlandrEdge 2 3 9 2" xfId="45277" xr:uid="{A3BCEFC9-4F3E-4A99-A7D1-91B1FBD0032D}"/>
    <cellStyle name="RISKtlandrEdge 2 3_Balance" xfId="22680" xr:uid="{00000000-0005-0000-0000-00009F580000}"/>
    <cellStyle name="RISKtlandrEdge 2 4" xfId="22681" xr:uid="{00000000-0005-0000-0000-0000A0580000}"/>
    <cellStyle name="RISKtlandrEdge 2 4 10" xfId="45278" xr:uid="{399C2A8E-805E-4B91-8E49-823B91ACDC5C}"/>
    <cellStyle name="RISKtlandrEdge 2 4 2" xfId="22682" xr:uid="{00000000-0005-0000-0000-0000A1580000}"/>
    <cellStyle name="RISKtlandrEdge 2 4 2 2" xfId="22683" xr:uid="{00000000-0005-0000-0000-0000A2580000}"/>
    <cellStyle name="RISKtlandrEdge 2 4 2 2 2" xfId="22684" xr:uid="{00000000-0005-0000-0000-0000A3580000}"/>
    <cellStyle name="RISKtlandrEdge 2 4 2 2 2 2" xfId="22685" xr:uid="{00000000-0005-0000-0000-0000A4580000}"/>
    <cellStyle name="RISKtlandrEdge 2 4 2 2 2 2 2" xfId="45282" xr:uid="{7F706A37-1D3E-4383-9D2E-2258390B3DBF}"/>
    <cellStyle name="RISKtlandrEdge 2 4 2 2 2 3" xfId="45281" xr:uid="{5DE75426-D6B6-44B3-B4B5-8BD60678A42E}"/>
    <cellStyle name="RISKtlandrEdge 2 4 2 2 3" xfId="22686" xr:uid="{00000000-0005-0000-0000-0000A5580000}"/>
    <cellStyle name="RISKtlandrEdge 2 4 2 2 3 2" xfId="22687" xr:uid="{00000000-0005-0000-0000-0000A6580000}"/>
    <cellStyle name="RISKtlandrEdge 2 4 2 2 3 2 2" xfId="45284" xr:uid="{185714E7-B522-400C-AAF6-916B5ABFFBDB}"/>
    <cellStyle name="RISKtlandrEdge 2 4 2 2 3 3" xfId="45283" xr:uid="{C68DFEEE-DDD5-427B-ADA4-B55A7C37515A}"/>
    <cellStyle name="RISKtlandrEdge 2 4 2 2 4" xfId="22688" xr:uid="{00000000-0005-0000-0000-0000A7580000}"/>
    <cellStyle name="RISKtlandrEdge 2 4 2 2 4 2" xfId="45285" xr:uid="{9E598470-FF2E-4C53-9C23-7BBDDCC328A4}"/>
    <cellStyle name="RISKtlandrEdge 2 4 2 2 5" xfId="45280" xr:uid="{1610ED66-6243-49F0-9442-0CD454101A2E}"/>
    <cellStyle name="RISKtlandrEdge 2 4 2 3" xfId="22689" xr:uid="{00000000-0005-0000-0000-0000A8580000}"/>
    <cellStyle name="RISKtlandrEdge 2 4 2 3 2" xfId="22690" xr:uid="{00000000-0005-0000-0000-0000A9580000}"/>
    <cellStyle name="RISKtlandrEdge 2 4 2 3 2 2" xfId="22691" xr:uid="{00000000-0005-0000-0000-0000AA580000}"/>
    <cellStyle name="RISKtlandrEdge 2 4 2 3 2 2 2" xfId="45288" xr:uid="{A5C1ED6F-D8B2-44FD-9BB8-CC8718D5264A}"/>
    <cellStyle name="RISKtlandrEdge 2 4 2 3 2 3" xfId="45287" xr:uid="{743FDE4F-1B22-4BB2-B666-F50A038C396D}"/>
    <cellStyle name="RISKtlandrEdge 2 4 2 3 3" xfId="22692" xr:uid="{00000000-0005-0000-0000-0000AB580000}"/>
    <cellStyle name="RISKtlandrEdge 2 4 2 3 3 2" xfId="22693" xr:uid="{00000000-0005-0000-0000-0000AC580000}"/>
    <cellStyle name="RISKtlandrEdge 2 4 2 3 3 2 2" xfId="45290" xr:uid="{0CA03E81-514D-4F72-A0B4-1F62D78A432C}"/>
    <cellStyle name="RISKtlandrEdge 2 4 2 3 3 3" xfId="45289" xr:uid="{C73BC215-20D1-4AEA-88DC-92D445CDBB9D}"/>
    <cellStyle name="RISKtlandrEdge 2 4 2 3 4" xfId="22694" xr:uid="{00000000-0005-0000-0000-0000AD580000}"/>
    <cellStyle name="RISKtlandrEdge 2 4 2 3 4 2" xfId="45291" xr:uid="{EC083BF1-9339-4E1B-87ED-DF29EB168013}"/>
    <cellStyle name="RISKtlandrEdge 2 4 2 3 5" xfId="45286" xr:uid="{E40D98D0-1174-4076-984D-1314EFF15181}"/>
    <cellStyle name="RISKtlandrEdge 2 4 2 4" xfId="22695" xr:uid="{00000000-0005-0000-0000-0000AE580000}"/>
    <cellStyle name="RISKtlandrEdge 2 4 2 4 2" xfId="22696" xr:uid="{00000000-0005-0000-0000-0000AF580000}"/>
    <cellStyle name="RISKtlandrEdge 2 4 2 4 2 2" xfId="22697" xr:uid="{00000000-0005-0000-0000-0000B0580000}"/>
    <cellStyle name="RISKtlandrEdge 2 4 2 4 2 2 2" xfId="45294" xr:uid="{2B094764-EE8A-496C-B140-CCD5D96DE645}"/>
    <cellStyle name="RISKtlandrEdge 2 4 2 4 2 3" xfId="45293" xr:uid="{7644A49B-6B3E-4623-9147-4E9C82CC615F}"/>
    <cellStyle name="RISKtlandrEdge 2 4 2 4 3" xfId="22698" xr:uid="{00000000-0005-0000-0000-0000B1580000}"/>
    <cellStyle name="RISKtlandrEdge 2 4 2 4 3 2" xfId="22699" xr:uid="{00000000-0005-0000-0000-0000B2580000}"/>
    <cellStyle name="RISKtlandrEdge 2 4 2 4 3 2 2" xfId="45296" xr:uid="{632944FE-3EED-44F1-926D-E825D2F1D484}"/>
    <cellStyle name="RISKtlandrEdge 2 4 2 4 3 3" xfId="45295" xr:uid="{3046E520-7B4A-4990-A2E7-CA1751144154}"/>
    <cellStyle name="RISKtlandrEdge 2 4 2 4 4" xfId="22700" xr:uid="{00000000-0005-0000-0000-0000B3580000}"/>
    <cellStyle name="RISKtlandrEdge 2 4 2 4 4 2" xfId="45297" xr:uid="{7AC48891-2519-4E54-958D-0C775A5E14C0}"/>
    <cellStyle name="RISKtlandrEdge 2 4 2 4 5" xfId="45292" xr:uid="{831CC080-AE84-4D0F-A45E-C4DE326A55F8}"/>
    <cellStyle name="RISKtlandrEdge 2 4 2 5" xfId="22701" xr:uid="{00000000-0005-0000-0000-0000B4580000}"/>
    <cellStyle name="RISKtlandrEdge 2 4 2 5 2" xfId="22702" xr:uid="{00000000-0005-0000-0000-0000B5580000}"/>
    <cellStyle name="RISKtlandrEdge 2 4 2 5 2 2" xfId="22703" xr:uid="{00000000-0005-0000-0000-0000B6580000}"/>
    <cellStyle name="RISKtlandrEdge 2 4 2 5 2 2 2" xfId="45300" xr:uid="{2A8BBA00-FCA7-4E9C-AFD1-6751759A27A2}"/>
    <cellStyle name="RISKtlandrEdge 2 4 2 5 2 3" xfId="45299" xr:uid="{CBB6900C-6B8B-4C4E-9BB3-633D2B3A920B}"/>
    <cellStyle name="RISKtlandrEdge 2 4 2 5 3" xfId="22704" xr:uid="{00000000-0005-0000-0000-0000B7580000}"/>
    <cellStyle name="RISKtlandrEdge 2 4 2 5 3 2" xfId="22705" xr:uid="{00000000-0005-0000-0000-0000B8580000}"/>
    <cellStyle name="RISKtlandrEdge 2 4 2 5 3 2 2" xfId="45302" xr:uid="{828FB17D-D754-4D33-8892-A38DE1460A5A}"/>
    <cellStyle name="RISKtlandrEdge 2 4 2 5 3 3" xfId="45301" xr:uid="{B13CBEB2-FA1F-4FE6-AF3B-5B7F7B98169C}"/>
    <cellStyle name="RISKtlandrEdge 2 4 2 5 4" xfId="22706" xr:uid="{00000000-0005-0000-0000-0000B9580000}"/>
    <cellStyle name="RISKtlandrEdge 2 4 2 5 4 2" xfId="45303" xr:uid="{732790DB-A330-4149-9E1C-36F07D96D040}"/>
    <cellStyle name="RISKtlandrEdge 2 4 2 5 5" xfId="45298" xr:uid="{11BDA516-7692-4778-9522-DC6C39E9716C}"/>
    <cellStyle name="RISKtlandrEdge 2 4 2 6" xfId="22707" xr:uid="{00000000-0005-0000-0000-0000BA580000}"/>
    <cellStyle name="RISKtlandrEdge 2 4 2 6 2" xfId="22708" xr:uid="{00000000-0005-0000-0000-0000BB580000}"/>
    <cellStyle name="RISKtlandrEdge 2 4 2 6 2 2" xfId="45305" xr:uid="{D1159770-719D-4525-AC3E-49FE1CE6301A}"/>
    <cellStyle name="RISKtlandrEdge 2 4 2 6 3" xfId="45304" xr:uid="{158F97CD-9C6E-4E88-A3EE-3203154B117B}"/>
    <cellStyle name="RISKtlandrEdge 2 4 2 7" xfId="22709" xr:uid="{00000000-0005-0000-0000-0000BC580000}"/>
    <cellStyle name="RISKtlandrEdge 2 4 2 7 2" xfId="22710" xr:uid="{00000000-0005-0000-0000-0000BD580000}"/>
    <cellStyle name="RISKtlandrEdge 2 4 2 7 2 2" xfId="45307" xr:uid="{C99CE3D3-31A4-4343-94B9-7F1FECD293C4}"/>
    <cellStyle name="RISKtlandrEdge 2 4 2 7 3" xfId="45306" xr:uid="{885B5084-8763-43C1-9B25-82E76B8624B5}"/>
    <cellStyle name="RISKtlandrEdge 2 4 2 8" xfId="22711" xr:uid="{00000000-0005-0000-0000-0000BE580000}"/>
    <cellStyle name="RISKtlandrEdge 2 4 2 8 2" xfId="45308" xr:uid="{43E6ED41-C17F-4B9B-AE7C-2BBCDD113637}"/>
    <cellStyle name="RISKtlandrEdge 2 4 2 9" xfId="45279" xr:uid="{22274466-20E9-41C4-B959-388B696A4BC6}"/>
    <cellStyle name="RISKtlandrEdge 2 4 3" xfId="22712" xr:uid="{00000000-0005-0000-0000-0000BF580000}"/>
    <cellStyle name="RISKtlandrEdge 2 4 3 2" xfId="22713" xr:uid="{00000000-0005-0000-0000-0000C0580000}"/>
    <cellStyle name="RISKtlandrEdge 2 4 3 2 2" xfId="22714" xr:uid="{00000000-0005-0000-0000-0000C1580000}"/>
    <cellStyle name="RISKtlandrEdge 2 4 3 2 2 2" xfId="45311" xr:uid="{F677158D-979F-460D-B0AF-89DBDA71E257}"/>
    <cellStyle name="RISKtlandrEdge 2 4 3 2 3" xfId="45310" xr:uid="{93F76ED3-8487-430E-9CE8-92A5467C7BC2}"/>
    <cellStyle name="RISKtlandrEdge 2 4 3 3" xfId="22715" xr:uid="{00000000-0005-0000-0000-0000C2580000}"/>
    <cellStyle name="RISKtlandrEdge 2 4 3 3 2" xfId="22716" xr:uid="{00000000-0005-0000-0000-0000C3580000}"/>
    <cellStyle name="RISKtlandrEdge 2 4 3 3 2 2" xfId="45313" xr:uid="{10D0B1DD-7953-4B14-8014-780416FC8FF7}"/>
    <cellStyle name="RISKtlandrEdge 2 4 3 3 3" xfId="45312" xr:uid="{2C2C5AC3-5CCE-4268-BBBB-F280F2B7778E}"/>
    <cellStyle name="RISKtlandrEdge 2 4 3 4" xfId="22717" xr:uid="{00000000-0005-0000-0000-0000C4580000}"/>
    <cellStyle name="RISKtlandrEdge 2 4 3 4 2" xfId="45314" xr:uid="{D7F0EAE8-7BDE-4F6C-9543-2120252A23B4}"/>
    <cellStyle name="RISKtlandrEdge 2 4 3 5" xfId="45309" xr:uid="{30797FE8-E8D8-439E-B2B1-4A0F22186E6E}"/>
    <cellStyle name="RISKtlandrEdge 2 4 4" xfId="22718" xr:uid="{00000000-0005-0000-0000-0000C5580000}"/>
    <cellStyle name="RISKtlandrEdge 2 4 4 2" xfId="22719" xr:uid="{00000000-0005-0000-0000-0000C6580000}"/>
    <cellStyle name="RISKtlandrEdge 2 4 4 2 2" xfId="22720" xr:uid="{00000000-0005-0000-0000-0000C7580000}"/>
    <cellStyle name="RISKtlandrEdge 2 4 4 2 2 2" xfId="45317" xr:uid="{81645693-3813-4B32-B0EA-6C50F6C9B0D3}"/>
    <cellStyle name="RISKtlandrEdge 2 4 4 2 3" xfId="45316" xr:uid="{874F4480-83F7-4653-B03D-2B08B8E9DD6A}"/>
    <cellStyle name="RISKtlandrEdge 2 4 4 3" xfId="22721" xr:uid="{00000000-0005-0000-0000-0000C8580000}"/>
    <cellStyle name="RISKtlandrEdge 2 4 4 3 2" xfId="22722" xr:uid="{00000000-0005-0000-0000-0000C9580000}"/>
    <cellStyle name="RISKtlandrEdge 2 4 4 3 2 2" xfId="45319" xr:uid="{42B5AC69-1C29-4069-B48D-D933B5DB997F}"/>
    <cellStyle name="RISKtlandrEdge 2 4 4 3 3" xfId="45318" xr:uid="{6F64400F-6AEC-46AE-B8C8-E06BF583290A}"/>
    <cellStyle name="RISKtlandrEdge 2 4 4 4" xfId="22723" xr:uid="{00000000-0005-0000-0000-0000CA580000}"/>
    <cellStyle name="RISKtlandrEdge 2 4 4 4 2" xfId="45320" xr:uid="{43BA1EFF-7C90-4EFC-9B79-57D51F3E74C2}"/>
    <cellStyle name="RISKtlandrEdge 2 4 4 5" xfId="45315" xr:uid="{8E212FBE-100E-4D9D-AFF9-A43B295BAE83}"/>
    <cellStyle name="RISKtlandrEdge 2 4 5" xfId="22724" xr:uid="{00000000-0005-0000-0000-0000CB580000}"/>
    <cellStyle name="RISKtlandrEdge 2 4 5 2" xfId="22725" xr:uid="{00000000-0005-0000-0000-0000CC580000}"/>
    <cellStyle name="RISKtlandrEdge 2 4 5 2 2" xfId="22726" xr:uid="{00000000-0005-0000-0000-0000CD580000}"/>
    <cellStyle name="RISKtlandrEdge 2 4 5 2 2 2" xfId="45323" xr:uid="{953349EF-5B84-40CB-87D2-3A871F8E879D}"/>
    <cellStyle name="RISKtlandrEdge 2 4 5 2 3" xfId="45322" xr:uid="{0BDFA9F7-E78F-4DC9-8310-58383CFC7B2E}"/>
    <cellStyle name="RISKtlandrEdge 2 4 5 3" xfId="22727" xr:uid="{00000000-0005-0000-0000-0000CE580000}"/>
    <cellStyle name="RISKtlandrEdge 2 4 5 3 2" xfId="22728" xr:uid="{00000000-0005-0000-0000-0000CF580000}"/>
    <cellStyle name="RISKtlandrEdge 2 4 5 3 2 2" xfId="45325" xr:uid="{6DF4403F-8594-4179-9254-730FFFE182CA}"/>
    <cellStyle name="RISKtlandrEdge 2 4 5 3 3" xfId="45324" xr:uid="{9DD73AD2-4E97-4CE7-841D-4C7F9BA8BD05}"/>
    <cellStyle name="RISKtlandrEdge 2 4 5 4" xfId="22729" xr:uid="{00000000-0005-0000-0000-0000D0580000}"/>
    <cellStyle name="RISKtlandrEdge 2 4 5 4 2" xfId="45326" xr:uid="{BE8592F5-A7F9-4758-AA83-6D151611D23C}"/>
    <cellStyle name="RISKtlandrEdge 2 4 5 5" xfId="45321" xr:uid="{1273EF9D-7234-4347-9363-7B2E7DC6DDBF}"/>
    <cellStyle name="RISKtlandrEdge 2 4 6" xfId="22730" xr:uid="{00000000-0005-0000-0000-0000D1580000}"/>
    <cellStyle name="RISKtlandrEdge 2 4 6 2" xfId="22731" xr:uid="{00000000-0005-0000-0000-0000D2580000}"/>
    <cellStyle name="RISKtlandrEdge 2 4 6 2 2" xfId="22732" xr:uid="{00000000-0005-0000-0000-0000D3580000}"/>
    <cellStyle name="RISKtlandrEdge 2 4 6 2 2 2" xfId="45329" xr:uid="{305F9223-252F-4E1F-A023-55AF8613A870}"/>
    <cellStyle name="RISKtlandrEdge 2 4 6 2 3" xfId="45328" xr:uid="{D2441BF8-FB50-48AC-8F0A-B2D4BA78C122}"/>
    <cellStyle name="RISKtlandrEdge 2 4 6 3" xfId="22733" xr:uid="{00000000-0005-0000-0000-0000D4580000}"/>
    <cellStyle name="RISKtlandrEdge 2 4 6 3 2" xfId="22734" xr:uid="{00000000-0005-0000-0000-0000D5580000}"/>
    <cellStyle name="RISKtlandrEdge 2 4 6 3 2 2" xfId="45331" xr:uid="{EB37F40D-9046-447D-B274-B323EBA5DD80}"/>
    <cellStyle name="RISKtlandrEdge 2 4 6 3 3" xfId="45330" xr:uid="{3CC75E65-2198-4D3E-BD20-E7CDADA6A0CC}"/>
    <cellStyle name="RISKtlandrEdge 2 4 6 4" xfId="22735" xr:uid="{00000000-0005-0000-0000-0000D6580000}"/>
    <cellStyle name="RISKtlandrEdge 2 4 6 4 2" xfId="45332" xr:uid="{E8C436E1-B984-4B39-9C01-4DA23B36B528}"/>
    <cellStyle name="RISKtlandrEdge 2 4 6 5" xfId="45327" xr:uid="{08312233-606C-4E57-AC0C-0392D53E21C5}"/>
    <cellStyle name="RISKtlandrEdge 2 4 7" xfId="22736" xr:uid="{00000000-0005-0000-0000-0000D7580000}"/>
    <cellStyle name="RISKtlandrEdge 2 4 7 2" xfId="22737" xr:uid="{00000000-0005-0000-0000-0000D8580000}"/>
    <cellStyle name="RISKtlandrEdge 2 4 7 2 2" xfId="45334" xr:uid="{8FBAA27A-45CC-48A9-85C6-E51396B34FBD}"/>
    <cellStyle name="RISKtlandrEdge 2 4 7 3" xfId="45333" xr:uid="{E1F12BA2-532F-4546-ABCA-07976FBC71CE}"/>
    <cellStyle name="RISKtlandrEdge 2 4 8" xfId="22738" xr:uid="{00000000-0005-0000-0000-0000D9580000}"/>
    <cellStyle name="RISKtlandrEdge 2 4 8 2" xfId="22739" xr:uid="{00000000-0005-0000-0000-0000DA580000}"/>
    <cellStyle name="RISKtlandrEdge 2 4 8 2 2" xfId="45336" xr:uid="{62E239D8-D9B3-454B-8C76-E1323BF804A1}"/>
    <cellStyle name="RISKtlandrEdge 2 4 8 3" xfId="45335" xr:uid="{5295E666-155B-4156-BE41-0110A83DEC24}"/>
    <cellStyle name="RISKtlandrEdge 2 4 9" xfId="22740" xr:uid="{00000000-0005-0000-0000-0000DB580000}"/>
    <cellStyle name="RISKtlandrEdge 2 4 9 2" xfId="45337" xr:uid="{7E2C0416-B44B-4A95-9846-0FA9270CD5BA}"/>
    <cellStyle name="RISKtlandrEdge 2 4_Balance" xfId="22741" xr:uid="{00000000-0005-0000-0000-0000DC580000}"/>
    <cellStyle name="RISKtlandrEdge 2 5" xfId="22742" xr:uid="{00000000-0005-0000-0000-0000DD580000}"/>
    <cellStyle name="RISKtlandrEdge 2 5 2" xfId="22743" xr:uid="{00000000-0005-0000-0000-0000DE580000}"/>
    <cellStyle name="RISKtlandrEdge 2 5 2 2" xfId="22744" xr:uid="{00000000-0005-0000-0000-0000DF580000}"/>
    <cellStyle name="RISKtlandrEdge 2 5 2 2 2" xfId="22745" xr:uid="{00000000-0005-0000-0000-0000E0580000}"/>
    <cellStyle name="RISKtlandrEdge 2 5 2 2 2 2" xfId="45341" xr:uid="{98B77A29-B124-4205-87B3-FD74012D3A9A}"/>
    <cellStyle name="RISKtlandrEdge 2 5 2 2 3" xfId="45340" xr:uid="{FD7A82B2-2888-4E9E-823D-7328CE129BC2}"/>
    <cellStyle name="RISKtlandrEdge 2 5 2 3" xfId="22746" xr:uid="{00000000-0005-0000-0000-0000E1580000}"/>
    <cellStyle name="RISKtlandrEdge 2 5 2 3 2" xfId="22747" xr:uid="{00000000-0005-0000-0000-0000E2580000}"/>
    <cellStyle name="RISKtlandrEdge 2 5 2 3 2 2" xfId="45343" xr:uid="{5D6B1ED3-C065-4C8F-9441-039FB9CDC18F}"/>
    <cellStyle name="RISKtlandrEdge 2 5 2 3 3" xfId="45342" xr:uid="{78188485-D0D6-4C06-B295-278B7FB44953}"/>
    <cellStyle name="RISKtlandrEdge 2 5 2 4" xfId="22748" xr:uid="{00000000-0005-0000-0000-0000E3580000}"/>
    <cellStyle name="RISKtlandrEdge 2 5 2 4 2" xfId="45344" xr:uid="{78FB39CA-177A-4A99-94E0-A9FDE9F21531}"/>
    <cellStyle name="RISKtlandrEdge 2 5 2 5" xfId="45339" xr:uid="{14D3EC5B-9BD7-40F1-9932-72122BF904DC}"/>
    <cellStyle name="RISKtlandrEdge 2 5 3" xfId="22749" xr:uid="{00000000-0005-0000-0000-0000E4580000}"/>
    <cellStyle name="RISKtlandrEdge 2 5 3 2" xfId="22750" xr:uid="{00000000-0005-0000-0000-0000E5580000}"/>
    <cellStyle name="RISKtlandrEdge 2 5 3 2 2" xfId="22751" xr:uid="{00000000-0005-0000-0000-0000E6580000}"/>
    <cellStyle name="RISKtlandrEdge 2 5 3 2 2 2" xfId="45347" xr:uid="{7D64E8F6-3602-48A0-86B9-B460D9F1414E}"/>
    <cellStyle name="RISKtlandrEdge 2 5 3 2 3" xfId="45346" xr:uid="{C4C101DB-F6B7-48E4-B0ED-702F98EEDF73}"/>
    <cellStyle name="RISKtlandrEdge 2 5 3 3" xfId="22752" xr:uid="{00000000-0005-0000-0000-0000E7580000}"/>
    <cellStyle name="RISKtlandrEdge 2 5 3 3 2" xfId="22753" xr:uid="{00000000-0005-0000-0000-0000E8580000}"/>
    <cellStyle name="RISKtlandrEdge 2 5 3 3 2 2" xfId="45349" xr:uid="{7945F3E8-CF65-4C65-9FCE-6C348F9DA45F}"/>
    <cellStyle name="RISKtlandrEdge 2 5 3 3 3" xfId="45348" xr:uid="{0C9AEEAE-BC58-452F-BC6B-443F29DC9298}"/>
    <cellStyle name="RISKtlandrEdge 2 5 3 4" xfId="22754" xr:uid="{00000000-0005-0000-0000-0000E9580000}"/>
    <cellStyle name="RISKtlandrEdge 2 5 3 4 2" xfId="45350" xr:uid="{5236C5CD-C42B-4C03-9397-3D8523F0BE41}"/>
    <cellStyle name="RISKtlandrEdge 2 5 3 5" xfId="45345" xr:uid="{72617054-07BF-4CE4-B162-2D71B58A04BA}"/>
    <cellStyle name="RISKtlandrEdge 2 5 4" xfId="22755" xr:uid="{00000000-0005-0000-0000-0000EA580000}"/>
    <cellStyle name="RISKtlandrEdge 2 5 4 2" xfId="22756" xr:uid="{00000000-0005-0000-0000-0000EB580000}"/>
    <cellStyle name="RISKtlandrEdge 2 5 4 2 2" xfId="22757" xr:uid="{00000000-0005-0000-0000-0000EC580000}"/>
    <cellStyle name="RISKtlandrEdge 2 5 4 2 2 2" xfId="45353" xr:uid="{80303FE9-E548-410A-B3DE-CC4358662A16}"/>
    <cellStyle name="RISKtlandrEdge 2 5 4 2 3" xfId="45352" xr:uid="{9EA061CD-59E2-486D-8122-EA08FF57BFA7}"/>
    <cellStyle name="RISKtlandrEdge 2 5 4 3" xfId="22758" xr:uid="{00000000-0005-0000-0000-0000ED580000}"/>
    <cellStyle name="RISKtlandrEdge 2 5 4 3 2" xfId="22759" xr:uid="{00000000-0005-0000-0000-0000EE580000}"/>
    <cellStyle name="RISKtlandrEdge 2 5 4 3 2 2" xfId="45355" xr:uid="{6696C9E5-06E2-40A3-A185-855F29391C58}"/>
    <cellStyle name="RISKtlandrEdge 2 5 4 3 3" xfId="45354" xr:uid="{35DD656A-687E-4D96-BDD6-8748B425C4DC}"/>
    <cellStyle name="RISKtlandrEdge 2 5 4 4" xfId="22760" xr:uid="{00000000-0005-0000-0000-0000EF580000}"/>
    <cellStyle name="RISKtlandrEdge 2 5 4 4 2" xfId="45356" xr:uid="{8B6B86D6-A148-45C8-A95C-D990C898428A}"/>
    <cellStyle name="RISKtlandrEdge 2 5 4 5" xfId="45351" xr:uid="{650A344D-67B8-4A63-AE41-D92D5387BD7E}"/>
    <cellStyle name="RISKtlandrEdge 2 5 5" xfId="22761" xr:uid="{00000000-0005-0000-0000-0000F0580000}"/>
    <cellStyle name="RISKtlandrEdge 2 5 5 2" xfId="22762" xr:uid="{00000000-0005-0000-0000-0000F1580000}"/>
    <cellStyle name="RISKtlandrEdge 2 5 5 2 2" xfId="22763" xr:uid="{00000000-0005-0000-0000-0000F2580000}"/>
    <cellStyle name="RISKtlandrEdge 2 5 5 2 2 2" xfId="45359" xr:uid="{AF91ABE3-94A4-429A-9265-5B522DC46361}"/>
    <cellStyle name="RISKtlandrEdge 2 5 5 2 3" xfId="45358" xr:uid="{EF0793E8-0F16-4E22-94E6-85BEE1E09F32}"/>
    <cellStyle name="RISKtlandrEdge 2 5 5 3" xfId="22764" xr:uid="{00000000-0005-0000-0000-0000F3580000}"/>
    <cellStyle name="RISKtlandrEdge 2 5 5 3 2" xfId="22765" xr:uid="{00000000-0005-0000-0000-0000F4580000}"/>
    <cellStyle name="RISKtlandrEdge 2 5 5 3 2 2" xfId="45361" xr:uid="{ABB21135-B714-4A43-BE37-3648836A9087}"/>
    <cellStyle name="RISKtlandrEdge 2 5 5 3 3" xfId="45360" xr:uid="{3CE78A4E-A9C1-43D3-9C73-C9985D1F96C6}"/>
    <cellStyle name="RISKtlandrEdge 2 5 5 4" xfId="22766" xr:uid="{00000000-0005-0000-0000-0000F5580000}"/>
    <cellStyle name="RISKtlandrEdge 2 5 5 4 2" xfId="45362" xr:uid="{E0A749C2-2F85-401C-9FB7-8BAA78427137}"/>
    <cellStyle name="RISKtlandrEdge 2 5 5 5" xfId="45357" xr:uid="{CD393BA8-0F89-4A43-AB6B-0A61AF481A97}"/>
    <cellStyle name="RISKtlandrEdge 2 5 6" xfId="22767" xr:uid="{00000000-0005-0000-0000-0000F6580000}"/>
    <cellStyle name="RISKtlandrEdge 2 5 6 2" xfId="22768" xr:uid="{00000000-0005-0000-0000-0000F7580000}"/>
    <cellStyle name="RISKtlandrEdge 2 5 6 2 2" xfId="45364" xr:uid="{3235CF15-B563-4469-A51A-30D9C67255CA}"/>
    <cellStyle name="RISKtlandrEdge 2 5 6 3" xfId="45363" xr:uid="{60E984CD-304A-4A08-A5A0-E3A5A47AF6B3}"/>
    <cellStyle name="RISKtlandrEdge 2 5 7" xfId="22769" xr:uid="{00000000-0005-0000-0000-0000F8580000}"/>
    <cellStyle name="RISKtlandrEdge 2 5 7 2" xfId="22770" xr:uid="{00000000-0005-0000-0000-0000F9580000}"/>
    <cellStyle name="RISKtlandrEdge 2 5 7 2 2" xfId="45366" xr:uid="{E9854992-1957-4304-81AB-C74B40E690B6}"/>
    <cellStyle name="RISKtlandrEdge 2 5 7 3" xfId="45365" xr:uid="{D34F8EF2-CBA7-48BF-9A57-E40A882CB519}"/>
    <cellStyle name="RISKtlandrEdge 2 5 8" xfId="22771" xr:uid="{00000000-0005-0000-0000-0000FA580000}"/>
    <cellStyle name="RISKtlandrEdge 2 5 8 2" xfId="45367" xr:uid="{82DFD1E6-3097-464E-93C1-DCEB4286C396}"/>
    <cellStyle name="RISKtlandrEdge 2 5 9" xfId="45338" xr:uid="{4C080FCE-0594-4D19-B2CF-334DD1097981}"/>
    <cellStyle name="RISKtlandrEdge 2 6" xfId="22772" xr:uid="{00000000-0005-0000-0000-0000FB580000}"/>
    <cellStyle name="RISKtlandrEdge 2 6 2" xfId="22773" xr:uid="{00000000-0005-0000-0000-0000FC580000}"/>
    <cellStyle name="RISKtlandrEdge 2 6 2 2" xfId="22774" xr:uid="{00000000-0005-0000-0000-0000FD580000}"/>
    <cellStyle name="RISKtlandrEdge 2 6 2 2 2" xfId="22775" xr:uid="{00000000-0005-0000-0000-0000FE580000}"/>
    <cellStyle name="RISKtlandrEdge 2 6 2 2 2 2" xfId="45371" xr:uid="{4766812F-DB35-46BB-B3AD-B26D5F30D78A}"/>
    <cellStyle name="RISKtlandrEdge 2 6 2 2 3" xfId="45370" xr:uid="{96B494E4-D047-4CF2-A7FB-C1F1657ED56C}"/>
    <cellStyle name="RISKtlandrEdge 2 6 2 3" xfId="22776" xr:uid="{00000000-0005-0000-0000-0000FF580000}"/>
    <cellStyle name="RISKtlandrEdge 2 6 2 3 2" xfId="22777" xr:uid="{00000000-0005-0000-0000-000000590000}"/>
    <cellStyle name="RISKtlandrEdge 2 6 2 3 2 2" xfId="45373" xr:uid="{BD57753A-6F95-4BBE-8CE8-AE3C2443EA85}"/>
    <cellStyle name="RISKtlandrEdge 2 6 2 3 3" xfId="45372" xr:uid="{F3DE6DF2-3608-4998-8A85-D7197BAA71B5}"/>
    <cellStyle name="RISKtlandrEdge 2 6 2 4" xfId="22778" xr:uid="{00000000-0005-0000-0000-000001590000}"/>
    <cellStyle name="RISKtlandrEdge 2 6 2 4 2" xfId="45374" xr:uid="{9D8C16D8-FDC2-437F-85DF-17CA48F9E6C4}"/>
    <cellStyle name="RISKtlandrEdge 2 6 2 5" xfId="45369" xr:uid="{D492E642-6D51-479D-9762-2BBAF7A2ED72}"/>
    <cellStyle name="RISKtlandrEdge 2 6 3" xfId="22779" xr:uid="{00000000-0005-0000-0000-000002590000}"/>
    <cellStyle name="RISKtlandrEdge 2 6 3 2" xfId="22780" xr:uid="{00000000-0005-0000-0000-000003590000}"/>
    <cellStyle name="RISKtlandrEdge 2 6 3 2 2" xfId="22781" xr:uid="{00000000-0005-0000-0000-000004590000}"/>
    <cellStyle name="RISKtlandrEdge 2 6 3 2 2 2" xfId="45377" xr:uid="{B1E6236F-D0AA-4C1B-9A64-BB8147FCD2EF}"/>
    <cellStyle name="RISKtlandrEdge 2 6 3 2 3" xfId="45376" xr:uid="{8DD9C62C-F01A-4729-BB12-C6C23E01C766}"/>
    <cellStyle name="RISKtlandrEdge 2 6 3 3" xfId="22782" xr:uid="{00000000-0005-0000-0000-000005590000}"/>
    <cellStyle name="RISKtlandrEdge 2 6 3 3 2" xfId="22783" xr:uid="{00000000-0005-0000-0000-000006590000}"/>
    <cellStyle name="RISKtlandrEdge 2 6 3 3 2 2" xfId="45379" xr:uid="{5AF775E5-2272-4D2A-A634-FCA11C18FB7E}"/>
    <cellStyle name="RISKtlandrEdge 2 6 3 3 3" xfId="45378" xr:uid="{6AF76C68-EC1A-45B6-9C73-94DF0AB3A83E}"/>
    <cellStyle name="RISKtlandrEdge 2 6 3 4" xfId="22784" xr:uid="{00000000-0005-0000-0000-000007590000}"/>
    <cellStyle name="RISKtlandrEdge 2 6 3 4 2" xfId="45380" xr:uid="{367714B5-7554-42B6-86ED-3C8D2F6251C9}"/>
    <cellStyle name="RISKtlandrEdge 2 6 3 5" xfId="45375" xr:uid="{312EAEFD-4D34-410F-983C-D365651DE846}"/>
    <cellStyle name="RISKtlandrEdge 2 6 4" xfId="22785" xr:uid="{00000000-0005-0000-0000-000008590000}"/>
    <cellStyle name="RISKtlandrEdge 2 6 4 2" xfId="22786" xr:uid="{00000000-0005-0000-0000-000009590000}"/>
    <cellStyle name="RISKtlandrEdge 2 6 4 2 2" xfId="22787" xr:uid="{00000000-0005-0000-0000-00000A590000}"/>
    <cellStyle name="RISKtlandrEdge 2 6 4 2 2 2" xfId="45383" xr:uid="{A255479D-637D-474F-B6C4-43FF04714292}"/>
    <cellStyle name="RISKtlandrEdge 2 6 4 2 3" xfId="45382" xr:uid="{C5440787-9731-411D-B5AF-F245DD1AD353}"/>
    <cellStyle name="RISKtlandrEdge 2 6 4 3" xfId="22788" xr:uid="{00000000-0005-0000-0000-00000B590000}"/>
    <cellStyle name="RISKtlandrEdge 2 6 4 3 2" xfId="22789" xr:uid="{00000000-0005-0000-0000-00000C590000}"/>
    <cellStyle name="RISKtlandrEdge 2 6 4 3 2 2" xfId="45385" xr:uid="{85A733C9-EEFB-4A9C-86E9-4088EA217F40}"/>
    <cellStyle name="RISKtlandrEdge 2 6 4 3 3" xfId="45384" xr:uid="{4283E8F0-4970-43E5-B483-77EB985DF560}"/>
    <cellStyle name="RISKtlandrEdge 2 6 4 4" xfId="22790" xr:uid="{00000000-0005-0000-0000-00000D590000}"/>
    <cellStyle name="RISKtlandrEdge 2 6 4 4 2" xfId="45386" xr:uid="{8BF655F1-6DDE-4DF9-B04C-0887BCB0E4D9}"/>
    <cellStyle name="RISKtlandrEdge 2 6 4 5" xfId="45381" xr:uid="{25F0D8AB-1C48-4CEE-A691-2BDD350F0C45}"/>
    <cellStyle name="RISKtlandrEdge 2 6 5" xfId="22791" xr:uid="{00000000-0005-0000-0000-00000E590000}"/>
    <cellStyle name="RISKtlandrEdge 2 6 5 2" xfId="22792" xr:uid="{00000000-0005-0000-0000-00000F590000}"/>
    <cellStyle name="RISKtlandrEdge 2 6 5 2 2" xfId="22793" xr:uid="{00000000-0005-0000-0000-000010590000}"/>
    <cellStyle name="RISKtlandrEdge 2 6 5 2 2 2" xfId="45389" xr:uid="{A29ACBEB-FB91-4FA3-8A2D-31898A7DEF08}"/>
    <cellStyle name="RISKtlandrEdge 2 6 5 2 3" xfId="45388" xr:uid="{27235FFD-B2D2-4FD8-9BE9-3F878E40DAF5}"/>
    <cellStyle name="RISKtlandrEdge 2 6 5 3" xfId="22794" xr:uid="{00000000-0005-0000-0000-000011590000}"/>
    <cellStyle name="RISKtlandrEdge 2 6 5 3 2" xfId="22795" xr:uid="{00000000-0005-0000-0000-000012590000}"/>
    <cellStyle name="RISKtlandrEdge 2 6 5 3 2 2" xfId="45391" xr:uid="{9A6E0F21-A302-4496-A7CE-0BF97FA46B6A}"/>
    <cellStyle name="RISKtlandrEdge 2 6 5 3 3" xfId="45390" xr:uid="{55689281-0FAE-496D-8E3C-29FE9A683F08}"/>
    <cellStyle name="RISKtlandrEdge 2 6 5 4" xfId="22796" xr:uid="{00000000-0005-0000-0000-000013590000}"/>
    <cellStyle name="RISKtlandrEdge 2 6 5 4 2" xfId="45392" xr:uid="{ADB515BE-A72D-4332-AC17-313ECDBB1F99}"/>
    <cellStyle name="RISKtlandrEdge 2 6 5 5" xfId="45387" xr:uid="{A72993A8-912B-447E-ADCC-B25848FC8872}"/>
    <cellStyle name="RISKtlandrEdge 2 6 6" xfId="22797" xr:uid="{00000000-0005-0000-0000-000014590000}"/>
    <cellStyle name="RISKtlandrEdge 2 6 6 2" xfId="22798" xr:uid="{00000000-0005-0000-0000-000015590000}"/>
    <cellStyle name="RISKtlandrEdge 2 6 6 2 2" xfId="45394" xr:uid="{DAB026C2-A4E9-4CA0-A6A8-55FD66D8BD8D}"/>
    <cellStyle name="RISKtlandrEdge 2 6 6 3" xfId="45393" xr:uid="{26484E15-0F37-4D35-84B1-9F1C8DD075ED}"/>
    <cellStyle name="RISKtlandrEdge 2 6 7" xfId="22799" xr:uid="{00000000-0005-0000-0000-000016590000}"/>
    <cellStyle name="RISKtlandrEdge 2 6 7 2" xfId="22800" xr:uid="{00000000-0005-0000-0000-000017590000}"/>
    <cellStyle name="RISKtlandrEdge 2 6 7 2 2" xfId="45396" xr:uid="{C5A712F1-92BF-4C93-90E6-D447FDDFDC55}"/>
    <cellStyle name="RISKtlandrEdge 2 6 7 3" xfId="45395" xr:uid="{A2EC75C9-2B49-4F4D-8811-24F866B4F218}"/>
    <cellStyle name="RISKtlandrEdge 2 6 8" xfId="22801" xr:uid="{00000000-0005-0000-0000-000018590000}"/>
    <cellStyle name="RISKtlandrEdge 2 6 8 2" xfId="45397" xr:uid="{2B8AFBC4-91F6-47E5-8647-7D6C77711DCD}"/>
    <cellStyle name="RISKtlandrEdge 2 6 9" xfId="45368" xr:uid="{3EF708D6-9BCA-47E3-B8EC-E3A883AD0262}"/>
    <cellStyle name="RISKtlandrEdge 2 7" xfId="22802" xr:uid="{00000000-0005-0000-0000-000019590000}"/>
    <cellStyle name="RISKtlandrEdge 2 7 2" xfId="22803" xr:uid="{00000000-0005-0000-0000-00001A590000}"/>
    <cellStyle name="RISKtlandrEdge 2 7 2 2" xfId="22804" xr:uid="{00000000-0005-0000-0000-00001B590000}"/>
    <cellStyle name="RISKtlandrEdge 2 7 2 2 2" xfId="45400" xr:uid="{F92B6522-A333-42D3-96BE-3DDBEED50C4B}"/>
    <cellStyle name="RISKtlandrEdge 2 7 2 3" xfId="45399" xr:uid="{ACE9BA2B-0F6D-460C-9169-AB044F62027D}"/>
    <cellStyle name="RISKtlandrEdge 2 7 3" xfId="22805" xr:uid="{00000000-0005-0000-0000-00001C590000}"/>
    <cellStyle name="RISKtlandrEdge 2 7 3 2" xfId="22806" xr:uid="{00000000-0005-0000-0000-00001D590000}"/>
    <cellStyle name="RISKtlandrEdge 2 7 3 2 2" xfId="45402" xr:uid="{06EAD4A4-9372-4F5C-BE1D-4F539F925840}"/>
    <cellStyle name="RISKtlandrEdge 2 7 3 3" xfId="45401" xr:uid="{8986CEF8-8516-490F-ABFD-DA386459B1D4}"/>
    <cellStyle name="RISKtlandrEdge 2 7 4" xfId="22807" xr:uid="{00000000-0005-0000-0000-00001E590000}"/>
    <cellStyle name="RISKtlandrEdge 2 7 4 2" xfId="45403" xr:uid="{420BDB52-9B58-4610-84AF-50DE41EAF1C9}"/>
    <cellStyle name="RISKtlandrEdge 2 7 5" xfId="45398" xr:uid="{9B4C418D-62A3-4C3F-8421-1E0D4DC7B4AF}"/>
    <cellStyle name="RISKtlandrEdge 2 8" xfId="22808" xr:uid="{00000000-0005-0000-0000-00001F590000}"/>
    <cellStyle name="RISKtlandrEdge 2 8 2" xfId="22809" xr:uid="{00000000-0005-0000-0000-000020590000}"/>
    <cellStyle name="RISKtlandrEdge 2 8 2 2" xfId="22810" xr:uid="{00000000-0005-0000-0000-000021590000}"/>
    <cellStyle name="RISKtlandrEdge 2 8 2 2 2" xfId="45406" xr:uid="{6ED71278-1BD7-4CE3-A3EA-A312AD73DE46}"/>
    <cellStyle name="RISKtlandrEdge 2 8 2 3" xfId="45405" xr:uid="{0EC20B8F-F0CE-4F6F-9893-6859F54F357F}"/>
    <cellStyle name="RISKtlandrEdge 2 8 3" xfId="22811" xr:uid="{00000000-0005-0000-0000-000022590000}"/>
    <cellStyle name="RISKtlandrEdge 2 8 3 2" xfId="22812" xr:uid="{00000000-0005-0000-0000-000023590000}"/>
    <cellStyle name="RISKtlandrEdge 2 8 3 2 2" xfId="45408" xr:uid="{5DF418F0-08B1-434A-9703-07A1627D07FE}"/>
    <cellStyle name="RISKtlandrEdge 2 8 3 3" xfId="45407" xr:uid="{E213920C-F215-43C9-922D-15124B6D5139}"/>
    <cellStyle name="RISKtlandrEdge 2 8 4" xfId="22813" xr:uid="{00000000-0005-0000-0000-000024590000}"/>
    <cellStyle name="RISKtlandrEdge 2 8 4 2" xfId="45409" xr:uid="{F8419EAD-4AF3-4B43-9D3A-4DB25529A614}"/>
    <cellStyle name="RISKtlandrEdge 2 8 5" xfId="45404" xr:uid="{8584F9AC-8609-45EB-9369-E106B7A05618}"/>
    <cellStyle name="RISKtlandrEdge 2 9" xfId="22814" xr:uid="{00000000-0005-0000-0000-000025590000}"/>
    <cellStyle name="RISKtlandrEdge 2 9 2" xfId="22815" xr:uid="{00000000-0005-0000-0000-000026590000}"/>
    <cellStyle name="RISKtlandrEdge 2 9 2 2" xfId="22816" xr:uid="{00000000-0005-0000-0000-000027590000}"/>
    <cellStyle name="RISKtlandrEdge 2 9 2 2 2" xfId="45412" xr:uid="{1B83C6EA-6AC2-4E15-BCD5-29559A38D97A}"/>
    <cellStyle name="RISKtlandrEdge 2 9 2 3" xfId="45411" xr:uid="{D2E90B4D-39CA-4A2B-93AB-9D1BD646873E}"/>
    <cellStyle name="RISKtlandrEdge 2 9 3" xfId="22817" xr:uid="{00000000-0005-0000-0000-000028590000}"/>
    <cellStyle name="RISKtlandrEdge 2 9 3 2" xfId="22818" xr:uid="{00000000-0005-0000-0000-000029590000}"/>
    <cellStyle name="RISKtlandrEdge 2 9 3 2 2" xfId="45414" xr:uid="{7308C9D7-8DC5-4C4A-AF28-F4C266C73EE3}"/>
    <cellStyle name="RISKtlandrEdge 2 9 3 3" xfId="45413" xr:uid="{2EAD9C2B-5264-49E5-948B-C2ED4B621E52}"/>
    <cellStyle name="RISKtlandrEdge 2 9 4" xfId="22819" xr:uid="{00000000-0005-0000-0000-00002A590000}"/>
    <cellStyle name="RISKtlandrEdge 2 9 4 2" xfId="45415" xr:uid="{FD84A937-9BEE-4A7A-9799-915A9B77CDAF}"/>
    <cellStyle name="RISKtlandrEdge 2 9 5" xfId="45410" xr:uid="{14C87893-B718-4357-8124-17FFA3A8E3B5}"/>
    <cellStyle name="RISKtlandrEdge 2_Balance" xfId="22820" xr:uid="{00000000-0005-0000-0000-00002B590000}"/>
    <cellStyle name="RISKtlandrEdge 3" xfId="22821" xr:uid="{00000000-0005-0000-0000-00002C590000}"/>
    <cellStyle name="RISKtlandrEdge 3 10" xfId="22822" xr:uid="{00000000-0005-0000-0000-00002D590000}"/>
    <cellStyle name="RISKtlandrEdge 3 10 2" xfId="22823" xr:uid="{00000000-0005-0000-0000-00002E590000}"/>
    <cellStyle name="RISKtlandrEdge 3 10 2 2" xfId="22824" xr:uid="{00000000-0005-0000-0000-00002F590000}"/>
    <cellStyle name="RISKtlandrEdge 3 10 2 2 2" xfId="45419" xr:uid="{EB79638B-08C7-4018-AF63-9BB66FC340F9}"/>
    <cellStyle name="RISKtlandrEdge 3 10 2 3" xfId="45418" xr:uid="{9C30229D-BAFC-4053-A3CE-CEF21A303879}"/>
    <cellStyle name="RISKtlandrEdge 3 10 3" xfId="22825" xr:uid="{00000000-0005-0000-0000-000030590000}"/>
    <cellStyle name="RISKtlandrEdge 3 10 3 2" xfId="22826" xr:uid="{00000000-0005-0000-0000-000031590000}"/>
    <cellStyle name="RISKtlandrEdge 3 10 3 2 2" xfId="45421" xr:uid="{6814EEBA-4136-440A-9583-3F71AF3C8E8E}"/>
    <cellStyle name="RISKtlandrEdge 3 10 3 3" xfId="45420" xr:uid="{2F2121E0-FDC6-4181-8A81-BEA77357E77D}"/>
    <cellStyle name="RISKtlandrEdge 3 10 4" xfId="22827" xr:uid="{00000000-0005-0000-0000-000032590000}"/>
    <cellStyle name="RISKtlandrEdge 3 10 4 2" xfId="45422" xr:uid="{891F5D4A-9B95-4FF0-807B-5F5B2230958E}"/>
    <cellStyle name="RISKtlandrEdge 3 10 5" xfId="45417" xr:uid="{1F9DC573-5248-463F-A7E0-9300A57103E7}"/>
    <cellStyle name="RISKtlandrEdge 3 11" xfId="22828" xr:uid="{00000000-0005-0000-0000-000033590000}"/>
    <cellStyle name="RISKtlandrEdge 3 11 2" xfId="22829" xr:uid="{00000000-0005-0000-0000-000034590000}"/>
    <cellStyle name="RISKtlandrEdge 3 11 2 2" xfId="45424" xr:uid="{D3C65A36-80F5-4528-8EDD-1D7CFE2C3217}"/>
    <cellStyle name="RISKtlandrEdge 3 11 3" xfId="45423" xr:uid="{5868C852-B231-4B9D-AF09-3833D0894593}"/>
    <cellStyle name="RISKtlandrEdge 3 12" xfId="22830" xr:uid="{00000000-0005-0000-0000-000035590000}"/>
    <cellStyle name="RISKtlandrEdge 3 12 2" xfId="22831" xr:uid="{00000000-0005-0000-0000-000036590000}"/>
    <cellStyle name="RISKtlandrEdge 3 12 2 2" xfId="45426" xr:uid="{C9AC0DB5-EB63-44E7-B53F-88B6DD2C81AD}"/>
    <cellStyle name="RISKtlandrEdge 3 12 3" xfId="45425" xr:uid="{6F12B205-3A30-4D4B-A76C-F11C20D78970}"/>
    <cellStyle name="RISKtlandrEdge 3 13" xfId="22832" xr:uid="{00000000-0005-0000-0000-000037590000}"/>
    <cellStyle name="RISKtlandrEdge 3 13 2" xfId="45427" xr:uid="{7F8E2239-3253-4AF1-8B26-C7C83F5E8F5B}"/>
    <cellStyle name="RISKtlandrEdge 3 14" xfId="45416" xr:uid="{F5B756A9-8B51-4005-BAF2-05797BE5F40D}"/>
    <cellStyle name="RISKtlandrEdge 3 2" xfId="22833" xr:uid="{00000000-0005-0000-0000-000038590000}"/>
    <cellStyle name="RISKtlandrEdge 3 2 10" xfId="45428" xr:uid="{4596A63E-FA93-4AD3-91A8-5E3EC874E272}"/>
    <cellStyle name="RISKtlandrEdge 3 2 2" xfId="22834" xr:uid="{00000000-0005-0000-0000-000039590000}"/>
    <cellStyle name="RISKtlandrEdge 3 2 2 2" xfId="22835" xr:uid="{00000000-0005-0000-0000-00003A590000}"/>
    <cellStyle name="RISKtlandrEdge 3 2 2 2 2" xfId="22836" xr:uid="{00000000-0005-0000-0000-00003B590000}"/>
    <cellStyle name="RISKtlandrEdge 3 2 2 2 2 2" xfId="22837" xr:uid="{00000000-0005-0000-0000-00003C590000}"/>
    <cellStyle name="RISKtlandrEdge 3 2 2 2 2 2 2" xfId="45432" xr:uid="{D2DBF47E-F678-47EB-B5CD-FF44FBE3CFE5}"/>
    <cellStyle name="RISKtlandrEdge 3 2 2 2 2 3" xfId="45431" xr:uid="{7F3683C9-FE27-4F1E-8D4B-A5A9A865A88D}"/>
    <cellStyle name="RISKtlandrEdge 3 2 2 2 3" xfId="22838" xr:uid="{00000000-0005-0000-0000-00003D590000}"/>
    <cellStyle name="RISKtlandrEdge 3 2 2 2 3 2" xfId="22839" xr:uid="{00000000-0005-0000-0000-00003E590000}"/>
    <cellStyle name="RISKtlandrEdge 3 2 2 2 3 2 2" xfId="45434" xr:uid="{09F1E913-89C3-46B3-8243-469134B80296}"/>
    <cellStyle name="RISKtlandrEdge 3 2 2 2 3 3" xfId="45433" xr:uid="{BF5D8BDB-73D2-4A28-A477-6E5EAC6E8E3C}"/>
    <cellStyle name="RISKtlandrEdge 3 2 2 2 4" xfId="22840" xr:uid="{00000000-0005-0000-0000-00003F590000}"/>
    <cellStyle name="RISKtlandrEdge 3 2 2 2 4 2" xfId="45435" xr:uid="{5B9C8244-BCAB-45A1-A39E-0C1A35B33FE1}"/>
    <cellStyle name="RISKtlandrEdge 3 2 2 2 5" xfId="45430" xr:uid="{FD5688BD-DF7B-4DAE-8B2E-5584C9806A5D}"/>
    <cellStyle name="RISKtlandrEdge 3 2 2 3" xfId="22841" xr:uid="{00000000-0005-0000-0000-000040590000}"/>
    <cellStyle name="RISKtlandrEdge 3 2 2 3 2" xfId="22842" xr:uid="{00000000-0005-0000-0000-000041590000}"/>
    <cellStyle name="RISKtlandrEdge 3 2 2 3 2 2" xfId="22843" xr:uid="{00000000-0005-0000-0000-000042590000}"/>
    <cellStyle name="RISKtlandrEdge 3 2 2 3 2 2 2" xfId="45438" xr:uid="{299CB02F-46AB-4B71-9E28-D22AEBA1D087}"/>
    <cellStyle name="RISKtlandrEdge 3 2 2 3 2 3" xfId="45437" xr:uid="{AF2D887C-B4B8-4590-BFA1-A5B1789979AA}"/>
    <cellStyle name="RISKtlandrEdge 3 2 2 3 3" xfId="22844" xr:uid="{00000000-0005-0000-0000-000043590000}"/>
    <cellStyle name="RISKtlandrEdge 3 2 2 3 3 2" xfId="22845" xr:uid="{00000000-0005-0000-0000-000044590000}"/>
    <cellStyle name="RISKtlandrEdge 3 2 2 3 3 2 2" xfId="45440" xr:uid="{678EFC15-5A7B-4282-AD2F-C2DA22896F94}"/>
    <cellStyle name="RISKtlandrEdge 3 2 2 3 3 3" xfId="45439" xr:uid="{F11A51DE-6C3C-4123-BBAA-85CDDA527F14}"/>
    <cellStyle name="RISKtlandrEdge 3 2 2 3 4" xfId="22846" xr:uid="{00000000-0005-0000-0000-000045590000}"/>
    <cellStyle name="RISKtlandrEdge 3 2 2 3 4 2" xfId="45441" xr:uid="{73427C65-B574-4BEE-B1B2-FDCC1E32901E}"/>
    <cellStyle name="RISKtlandrEdge 3 2 2 3 5" xfId="45436" xr:uid="{2C7BC7FF-A198-41A3-87D7-3427278BCAD6}"/>
    <cellStyle name="RISKtlandrEdge 3 2 2 4" xfId="22847" xr:uid="{00000000-0005-0000-0000-000046590000}"/>
    <cellStyle name="RISKtlandrEdge 3 2 2 4 2" xfId="22848" xr:uid="{00000000-0005-0000-0000-000047590000}"/>
    <cellStyle name="RISKtlandrEdge 3 2 2 4 2 2" xfId="22849" xr:uid="{00000000-0005-0000-0000-000048590000}"/>
    <cellStyle name="RISKtlandrEdge 3 2 2 4 2 2 2" xfId="45444" xr:uid="{E967A53E-AC80-4239-9DB5-6146F47B9E24}"/>
    <cellStyle name="RISKtlandrEdge 3 2 2 4 2 3" xfId="45443" xr:uid="{5A7E838F-2FC0-4954-8063-20B7E090696F}"/>
    <cellStyle name="RISKtlandrEdge 3 2 2 4 3" xfId="22850" xr:uid="{00000000-0005-0000-0000-000049590000}"/>
    <cellStyle name="RISKtlandrEdge 3 2 2 4 3 2" xfId="22851" xr:uid="{00000000-0005-0000-0000-00004A590000}"/>
    <cellStyle name="RISKtlandrEdge 3 2 2 4 3 2 2" xfId="45446" xr:uid="{2C4D9EE2-FAFB-45E5-AFAE-C56D60013319}"/>
    <cellStyle name="RISKtlandrEdge 3 2 2 4 3 3" xfId="45445" xr:uid="{CE9394A6-756B-428E-8C54-BC764C154C6F}"/>
    <cellStyle name="RISKtlandrEdge 3 2 2 4 4" xfId="22852" xr:uid="{00000000-0005-0000-0000-00004B590000}"/>
    <cellStyle name="RISKtlandrEdge 3 2 2 4 4 2" xfId="45447" xr:uid="{1C289210-DCD6-40F7-848C-D3C8FEF6F857}"/>
    <cellStyle name="RISKtlandrEdge 3 2 2 4 5" xfId="45442" xr:uid="{7FB8CFC5-B6B9-4589-8733-6BBB520D9E72}"/>
    <cellStyle name="RISKtlandrEdge 3 2 2 5" xfId="22853" xr:uid="{00000000-0005-0000-0000-00004C590000}"/>
    <cellStyle name="RISKtlandrEdge 3 2 2 5 2" xfId="22854" xr:uid="{00000000-0005-0000-0000-00004D590000}"/>
    <cellStyle name="RISKtlandrEdge 3 2 2 5 2 2" xfId="22855" xr:uid="{00000000-0005-0000-0000-00004E590000}"/>
    <cellStyle name="RISKtlandrEdge 3 2 2 5 2 2 2" xfId="45450" xr:uid="{41DE7DBB-1AFF-46EE-9C35-1C0DB2AD523B}"/>
    <cellStyle name="RISKtlandrEdge 3 2 2 5 2 3" xfId="45449" xr:uid="{94427D16-D7AF-4131-B5E3-D262A6E75F16}"/>
    <cellStyle name="RISKtlandrEdge 3 2 2 5 3" xfId="22856" xr:uid="{00000000-0005-0000-0000-00004F590000}"/>
    <cellStyle name="RISKtlandrEdge 3 2 2 5 3 2" xfId="22857" xr:uid="{00000000-0005-0000-0000-000050590000}"/>
    <cellStyle name="RISKtlandrEdge 3 2 2 5 3 2 2" xfId="45452" xr:uid="{01AA0D05-96F9-4940-889E-781C1AF772BC}"/>
    <cellStyle name="RISKtlandrEdge 3 2 2 5 3 3" xfId="45451" xr:uid="{6F973B85-C2C9-40EB-8175-366DC645E50D}"/>
    <cellStyle name="RISKtlandrEdge 3 2 2 5 4" xfId="22858" xr:uid="{00000000-0005-0000-0000-000051590000}"/>
    <cellStyle name="RISKtlandrEdge 3 2 2 5 4 2" xfId="45453" xr:uid="{5E4648AC-F7FB-4E24-8555-320879B31C21}"/>
    <cellStyle name="RISKtlandrEdge 3 2 2 5 5" xfId="45448" xr:uid="{E41FE654-AE59-4D8B-8FF9-9D054D5360C2}"/>
    <cellStyle name="RISKtlandrEdge 3 2 2 6" xfId="22859" xr:uid="{00000000-0005-0000-0000-000052590000}"/>
    <cellStyle name="RISKtlandrEdge 3 2 2 6 2" xfId="22860" xr:uid="{00000000-0005-0000-0000-000053590000}"/>
    <cellStyle name="RISKtlandrEdge 3 2 2 6 2 2" xfId="45455" xr:uid="{A79B39E6-DACE-451B-9FC5-A96B556094C9}"/>
    <cellStyle name="RISKtlandrEdge 3 2 2 6 3" xfId="45454" xr:uid="{8BACA0B6-262C-41AE-A6B7-533B3E2D9F26}"/>
    <cellStyle name="RISKtlandrEdge 3 2 2 7" xfId="22861" xr:uid="{00000000-0005-0000-0000-000054590000}"/>
    <cellStyle name="RISKtlandrEdge 3 2 2 7 2" xfId="22862" xr:uid="{00000000-0005-0000-0000-000055590000}"/>
    <cellStyle name="RISKtlandrEdge 3 2 2 7 2 2" xfId="45457" xr:uid="{7F6627B0-ACBC-4269-9E74-5580FCCC1D84}"/>
    <cellStyle name="RISKtlandrEdge 3 2 2 7 3" xfId="45456" xr:uid="{05BDF1E4-166A-459A-B0C1-39FF7DA15580}"/>
    <cellStyle name="RISKtlandrEdge 3 2 2 8" xfId="22863" xr:uid="{00000000-0005-0000-0000-000056590000}"/>
    <cellStyle name="RISKtlandrEdge 3 2 2 8 2" xfId="45458" xr:uid="{FA36B668-A93B-4C23-90E1-F85CEEFFBF4B}"/>
    <cellStyle name="RISKtlandrEdge 3 2 2 9" xfId="45429" xr:uid="{31128CE3-BC8A-4371-82E9-9E856509EF2A}"/>
    <cellStyle name="RISKtlandrEdge 3 2 3" xfId="22864" xr:uid="{00000000-0005-0000-0000-000057590000}"/>
    <cellStyle name="RISKtlandrEdge 3 2 3 2" xfId="22865" xr:uid="{00000000-0005-0000-0000-000058590000}"/>
    <cellStyle name="RISKtlandrEdge 3 2 3 2 2" xfId="22866" xr:uid="{00000000-0005-0000-0000-000059590000}"/>
    <cellStyle name="RISKtlandrEdge 3 2 3 2 2 2" xfId="45461" xr:uid="{F2FC6BE5-5E61-4029-9DA4-AB53EF0F1F51}"/>
    <cellStyle name="RISKtlandrEdge 3 2 3 2 3" xfId="45460" xr:uid="{5216A077-6E43-4CDE-83C2-2B72BEB0BB78}"/>
    <cellStyle name="RISKtlandrEdge 3 2 3 3" xfId="22867" xr:uid="{00000000-0005-0000-0000-00005A590000}"/>
    <cellStyle name="RISKtlandrEdge 3 2 3 3 2" xfId="22868" xr:uid="{00000000-0005-0000-0000-00005B590000}"/>
    <cellStyle name="RISKtlandrEdge 3 2 3 3 2 2" xfId="45463" xr:uid="{8C2D4EC7-AEFE-4D44-95D5-13020A65C74E}"/>
    <cellStyle name="RISKtlandrEdge 3 2 3 3 3" xfId="45462" xr:uid="{9A7E26F8-A809-4DAD-99D6-4090D1A361E6}"/>
    <cellStyle name="RISKtlandrEdge 3 2 3 4" xfId="22869" xr:uid="{00000000-0005-0000-0000-00005C590000}"/>
    <cellStyle name="RISKtlandrEdge 3 2 3 4 2" xfId="45464" xr:uid="{3AEB77BF-F8DB-411D-81FF-EF7401C20B7E}"/>
    <cellStyle name="RISKtlandrEdge 3 2 3 5" xfId="45459" xr:uid="{2932D541-D760-4839-B56A-F3DF91A6FE8A}"/>
    <cellStyle name="RISKtlandrEdge 3 2 4" xfId="22870" xr:uid="{00000000-0005-0000-0000-00005D590000}"/>
    <cellStyle name="RISKtlandrEdge 3 2 4 2" xfId="22871" xr:uid="{00000000-0005-0000-0000-00005E590000}"/>
    <cellStyle name="RISKtlandrEdge 3 2 4 2 2" xfId="22872" xr:uid="{00000000-0005-0000-0000-00005F590000}"/>
    <cellStyle name="RISKtlandrEdge 3 2 4 2 2 2" xfId="45467" xr:uid="{C82DB44D-D0E3-4799-9FF5-908789719055}"/>
    <cellStyle name="RISKtlandrEdge 3 2 4 2 3" xfId="45466" xr:uid="{587A4D6E-7368-446C-9AB8-7035212403E0}"/>
    <cellStyle name="RISKtlandrEdge 3 2 4 3" xfId="22873" xr:uid="{00000000-0005-0000-0000-000060590000}"/>
    <cellStyle name="RISKtlandrEdge 3 2 4 3 2" xfId="22874" xr:uid="{00000000-0005-0000-0000-000061590000}"/>
    <cellStyle name="RISKtlandrEdge 3 2 4 3 2 2" xfId="45469" xr:uid="{EFBBB58A-93E1-416C-9320-0B143B1A8D4A}"/>
    <cellStyle name="RISKtlandrEdge 3 2 4 3 3" xfId="45468" xr:uid="{821547A1-03C3-4B1E-9038-A413876B7EF8}"/>
    <cellStyle name="RISKtlandrEdge 3 2 4 4" xfId="22875" xr:uid="{00000000-0005-0000-0000-000062590000}"/>
    <cellStyle name="RISKtlandrEdge 3 2 4 4 2" xfId="45470" xr:uid="{0609C1BF-0127-4E55-AC28-4ABB03162148}"/>
    <cellStyle name="RISKtlandrEdge 3 2 4 5" xfId="45465" xr:uid="{F1477C8C-F5BF-461D-9BA4-F791C79FFF21}"/>
    <cellStyle name="RISKtlandrEdge 3 2 5" xfId="22876" xr:uid="{00000000-0005-0000-0000-000063590000}"/>
    <cellStyle name="RISKtlandrEdge 3 2 5 2" xfId="22877" xr:uid="{00000000-0005-0000-0000-000064590000}"/>
    <cellStyle name="RISKtlandrEdge 3 2 5 2 2" xfId="22878" xr:uid="{00000000-0005-0000-0000-000065590000}"/>
    <cellStyle name="RISKtlandrEdge 3 2 5 2 2 2" xfId="45473" xr:uid="{E3CA594F-1BE1-461E-8880-5BCE14D8AC1F}"/>
    <cellStyle name="RISKtlandrEdge 3 2 5 2 3" xfId="45472" xr:uid="{66AD0514-48FE-4ECD-B069-B481D8A12903}"/>
    <cellStyle name="RISKtlandrEdge 3 2 5 3" xfId="22879" xr:uid="{00000000-0005-0000-0000-000066590000}"/>
    <cellStyle name="RISKtlandrEdge 3 2 5 3 2" xfId="22880" xr:uid="{00000000-0005-0000-0000-000067590000}"/>
    <cellStyle name="RISKtlandrEdge 3 2 5 3 2 2" xfId="45475" xr:uid="{D3A43C4C-969A-48D5-8D67-E225686A2FF3}"/>
    <cellStyle name="RISKtlandrEdge 3 2 5 3 3" xfId="45474" xr:uid="{6B3C6080-890C-496A-99FD-69FAE3892A06}"/>
    <cellStyle name="RISKtlandrEdge 3 2 5 4" xfId="22881" xr:uid="{00000000-0005-0000-0000-000068590000}"/>
    <cellStyle name="RISKtlandrEdge 3 2 5 4 2" xfId="45476" xr:uid="{58DC4547-32A0-45CF-8CF4-C0F463FE959A}"/>
    <cellStyle name="RISKtlandrEdge 3 2 5 5" xfId="45471" xr:uid="{B4DCBF75-F921-4D29-9933-FE783B7C8DD3}"/>
    <cellStyle name="RISKtlandrEdge 3 2 6" xfId="22882" xr:uid="{00000000-0005-0000-0000-000069590000}"/>
    <cellStyle name="RISKtlandrEdge 3 2 6 2" xfId="22883" xr:uid="{00000000-0005-0000-0000-00006A590000}"/>
    <cellStyle name="RISKtlandrEdge 3 2 6 2 2" xfId="22884" xr:uid="{00000000-0005-0000-0000-00006B590000}"/>
    <cellStyle name="RISKtlandrEdge 3 2 6 2 2 2" xfId="45479" xr:uid="{8CCDDB1A-3F73-46AC-B166-95619BD54B79}"/>
    <cellStyle name="RISKtlandrEdge 3 2 6 2 3" xfId="45478" xr:uid="{C776EEE5-52A5-450A-94D8-B0F6188A1EAC}"/>
    <cellStyle name="RISKtlandrEdge 3 2 6 3" xfId="22885" xr:uid="{00000000-0005-0000-0000-00006C590000}"/>
    <cellStyle name="RISKtlandrEdge 3 2 6 3 2" xfId="22886" xr:uid="{00000000-0005-0000-0000-00006D590000}"/>
    <cellStyle name="RISKtlandrEdge 3 2 6 3 2 2" xfId="45481" xr:uid="{CF23FADE-154E-4864-995E-000521380BA6}"/>
    <cellStyle name="RISKtlandrEdge 3 2 6 3 3" xfId="45480" xr:uid="{0949069A-D717-4AD0-A047-059C5D9D1459}"/>
    <cellStyle name="RISKtlandrEdge 3 2 6 4" xfId="22887" xr:uid="{00000000-0005-0000-0000-00006E590000}"/>
    <cellStyle name="RISKtlandrEdge 3 2 6 4 2" xfId="45482" xr:uid="{DEC5796E-FE34-4552-8B4B-273CFFBDB2F9}"/>
    <cellStyle name="RISKtlandrEdge 3 2 6 5" xfId="45477" xr:uid="{158C1ABB-C8BD-4AE2-BE2B-1403C9BBF7EB}"/>
    <cellStyle name="RISKtlandrEdge 3 2 7" xfId="22888" xr:uid="{00000000-0005-0000-0000-00006F590000}"/>
    <cellStyle name="RISKtlandrEdge 3 2 7 2" xfId="22889" xr:uid="{00000000-0005-0000-0000-000070590000}"/>
    <cellStyle name="RISKtlandrEdge 3 2 7 2 2" xfId="45484" xr:uid="{D3A76542-23B7-45ED-B49F-5ED91EF2E963}"/>
    <cellStyle name="RISKtlandrEdge 3 2 7 3" xfId="45483" xr:uid="{665A9BB2-392A-4B1C-BF5E-2CB4E2BB5857}"/>
    <cellStyle name="RISKtlandrEdge 3 2 8" xfId="22890" xr:uid="{00000000-0005-0000-0000-000071590000}"/>
    <cellStyle name="RISKtlandrEdge 3 2 8 2" xfId="22891" xr:uid="{00000000-0005-0000-0000-000072590000}"/>
    <cellStyle name="RISKtlandrEdge 3 2 8 2 2" xfId="45486" xr:uid="{61B100AB-22DB-412F-AAC7-43FE1AA5669A}"/>
    <cellStyle name="RISKtlandrEdge 3 2 8 3" xfId="45485" xr:uid="{7940FB35-5560-45B2-8E3E-D0E57E9B53C3}"/>
    <cellStyle name="RISKtlandrEdge 3 2 9" xfId="22892" xr:uid="{00000000-0005-0000-0000-000073590000}"/>
    <cellStyle name="RISKtlandrEdge 3 2 9 2" xfId="45487" xr:uid="{125080A5-A599-43BF-9CC4-18C424251107}"/>
    <cellStyle name="RISKtlandrEdge 3 2_Balance" xfId="22893" xr:uid="{00000000-0005-0000-0000-000074590000}"/>
    <cellStyle name="RISKtlandrEdge 3 3" xfId="22894" xr:uid="{00000000-0005-0000-0000-000075590000}"/>
    <cellStyle name="RISKtlandrEdge 3 3 10" xfId="45488" xr:uid="{64AE0BE3-3741-46F0-9CE8-00201DD583D2}"/>
    <cellStyle name="RISKtlandrEdge 3 3 2" xfId="22895" xr:uid="{00000000-0005-0000-0000-000076590000}"/>
    <cellStyle name="RISKtlandrEdge 3 3 2 2" xfId="22896" xr:uid="{00000000-0005-0000-0000-000077590000}"/>
    <cellStyle name="RISKtlandrEdge 3 3 2 2 2" xfId="22897" xr:uid="{00000000-0005-0000-0000-000078590000}"/>
    <cellStyle name="RISKtlandrEdge 3 3 2 2 2 2" xfId="22898" xr:uid="{00000000-0005-0000-0000-000079590000}"/>
    <cellStyle name="RISKtlandrEdge 3 3 2 2 2 2 2" xfId="45492" xr:uid="{CC1B7F87-DD3A-4AD9-BE26-5EC0DA7F7B7A}"/>
    <cellStyle name="RISKtlandrEdge 3 3 2 2 2 3" xfId="45491" xr:uid="{798393FD-4370-4A36-BC58-E0419F80DDCD}"/>
    <cellStyle name="RISKtlandrEdge 3 3 2 2 3" xfId="22899" xr:uid="{00000000-0005-0000-0000-00007A590000}"/>
    <cellStyle name="RISKtlandrEdge 3 3 2 2 3 2" xfId="22900" xr:uid="{00000000-0005-0000-0000-00007B590000}"/>
    <cellStyle name="RISKtlandrEdge 3 3 2 2 3 2 2" xfId="45494" xr:uid="{228E1ABC-C065-4B3D-A760-16C2AC73C957}"/>
    <cellStyle name="RISKtlandrEdge 3 3 2 2 3 3" xfId="45493" xr:uid="{AD72E9EF-A972-4BFA-B6AD-EA9D5C54BD99}"/>
    <cellStyle name="RISKtlandrEdge 3 3 2 2 4" xfId="22901" xr:uid="{00000000-0005-0000-0000-00007C590000}"/>
    <cellStyle name="RISKtlandrEdge 3 3 2 2 4 2" xfId="45495" xr:uid="{B2EA334F-E817-4664-9837-F01993B4F233}"/>
    <cellStyle name="RISKtlandrEdge 3 3 2 2 5" xfId="45490" xr:uid="{E85D1C4C-F222-4B49-879E-59F2D13C4BD1}"/>
    <cellStyle name="RISKtlandrEdge 3 3 2 3" xfId="22902" xr:uid="{00000000-0005-0000-0000-00007D590000}"/>
    <cellStyle name="RISKtlandrEdge 3 3 2 3 2" xfId="22903" xr:uid="{00000000-0005-0000-0000-00007E590000}"/>
    <cellStyle name="RISKtlandrEdge 3 3 2 3 2 2" xfId="22904" xr:uid="{00000000-0005-0000-0000-00007F590000}"/>
    <cellStyle name="RISKtlandrEdge 3 3 2 3 2 2 2" xfId="45498" xr:uid="{D30DCF6E-944B-4305-BF8A-FA3E1630BB91}"/>
    <cellStyle name="RISKtlandrEdge 3 3 2 3 2 3" xfId="45497" xr:uid="{D8FDBA39-B34B-4E37-957A-3CC862DDCD6C}"/>
    <cellStyle name="RISKtlandrEdge 3 3 2 3 3" xfId="22905" xr:uid="{00000000-0005-0000-0000-000080590000}"/>
    <cellStyle name="RISKtlandrEdge 3 3 2 3 3 2" xfId="22906" xr:uid="{00000000-0005-0000-0000-000081590000}"/>
    <cellStyle name="RISKtlandrEdge 3 3 2 3 3 2 2" xfId="45500" xr:uid="{CAA2BDFF-A30C-4DB8-BB13-5A21DB55F209}"/>
    <cellStyle name="RISKtlandrEdge 3 3 2 3 3 3" xfId="45499" xr:uid="{E133310C-C521-42CB-8AB5-966B87B21510}"/>
    <cellStyle name="RISKtlandrEdge 3 3 2 3 4" xfId="22907" xr:uid="{00000000-0005-0000-0000-000082590000}"/>
    <cellStyle name="RISKtlandrEdge 3 3 2 3 4 2" xfId="45501" xr:uid="{917647E7-89A6-41C8-9967-DB8129020DCF}"/>
    <cellStyle name="RISKtlandrEdge 3 3 2 3 5" xfId="45496" xr:uid="{F88FAB46-9855-4A8D-A283-29C7FC75C5F5}"/>
    <cellStyle name="RISKtlandrEdge 3 3 2 4" xfId="22908" xr:uid="{00000000-0005-0000-0000-000083590000}"/>
    <cellStyle name="RISKtlandrEdge 3 3 2 4 2" xfId="22909" xr:uid="{00000000-0005-0000-0000-000084590000}"/>
    <cellStyle name="RISKtlandrEdge 3 3 2 4 2 2" xfId="22910" xr:uid="{00000000-0005-0000-0000-000085590000}"/>
    <cellStyle name="RISKtlandrEdge 3 3 2 4 2 2 2" xfId="45504" xr:uid="{6F2D669E-CC80-4931-9B48-B9C3AC6E89C0}"/>
    <cellStyle name="RISKtlandrEdge 3 3 2 4 2 3" xfId="45503" xr:uid="{C22ABBF4-05BF-4C43-BBA2-2E20A0269BE9}"/>
    <cellStyle name="RISKtlandrEdge 3 3 2 4 3" xfId="22911" xr:uid="{00000000-0005-0000-0000-000086590000}"/>
    <cellStyle name="RISKtlandrEdge 3 3 2 4 3 2" xfId="22912" xr:uid="{00000000-0005-0000-0000-000087590000}"/>
    <cellStyle name="RISKtlandrEdge 3 3 2 4 3 2 2" xfId="45506" xr:uid="{9CEF93C7-02FF-4189-8B69-65D9C529C7AA}"/>
    <cellStyle name="RISKtlandrEdge 3 3 2 4 3 3" xfId="45505" xr:uid="{6B204237-CF7A-4A57-9211-E9C85A9BF453}"/>
    <cellStyle name="RISKtlandrEdge 3 3 2 4 4" xfId="22913" xr:uid="{00000000-0005-0000-0000-000088590000}"/>
    <cellStyle name="RISKtlandrEdge 3 3 2 4 4 2" xfId="45507" xr:uid="{AD737DF3-C479-4FC1-9AAF-182F3B34315B}"/>
    <cellStyle name="RISKtlandrEdge 3 3 2 4 5" xfId="45502" xr:uid="{8AB64038-0D71-4D45-8A9A-97E97BEF6590}"/>
    <cellStyle name="RISKtlandrEdge 3 3 2 5" xfId="22914" xr:uid="{00000000-0005-0000-0000-000089590000}"/>
    <cellStyle name="RISKtlandrEdge 3 3 2 5 2" xfId="22915" xr:uid="{00000000-0005-0000-0000-00008A590000}"/>
    <cellStyle name="RISKtlandrEdge 3 3 2 5 2 2" xfId="22916" xr:uid="{00000000-0005-0000-0000-00008B590000}"/>
    <cellStyle name="RISKtlandrEdge 3 3 2 5 2 2 2" xfId="45510" xr:uid="{8C0E9EB2-3D5D-4B80-B197-D278ABDA8E66}"/>
    <cellStyle name="RISKtlandrEdge 3 3 2 5 2 3" xfId="45509" xr:uid="{64878866-3B9D-4CC1-AF11-8F2B5036FED6}"/>
    <cellStyle name="RISKtlandrEdge 3 3 2 5 3" xfId="22917" xr:uid="{00000000-0005-0000-0000-00008C590000}"/>
    <cellStyle name="RISKtlandrEdge 3 3 2 5 3 2" xfId="22918" xr:uid="{00000000-0005-0000-0000-00008D590000}"/>
    <cellStyle name="RISKtlandrEdge 3 3 2 5 3 2 2" xfId="45512" xr:uid="{1E72FECA-F754-4BA0-AAAE-0C93203252EF}"/>
    <cellStyle name="RISKtlandrEdge 3 3 2 5 3 3" xfId="45511" xr:uid="{D2DB4DF4-C752-49AD-9FC7-15BD75552202}"/>
    <cellStyle name="RISKtlandrEdge 3 3 2 5 4" xfId="22919" xr:uid="{00000000-0005-0000-0000-00008E590000}"/>
    <cellStyle name="RISKtlandrEdge 3 3 2 5 4 2" xfId="45513" xr:uid="{E5C62CE3-AD93-4C6D-9CED-34C97CCF5A05}"/>
    <cellStyle name="RISKtlandrEdge 3 3 2 5 5" xfId="45508" xr:uid="{6CA04840-2BA9-400A-A2AC-42AC1DB3E9DE}"/>
    <cellStyle name="RISKtlandrEdge 3 3 2 6" xfId="22920" xr:uid="{00000000-0005-0000-0000-00008F590000}"/>
    <cellStyle name="RISKtlandrEdge 3 3 2 6 2" xfId="22921" xr:uid="{00000000-0005-0000-0000-000090590000}"/>
    <cellStyle name="RISKtlandrEdge 3 3 2 6 2 2" xfId="45515" xr:uid="{F1CA0811-529C-4ED6-BF8F-6D7ACA029353}"/>
    <cellStyle name="RISKtlandrEdge 3 3 2 6 3" xfId="45514" xr:uid="{2CD18CA4-1161-4609-87C3-409F81963A51}"/>
    <cellStyle name="RISKtlandrEdge 3 3 2 7" xfId="22922" xr:uid="{00000000-0005-0000-0000-000091590000}"/>
    <cellStyle name="RISKtlandrEdge 3 3 2 7 2" xfId="22923" xr:uid="{00000000-0005-0000-0000-000092590000}"/>
    <cellStyle name="RISKtlandrEdge 3 3 2 7 2 2" xfId="45517" xr:uid="{4DE34356-8597-4B18-9970-3E8E630CDDEC}"/>
    <cellStyle name="RISKtlandrEdge 3 3 2 7 3" xfId="45516" xr:uid="{DFDCC3DF-F3AA-49D3-80A9-2CB9A2BCE0DD}"/>
    <cellStyle name="RISKtlandrEdge 3 3 2 8" xfId="22924" xr:uid="{00000000-0005-0000-0000-000093590000}"/>
    <cellStyle name="RISKtlandrEdge 3 3 2 8 2" xfId="45518" xr:uid="{81E82D27-1C99-433F-A907-0950751386D0}"/>
    <cellStyle name="RISKtlandrEdge 3 3 2 9" xfId="45489" xr:uid="{1FA1AEC8-01C6-44AD-BF91-812544B63E82}"/>
    <cellStyle name="RISKtlandrEdge 3 3 3" xfId="22925" xr:uid="{00000000-0005-0000-0000-000094590000}"/>
    <cellStyle name="RISKtlandrEdge 3 3 3 2" xfId="22926" xr:uid="{00000000-0005-0000-0000-000095590000}"/>
    <cellStyle name="RISKtlandrEdge 3 3 3 2 2" xfId="22927" xr:uid="{00000000-0005-0000-0000-000096590000}"/>
    <cellStyle name="RISKtlandrEdge 3 3 3 2 2 2" xfId="45521" xr:uid="{69B221B9-5555-400A-8191-9FE6EEFA4514}"/>
    <cellStyle name="RISKtlandrEdge 3 3 3 2 3" xfId="45520" xr:uid="{D227A731-7282-4550-AC6D-59D2268E150C}"/>
    <cellStyle name="RISKtlandrEdge 3 3 3 3" xfId="22928" xr:uid="{00000000-0005-0000-0000-000097590000}"/>
    <cellStyle name="RISKtlandrEdge 3 3 3 3 2" xfId="22929" xr:uid="{00000000-0005-0000-0000-000098590000}"/>
    <cellStyle name="RISKtlandrEdge 3 3 3 3 2 2" xfId="45523" xr:uid="{29791A55-24E8-44B3-8408-40F9A76D219C}"/>
    <cellStyle name="RISKtlandrEdge 3 3 3 3 3" xfId="45522" xr:uid="{95190A3C-F027-4CAC-A215-E0CCD3185502}"/>
    <cellStyle name="RISKtlandrEdge 3 3 3 4" xfId="22930" xr:uid="{00000000-0005-0000-0000-000099590000}"/>
    <cellStyle name="RISKtlandrEdge 3 3 3 4 2" xfId="45524" xr:uid="{64A88334-769D-43F1-BF43-7F1BBF87EF42}"/>
    <cellStyle name="RISKtlandrEdge 3 3 3 5" xfId="45519" xr:uid="{214793A0-D710-473E-824F-D87676911860}"/>
    <cellStyle name="RISKtlandrEdge 3 3 4" xfId="22931" xr:uid="{00000000-0005-0000-0000-00009A590000}"/>
    <cellStyle name="RISKtlandrEdge 3 3 4 2" xfId="22932" xr:uid="{00000000-0005-0000-0000-00009B590000}"/>
    <cellStyle name="RISKtlandrEdge 3 3 4 2 2" xfId="22933" xr:uid="{00000000-0005-0000-0000-00009C590000}"/>
    <cellStyle name="RISKtlandrEdge 3 3 4 2 2 2" xfId="45527" xr:uid="{FEE8501E-7896-4CB3-8745-0376F51DDF38}"/>
    <cellStyle name="RISKtlandrEdge 3 3 4 2 3" xfId="45526" xr:uid="{8114798F-43E8-422F-8B28-086937380345}"/>
    <cellStyle name="RISKtlandrEdge 3 3 4 3" xfId="22934" xr:uid="{00000000-0005-0000-0000-00009D590000}"/>
    <cellStyle name="RISKtlandrEdge 3 3 4 3 2" xfId="22935" xr:uid="{00000000-0005-0000-0000-00009E590000}"/>
    <cellStyle name="RISKtlandrEdge 3 3 4 3 2 2" xfId="45529" xr:uid="{F3B79273-A5D7-4968-AC5A-B3CB22135717}"/>
    <cellStyle name="RISKtlandrEdge 3 3 4 3 3" xfId="45528" xr:uid="{873697BE-EFC4-4376-B929-14D96D34DEBA}"/>
    <cellStyle name="RISKtlandrEdge 3 3 4 4" xfId="22936" xr:uid="{00000000-0005-0000-0000-00009F590000}"/>
    <cellStyle name="RISKtlandrEdge 3 3 4 4 2" xfId="45530" xr:uid="{6BFEDAC8-5825-4A5F-9D95-965B03E19CC6}"/>
    <cellStyle name="RISKtlandrEdge 3 3 4 5" xfId="45525" xr:uid="{F11C58EA-3F94-4EFF-A52E-71F3161D98E9}"/>
    <cellStyle name="RISKtlandrEdge 3 3 5" xfId="22937" xr:uid="{00000000-0005-0000-0000-0000A0590000}"/>
    <cellStyle name="RISKtlandrEdge 3 3 5 2" xfId="22938" xr:uid="{00000000-0005-0000-0000-0000A1590000}"/>
    <cellStyle name="RISKtlandrEdge 3 3 5 2 2" xfId="22939" xr:uid="{00000000-0005-0000-0000-0000A2590000}"/>
    <cellStyle name="RISKtlandrEdge 3 3 5 2 2 2" xfId="45533" xr:uid="{E8FB5CF8-5833-40EB-85F8-D7E5D5CB19E5}"/>
    <cellStyle name="RISKtlandrEdge 3 3 5 2 3" xfId="45532" xr:uid="{9F8F8407-F6FC-4EA3-9257-14FE4C8B2A74}"/>
    <cellStyle name="RISKtlandrEdge 3 3 5 3" xfId="22940" xr:uid="{00000000-0005-0000-0000-0000A3590000}"/>
    <cellStyle name="RISKtlandrEdge 3 3 5 3 2" xfId="22941" xr:uid="{00000000-0005-0000-0000-0000A4590000}"/>
    <cellStyle name="RISKtlandrEdge 3 3 5 3 2 2" xfId="45535" xr:uid="{D0BA8346-F8FC-4500-A79D-6D9E09E50869}"/>
    <cellStyle name="RISKtlandrEdge 3 3 5 3 3" xfId="45534" xr:uid="{0C3646AE-CEE3-4EB0-8569-CCF4051EE46E}"/>
    <cellStyle name="RISKtlandrEdge 3 3 5 4" xfId="22942" xr:uid="{00000000-0005-0000-0000-0000A5590000}"/>
    <cellStyle name="RISKtlandrEdge 3 3 5 4 2" xfId="45536" xr:uid="{D2D4AF43-8A4D-486E-A578-44EA7B221211}"/>
    <cellStyle name="RISKtlandrEdge 3 3 5 5" xfId="45531" xr:uid="{46D45F87-F375-4816-BAB1-532E7858FABF}"/>
    <cellStyle name="RISKtlandrEdge 3 3 6" xfId="22943" xr:uid="{00000000-0005-0000-0000-0000A6590000}"/>
    <cellStyle name="RISKtlandrEdge 3 3 6 2" xfId="22944" xr:uid="{00000000-0005-0000-0000-0000A7590000}"/>
    <cellStyle name="RISKtlandrEdge 3 3 6 2 2" xfId="22945" xr:uid="{00000000-0005-0000-0000-0000A8590000}"/>
    <cellStyle name="RISKtlandrEdge 3 3 6 2 2 2" xfId="45539" xr:uid="{B3095B77-6643-426C-A9F1-405AD99FA014}"/>
    <cellStyle name="RISKtlandrEdge 3 3 6 2 3" xfId="45538" xr:uid="{F4B23C09-A7F9-4B4A-93BB-4F4A845DC7B9}"/>
    <cellStyle name="RISKtlandrEdge 3 3 6 3" xfId="22946" xr:uid="{00000000-0005-0000-0000-0000A9590000}"/>
    <cellStyle name="RISKtlandrEdge 3 3 6 3 2" xfId="22947" xr:uid="{00000000-0005-0000-0000-0000AA590000}"/>
    <cellStyle name="RISKtlandrEdge 3 3 6 3 2 2" xfId="45541" xr:uid="{7C8A06CC-B68C-4A25-A2DA-C70B910FECF6}"/>
    <cellStyle name="RISKtlandrEdge 3 3 6 3 3" xfId="45540" xr:uid="{9804E7CA-16AC-4431-A2AD-9F58E8620C1D}"/>
    <cellStyle name="RISKtlandrEdge 3 3 6 4" xfId="22948" xr:uid="{00000000-0005-0000-0000-0000AB590000}"/>
    <cellStyle name="RISKtlandrEdge 3 3 6 4 2" xfId="45542" xr:uid="{09B1FB0A-7B8D-4AE4-8293-8934F7AD9028}"/>
    <cellStyle name="RISKtlandrEdge 3 3 6 5" xfId="45537" xr:uid="{0B927093-3904-4B75-9726-3D3E39AF3582}"/>
    <cellStyle name="RISKtlandrEdge 3 3 7" xfId="22949" xr:uid="{00000000-0005-0000-0000-0000AC590000}"/>
    <cellStyle name="RISKtlandrEdge 3 3 7 2" xfId="22950" xr:uid="{00000000-0005-0000-0000-0000AD590000}"/>
    <cellStyle name="RISKtlandrEdge 3 3 7 2 2" xfId="45544" xr:uid="{621BA768-95BB-44F2-8C1E-5BC30EE7109E}"/>
    <cellStyle name="RISKtlandrEdge 3 3 7 3" xfId="45543" xr:uid="{497DE2F7-C60E-4C4A-9933-5EF586456453}"/>
    <cellStyle name="RISKtlandrEdge 3 3 8" xfId="22951" xr:uid="{00000000-0005-0000-0000-0000AE590000}"/>
    <cellStyle name="RISKtlandrEdge 3 3 8 2" xfId="22952" xr:uid="{00000000-0005-0000-0000-0000AF590000}"/>
    <cellStyle name="RISKtlandrEdge 3 3 8 2 2" xfId="45546" xr:uid="{6EF95134-ED13-4BC6-9843-413C70CA9EAF}"/>
    <cellStyle name="RISKtlandrEdge 3 3 8 3" xfId="45545" xr:uid="{904EBC1D-974B-416A-9A93-326F56794D81}"/>
    <cellStyle name="RISKtlandrEdge 3 3 9" xfId="22953" xr:uid="{00000000-0005-0000-0000-0000B0590000}"/>
    <cellStyle name="RISKtlandrEdge 3 3 9 2" xfId="45547" xr:uid="{5DB8A732-D2EE-49C8-9DAE-7002A582AAA7}"/>
    <cellStyle name="RISKtlandrEdge 3 3_Balance" xfId="22954" xr:uid="{00000000-0005-0000-0000-0000B1590000}"/>
    <cellStyle name="RISKtlandrEdge 3 4" xfId="22955" xr:uid="{00000000-0005-0000-0000-0000B2590000}"/>
    <cellStyle name="RISKtlandrEdge 3 4 10" xfId="45548" xr:uid="{EF2169D7-791E-4E41-9DE0-A6ABC9A8A99B}"/>
    <cellStyle name="RISKtlandrEdge 3 4 2" xfId="22956" xr:uid="{00000000-0005-0000-0000-0000B3590000}"/>
    <cellStyle name="RISKtlandrEdge 3 4 2 2" xfId="22957" xr:uid="{00000000-0005-0000-0000-0000B4590000}"/>
    <cellStyle name="RISKtlandrEdge 3 4 2 2 2" xfId="22958" xr:uid="{00000000-0005-0000-0000-0000B5590000}"/>
    <cellStyle name="RISKtlandrEdge 3 4 2 2 2 2" xfId="22959" xr:uid="{00000000-0005-0000-0000-0000B6590000}"/>
    <cellStyle name="RISKtlandrEdge 3 4 2 2 2 2 2" xfId="45552" xr:uid="{9DFA2029-69AA-4C3B-957C-522DAA2C4483}"/>
    <cellStyle name="RISKtlandrEdge 3 4 2 2 2 3" xfId="45551" xr:uid="{7924526B-D2CE-463C-9FB1-E69261043984}"/>
    <cellStyle name="RISKtlandrEdge 3 4 2 2 3" xfId="22960" xr:uid="{00000000-0005-0000-0000-0000B7590000}"/>
    <cellStyle name="RISKtlandrEdge 3 4 2 2 3 2" xfId="22961" xr:uid="{00000000-0005-0000-0000-0000B8590000}"/>
    <cellStyle name="RISKtlandrEdge 3 4 2 2 3 2 2" xfId="45554" xr:uid="{6ECFFA7D-D6A5-4039-A2C1-CD15738DD1B3}"/>
    <cellStyle name="RISKtlandrEdge 3 4 2 2 3 3" xfId="45553" xr:uid="{7E78A4DD-E005-4F0E-B88A-3354541C4C32}"/>
    <cellStyle name="RISKtlandrEdge 3 4 2 2 4" xfId="22962" xr:uid="{00000000-0005-0000-0000-0000B9590000}"/>
    <cellStyle name="RISKtlandrEdge 3 4 2 2 4 2" xfId="45555" xr:uid="{24CA737E-B545-44B7-B562-F4BE51359375}"/>
    <cellStyle name="RISKtlandrEdge 3 4 2 2 5" xfId="45550" xr:uid="{5CBE517F-1804-404E-B555-0106B6DD17BB}"/>
    <cellStyle name="RISKtlandrEdge 3 4 2 3" xfId="22963" xr:uid="{00000000-0005-0000-0000-0000BA590000}"/>
    <cellStyle name="RISKtlandrEdge 3 4 2 3 2" xfId="22964" xr:uid="{00000000-0005-0000-0000-0000BB590000}"/>
    <cellStyle name="RISKtlandrEdge 3 4 2 3 2 2" xfId="22965" xr:uid="{00000000-0005-0000-0000-0000BC590000}"/>
    <cellStyle name="RISKtlandrEdge 3 4 2 3 2 2 2" xfId="45558" xr:uid="{FE5EEF57-5923-4BE4-95C0-936142D04E10}"/>
    <cellStyle name="RISKtlandrEdge 3 4 2 3 2 3" xfId="45557" xr:uid="{550ED9AE-4EC0-409C-8188-E6F76AE6C5D7}"/>
    <cellStyle name="RISKtlandrEdge 3 4 2 3 3" xfId="22966" xr:uid="{00000000-0005-0000-0000-0000BD590000}"/>
    <cellStyle name="RISKtlandrEdge 3 4 2 3 3 2" xfId="22967" xr:uid="{00000000-0005-0000-0000-0000BE590000}"/>
    <cellStyle name="RISKtlandrEdge 3 4 2 3 3 2 2" xfId="45560" xr:uid="{8F90D4CE-4EDF-418E-9558-9100DA9174D4}"/>
    <cellStyle name="RISKtlandrEdge 3 4 2 3 3 3" xfId="45559" xr:uid="{DE9AF744-AF27-4255-9048-15BED6257955}"/>
    <cellStyle name="RISKtlandrEdge 3 4 2 3 4" xfId="22968" xr:uid="{00000000-0005-0000-0000-0000BF590000}"/>
    <cellStyle name="RISKtlandrEdge 3 4 2 3 4 2" xfId="45561" xr:uid="{39730F8E-0E32-416E-994A-F1BDF4CBA3F7}"/>
    <cellStyle name="RISKtlandrEdge 3 4 2 3 5" xfId="45556" xr:uid="{978C66F0-8C29-4212-A86B-BA12F9D104FD}"/>
    <cellStyle name="RISKtlandrEdge 3 4 2 4" xfId="22969" xr:uid="{00000000-0005-0000-0000-0000C0590000}"/>
    <cellStyle name="RISKtlandrEdge 3 4 2 4 2" xfId="22970" xr:uid="{00000000-0005-0000-0000-0000C1590000}"/>
    <cellStyle name="RISKtlandrEdge 3 4 2 4 2 2" xfId="22971" xr:uid="{00000000-0005-0000-0000-0000C2590000}"/>
    <cellStyle name="RISKtlandrEdge 3 4 2 4 2 2 2" xfId="45564" xr:uid="{1E522BD8-E98A-4415-9180-139CC90EF34D}"/>
    <cellStyle name="RISKtlandrEdge 3 4 2 4 2 3" xfId="45563" xr:uid="{54983EB7-921F-4667-B76A-FC6EAEEC60B2}"/>
    <cellStyle name="RISKtlandrEdge 3 4 2 4 3" xfId="22972" xr:uid="{00000000-0005-0000-0000-0000C3590000}"/>
    <cellStyle name="RISKtlandrEdge 3 4 2 4 3 2" xfId="22973" xr:uid="{00000000-0005-0000-0000-0000C4590000}"/>
    <cellStyle name="RISKtlandrEdge 3 4 2 4 3 2 2" xfId="45566" xr:uid="{3EBFD2C7-782E-4DA1-BFCC-188775F2CDF6}"/>
    <cellStyle name="RISKtlandrEdge 3 4 2 4 3 3" xfId="45565" xr:uid="{8D781E1F-E6C4-46FC-9324-8360389D8893}"/>
    <cellStyle name="RISKtlandrEdge 3 4 2 4 4" xfId="22974" xr:uid="{00000000-0005-0000-0000-0000C5590000}"/>
    <cellStyle name="RISKtlandrEdge 3 4 2 4 4 2" xfId="45567" xr:uid="{99338B96-AEA1-48FC-B1AB-B263FC873E87}"/>
    <cellStyle name="RISKtlandrEdge 3 4 2 4 5" xfId="45562" xr:uid="{5B69F69B-E898-4C0E-942D-1382599BDB95}"/>
    <cellStyle name="RISKtlandrEdge 3 4 2 5" xfId="22975" xr:uid="{00000000-0005-0000-0000-0000C6590000}"/>
    <cellStyle name="RISKtlandrEdge 3 4 2 5 2" xfId="22976" xr:uid="{00000000-0005-0000-0000-0000C7590000}"/>
    <cellStyle name="RISKtlandrEdge 3 4 2 5 2 2" xfId="22977" xr:uid="{00000000-0005-0000-0000-0000C8590000}"/>
    <cellStyle name="RISKtlandrEdge 3 4 2 5 2 2 2" xfId="45570" xr:uid="{C2B826A6-2A0A-4E17-8954-C552EA71333A}"/>
    <cellStyle name="RISKtlandrEdge 3 4 2 5 2 3" xfId="45569" xr:uid="{6AD07F37-28F6-4E2C-A208-9104A3070A65}"/>
    <cellStyle name="RISKtlandrEdge 3 4 2 5 3" xfId="22978" xr:uid="{00000000-0005-0000-0000-0000C9590000}"/>
    <cellStyle name="RISKtlandrEdge 3 4 2 5 3 2" xfId="22979" xr:uid="{00000000-0005-0000-0000-0000CA590000}"/>
    <cellStyle name="RISKtlandrEdge 3 4 2 5 3 2 2" xfId="45572" xr:uid="{B401E26C-7849-4B31-AD8A-0C111719DB32}"/>
    <cellStyle name="RISKtlandrEdge 3 4 2 5 3 3" xfId="45571" xr:uid="{19F7C3B7-6494-4908-B152-15CA0931B7C6}"/>
    <cellStyle name="RISKtlandrEdge 3 4 2 5 4" xfId="22980" xr:uid="{00000000-0005-0000-0000-0000CB590000}"/>
    <cellStyle name="RISKtlandrEdge 3 4 2 5 4 2" xfId="45573" xr:uid="{6F0ED5DB-15EA-4CF6-9797-876260EAF645}"/>
    <cellStyle name="RISKtlandrEdge 3 4 2 5 5" xfId="45568" xr:uid="{FF8AE8A6-F0A8-4FB6-94FC-96F4B66A9D8C}"/>
    <cellStyle name="RISKtlandrEdge 3 4 2 6" xfId="22981" xr:uid="{00000000-0005-0000-0000-0000CC590000}"/>
    <cellStyle name="RISKtlandrEdge 3 4 2 6 2" xfId="22982" xr:uid="{00000000-0005-0000-0000-0000CD590000}"/>
    <cellStyle name="RISKtlandrEdge 3 4 2 6 2 2" xfId="45575" xr:uid="{750CAC56-C01F-4F32-812A-9ACF18D09CFE}"/>
    <cellStyle name="RISKtlandrEdge 3 4 2 6 3" xfId="45574" xr:uid="{2C93D9A0-36E2-410C-9CF1-19D819DFB7A5}"/>
    <cellStyle name="RISKtlandrEdge 3 4 2 7" xfId="22983" xr:uid="{00000000-0005-0000-0000-0000CE590000}"/>
    <cellStyle name="RISKtlandrEdge 3 4 2 7 2" xfId="22984" xr:uid="{00000000-0005-0000-0000-0000CF590000}"/>
    <cellStyle name="RISKtlandrEdge 3 4 2 7 2 2" xfId="45577" xr:uid="{C5237C3A-6204-4A29-9838-40AEFCA9276A}"/>
    <cellStyle name="RISKtlandrEdge 3 4 2 7 3" xfId="45576" xr:uid="{7835CB16-4585-41AB-8DAB-BA22874B355C}"/>
    <cellStyle name="RISKtlandrEdge 3 4 2 8" xfId="22985" xr:uid="{00000000-0005-0000-0000-0000D0590000}"/>
    <cellStyle name="RISKtlandrEdge 3 4 2 8 2" xfId="45578" xr:uid="{5F317A63-441E-4495-87DD-8AE4C2B8F278}"/>
    <cellStyle name="RISKtlandrEdge 3 4 2 9" xfId="45549" xr:uid="{EDFE2BF4-6969-482D-9BA3-B4CDE1120FF5}"/>
    <cellStyle name="RISKtlandrEdge 3 4 3" xfId="22986" xr:uid="{00000000-0005-0000-0000-0000D1590000}"/>
    <cellStyle name="RISKtlandrEdge 3 4 3 2" xfId="22987" xr:uid="{00000000-0005-0000-0000-0000D2590000}"/>
    <cellStyle name="RISKtlandrEdge 3 4 3 2 2" xfId="22988" xr:uid="{00000000-0005-0000-0000-0000D3590000}"/>
    <cellStyle name="RISKtlandrEdge 3 4 3 2 2 2" xfId="45581" xr:uid="{698B0FA9-A4D8-4732-A3F5-A6874A601224}"/>
    <cellStyle name="RISKtlandrEdge 3 4 3 2 3" xfId="45580" xr:uid="{14530C7D-9941-48CE-807B-2CAD41F1F517}"/>
    <cellStyle name="RISKtlandrEdge 3 4 3 3" xfId="22989" xr:uid="{00000000-0005-0000-0000-0000D4590000}"/>
    <cellStyle name="RISKtlandrEdge 3 4 3 3 2" xfId="22990" xr:uid="{00000000-0005-0000-0000-0000D5590000}"/>
    <cellStyle name="RISKtlandrEdge 3 4 3 3 2 2" xfId="45583" xr:uid="{41595002-94F4-4E84-B394-7296D964EA99}"/>
    <cellStyle name="RISKtlandrEdge 3 4 3 3 3" xfId="45582" xr:uid="{2996EEB6-058B-4997-8C10-01AC02853DFB}"/>
    <cellStyle name="RISKtlandrEdge 3 4 3 4" xfId="22991" xr:uid="{00000000-0005-0000-0000-0000D6590000}"/>
    <cellStyle name="RISKtlandrEdge 3 4 3 4 2" xfId="45584" xr:uid="{34EA7A1A-2FF7-4AA0-A791-45548552DE3E}"/>
    <cellStyle name="RISKtlandrEdge 3 4 3 5" xfId="45579" xr:uid="{C3313551-E9A0-422F-89DF-D40DF70631B5}"/>
    <cellStyle name="RISKtlandrEdge 3 4 4" xfId="22992" xr:uid="{00000000-0005-0000-0000-0000D7590000}"/>
    <cellStyle name="RISKtlandrEdge 3 4 4 2" xfId="22993" xr:uid="{00000000-0005-0000-0000-0000D8590000}"/>
    <cellStyle name="RISKtlandrEdge 3 4 4 2 2" xfId="22994" xr:uid="{00000000-0005-0000-0000-0000D9590000}"/>
    <cellStyle name="RISKtlandrEdge 3 4 4 2 2 2" xfId="45587" xr:uid="{18A1C845-2565-485C-BCDC-D3CD542A517A}"/>
    <cellStyle name="RISKtlandrEdge 3 4 4 2 3" xfId="45586" xr:uid="{9B86961A-5B09-48B0-9233-F028064EBC15}"/>
    <cellStyle name="RISKtlandrEdge 3 4 4 3" xfId="22995" xr:uid="{00000000-0005-0000-0000-0000DA590000}"/>
    <cellStyle name="RISKtlandrEdge 3 4 4 3 2" xfId="22996" xr:uid="{00000000-0005-0000-0000-0000DB590000}"/>
    <cellStyle name="RISKtlandrEdge 3 4 4 3 2 2" xfId="45589" xr:uid="{D0528C76-4AF9-4345-97A9-F9E0D65DA31E}"/>
    <cellStyle name="RISKtlandrEdge 3 4 4 3 3" xfId="45588" xr:uid="{A40BF6A4-336D-4FD5-B1E1-B2681399CC62}"/>
    <cellStyle name="RISKtlandrEdge 3 4 4 4" xfId="22997" xr:uid="{00000000-0005-0000-0000-0000DC590000}"/>
    <cellStyle name="RISKtlandrEdge 3 4 4 4 2" xfId="45590" xr:uid="{905EC68F-EDFB-4F41-AD36-3CFAD34CEE54}"/>
    <cellStyle name="RISKtlandrEdge 3 4 4 5" xfId="45585" xr:uid="{F11829F9-0A87-481A-B46C-E70D0BE15A33}"/>
    <cellStyle name="RISKtlandrEdge 3 4 5" xfId="22998" xr:uid="{00000000-0005-0000-0000-0000DD590000}"/>
    <cellStyle name="RISKtlandrEdge 3 4 5 2" xfId="22999" xr:uid="{00000000-0005-0000-0000-0000DE590000}"/>
    <cellStyle name="RISKtlandrEdge 3 4 5 2 2" xfId="23000" xr:uid="{00000000-0005-0000-0000-0000DF590000}"/>
    <cellStyle name="RISKtlandrEdge 3 4 5 2 2 2" xfId="45593" xr:uid="{8D18EC8D-84C7-442B-B66B-FE5F3DB77122}"/>
    <cellStyle name="RISKtlandrEdge 3 4 5 2 3" xfId="45592" xr:uid="{62488B3B-F67B-4379-954D-90E9FA328F8A}"/>
    <cellStyle name="RISKtlandrEdge 3 4 5 3" xfId="23001" xr:uid="{00000000-0005-0000-0000-0000E0590000}"/>
    <cellStyle name="RISKtlandrEdge 3 4 5 3 2" xfId="23002" xr:uid="{00000000-0005-0000-0000-0000E1590000}"/>
    <cellStyle name="RISKtlandrEdge 3 4 5 3 2 2" xfId="45595" xr:uid="{138534AB-74EA-46D7-BDA3-AEDFE1E9E6A3}"/>
    <cellStyle name="RISKtlandrEdge 3 4 5 3 3" xfId="45594" xr:uid="{882AEDE3-62E4-4778-AE4C-1D79023E0886}"/>
    <cellStyle name="RISKtlandrEdge 3 4 5 4" xfId="23003" xr:uid="{00000000-0005-0000-0000-0000E2590000}"/>
    <cellStyle name="RISKtlandrEdge 3 4 5 4 2" xfId="45596" xr:uid="{E455EF9D-0F3E-4136-B99D-86E27070AEC4}"/>
    <cellStyle name="RISKtlandrEdge 3 4 5 5" xfId="45591" xr:uid="{D72AABB9-4EF4-4B12-B885-C2FF7B386CF8}"/>
    <cellStyle name="RISKtlandrEdge 3 4 6" xfId="23004" xr:uid="{00000000-0005-0000-0000-0000E3590000}"/>
    <cellStyle name="RISKtlandrEdge 3 4 6 2" xfId="23005" xr:uid="{00000000-0005-0000-0000-0000E4590000}"/>
    <cellStyle name="RISKtlandrEdge 3 4 6 2 2" xfId="23006" xr:uid="{00000000-0005-0000-0000-0000E5590000}"/>
    <cellStyle name="RISKtlandrEdge 3 4 6 2 2 2" xfId="45599" xr:uid="{F1F0354E-F58B-4612-AA42-75BADD0AD20E}"/>
    <cellStyle name="RISKtlandrEdge 3 4 6 2 3" xfId="45598" xr:uid="{6C4B9449-DA2B-45CC-814B-ABB75027D9C7}"/>
    <cellStyle name="RISKtlandrEdge 3 4 6 3" xfId="23007" xr:uid="{00000000-0005-0000-0000-0000E6590000}"/>
    <cellStyle name="RISKtlandrEdge 3 4 6 3 2" xfId="23008" xr:uid="{00000000-0005-0000-0000-0000E7590000}"/>
    <cellStyle name="RISKtlandrEdge 3 4 6 3 2 2" xfId="45601" xr:uid="{5DB79E17-59A5-45DC-B7C9-6DBFB2C4D383}"/>
    <cellStyle name="RISKtlandrEdge 3 4 6 3 3" xfId="45600" xr:uid="{F672D024-07DD-4258-AD10-91E2520C4C1C}"/>
    <cellStyle name="RISKtlandrEdge 3 4 6 4" xfId="23009" xr:uid="{00000000-0005-0000-0000-0000E8590000}"/>
    <cellStyle name="RISKtlandrEdge 3 4 6 4 2" xfId="45602" xr:uid="{29924DF8-B4DC-4D98-A2C0-CE44273A4FDB}"/>
    <cellStyle name="RISKtlandrEdge 3 4 6 5" xfId="45597" xr:uid="{532160FC-489D-4947-8A71-DF47E20FECA4}"/>
    <cellStyle name="RISKtlandrEdge 3 4 7" xfId="23010" xr:uid="{00000000-0005-0000-0000-0000E9590000}"/>
    <cellStyle name="RISKtlandrEdge 3 4 7 2" xfId="23011" xr:uid="{00000000-0005-0000-0000-0000EA590000}"/>
    <cellStyle name="RISKtlandrEdge 3 4 7 2 2" xfId="45604" xr:uid="{8825FB02-60CA-4B94-A271-84F44B0CAB51}"/>
    <cellStyle name="RISKtlandrEdge 3 4 7 3" xfId="45603" xr:uid="{F67B49E9-7761-48AD-BC40-0580B2C125AE}"/>
    <cellStyle name="RISKtlandrEdge 3 4 8" xfId="23012" xr:uid="{00000000-0005-0000-0000-0000EB590000}"/>
    <cellStyle name="RISKtlandrEdge 3 4 8 2" xfId="23013" xr:uid="{00000000-0005-0000-0000-0000EC590000}"/>
    <cellStyle name="RISKtlandrEdge 3 4 8 2 2" xfId="45606" xr:uid="{7823E91F-25A1-4CB7-AA1A-2BE8CEA6C32A}"/>
    <cellStyle name="RISKtlandrEdge 3 4 8 3" xfId="45605" xr:uid="{4408FE86-E7BD-4EC9-91C8-20343E7FC6DC}"/>
    <cellStyle name="RISKtlandrEdge 3 4 9" xfId="23014" xr:uid="{00000000-0005-0000-0000-0000ED590000}"/>
    <cellStyle name="RISKtlandrEdge 3 4 9 2" xfId="45607" xr:uid="{4311C5B6-3468-4FF4-89BE-C6FF6E0CC88D}"/>
    <cellStyle name="RISKtlandrEdge 3 4_Balance" xfId="23015" xr:uid="{00000000-0005-0000-0000-0000EE590000}"/>
    <cellStyle name="RISKtlandrEdge 3 5" xfId="23016" xr:uid="{00000000-0005-0000-0000-0000EF590000}"/>
    <cellStyle name="RISKtlandrEdge 3 5 2" xfId="23017" xr:uid="{00000000-0005-0000-0000-0000F0590000}"/>
    <cellStyle name="RISKtlandrEdge 3 5 2 2" xfId="23018" xr:uid="{00000000-0005-0000-0000-0000F1590000}"/>
    <cellStyle name="RISKtlandrEdge 3 5 2 2 2" xfId="23019" xr:uid="{00000000-0005-0000-0000-0000F2590000}"/>
    <cellStyle name="RISKtlandrEdge 3 5 2 2 2 2" xfId="45611" xr:uid="{BCC24FE5-276B-439F-8C65-EDFD6798DA21}"/>
    <cellStyle name="RISKtlandrEdge 3 5 2 2 3" xfId="45610" xr:uid="{73FA0984-62C3-4A34-A49D-A9C01E6368C5}"/>
    <cellStyle name="RISKtlandrEdge 3 5 2 3" xfId="23020" xr:uid="{00000000-0005-0000-0000-0000F3590000}"/>
    <cellStyle name="RISKtlandrEdge 3 5 2 3 2" xfId="23021" xr:uid="{00000000-0005-0000-0000-0000F4590000}"/>
    <cellStyle name="RISKtlandrEdge 3 5 2 3 2 2" xfId="45613" xr:uid="{6C0F8D40-943B-4588-9E26-A9ADB556A8D5}"/>
    <cellStyle name="RISKtlandrEdge 3 5 2 3 3" xfId="45612" xr:uid="{D7556D4C-09A9-493D-AEF7-7E7385605144}"/>
    <cellStyle name="RISKtlandrEdge 3 5 2 4" xfId="23022" xr:uid="{00000000-0005-0000-0000-0000F5590000}"/>
    <cellStyle name="RISKtlandrEdge 3 5 2 4 2" xfId="45614" xr:uid="{01937F2E-88D3-49E5-8FA1-AC68E3A3B4BC}"/>
    <cellStyle name="RISKtlandrEdge 3 5 2 5" xfId="45609" xr:uid="{2B6FAE54-3F59-4DB4-8E3F-0E4992A39316}"/>
    <cellStyle name="RISKtlandrEdge 3 5 3" xfId="23023" xr:uid="{00000000-0005-0000-0000-0000F6590000}"/>
    <cellStyle name="RISKtlandrEdge 3 5 3 2" xfId="23024" xr:uid="{00000000-0005-0000-0000-0000F7590000}"/>
    <cellStyle name="RISKtlandrEdge 3 5 3 2 2" xfId="23025" xr:uid="{00000000-0005-0000-0000-0000F8590000}"/>
    <cellStyle name="RISKtlandrEdge 3 5 3 2 2 2" xfId="45617" xr:uid="{5944321B-C6B7-4570-A08C-32FDCE49E3F7}"/>
    <cellStyle name="RISKtlandrEdge 3 5 3 2 3" xfId="45616" xr:uid="{121FAF1C-BB7E-418E-A3FB-3F8CCED4E580}"/>
    <cellStyle name="RISKtlandrEdge 3 5 3 3" xfId="23026" xr:uid="{00000000-0005-0000-0000-0000F9590000}"/>
    <cellStyle name="RISKtlandrEdge 3 5 3 3 2" xfId="23027" xr:uid="{00000000-0005-0000-0000-0000FA590000}"/>
    <cellStyle name="RISKtlandrEdge 3 5 3 3 2 2" xfId="45619" xr:uid="{69922A58-F568-4A81-AC01-1AE8A7C8FEB6}"/>
    <cellStyle name="RISKtlandrEdge 3 5 3 3 3" xfId="45618" xr:uid="{8F6B9A7D-3751-453A-8393-D19DE8557E76}"/>
    <cellStyle name="RISKtlandrEdge 3 5 3 4" xfId="23028" xr:uid="{00000000-0005-0000-0000-0000FB590000}"/>
    <cellStyle name="RISKtlandrEdge 3 5 3 4 2" xfId="45620" xr:uid="{3F7C0608-56E5-4416-9D13-3AB2E33EB4B5}"/>
    <cellStyle name="RISKtlandrEdge 3 5 3 5" xfId="45615" xr:uid="{AA5FA865-FE1A-4F51-9344-BA332F03D7FD}"/>
    <cellStyle name="RISKtlandrEdge 3 5 4" xfId="23029" xr:uid="{00000000-0005-0000-0000-0000FC590000}"/>
    <cellStyle name="RISKtlandrEdge 3 5 4 2" xfId="23030" xr:uid="{00000000-0005-0000-0000-0000FD590000}"/>
    <cellStyle name="RISKtlandrEdge 3 5 4 2 2" xfId="23031" xr:uid="{00000000-0005-0000-0000-0000FE590000}"/>
    <cellStyle name="RISKtlandrEdge 3 5 4 2 2 2" xfId="45623" xr:uid="{0B2801A1-C9F1-446B-BE83-4F19D0000ED2}"/>
    <cellStyle name="RISKtlandrEdge 3 5 4 2 3" xfId="45622" xr:uid="{760CCCFF-04E4-4BCC-984A-35920AF93F91}"/>
    <cellStyle name="RISKtlandrEdge 3 5 4 3" xfId="23032" xr:uid="{00000000-0005-0000-0000-0000FF590000}"/>
    <cellStyle name="RISKtlandrEdge 3 5 4 3 2" xfId="23033" xr:uid="{00000000-0005-0000-0000-0000005A0000}"/>
    <cellStyle name="RISKtlandrEdge 3 5 4 3 2 2" xfId="45625" xr:uid="{45FADB31-D9A8-4AFB-9BE5-18A36A897DCB}"/>
    <cellStyle name="RISKtlandrEdge 3 5 4 3 3" xfId="45624" xr:uid="{F60872EB-2357-4FC4-BF5B-A3E7C0C79650}"/>
    <cellStyle name="RISKtlandrEdge 3 5 4 4" xfId="23034" xr:uid="{00000000-0005-0000-0000-0000015A0000}"/>
    <cellStyle name="RISKtlandrEdge 3 5 4 4 2" xfId="45626" xr:uid="{2BD577CF-9D14-407B-BA9C-8D642FE0928B}"/>
    <cellStyle name="RISKtlandrEdge 3 5 4 5" xfId="45621" xr:uid="{26CD0C19-FCC5-4731-A356-1BD7CE40D03B}"/>
    <cellStyle name="RISKtlandrEdge 3 5 5" xfId="23035" xr:uid="{00000000-0005-0000-0000-0000025A0000}"/>
    <cellStyle name="RISKtlandrEdge 3 5 5 2" xfId="23036" xr:uid="{00000000-0005-0000-0000-0000035A0000}"/>
    <cellStyle name="RISKtlandrEdge 3 5 5 2 2" xfId="23037" xr:uid="{00000000-0005-0000-0000-0000045A0000}"/>
    <cellStyle name="RISKtlandrEdge 3 5 5 2 2 2" xfId="45629" xr:uid="{E80851D7-8478-4430-8D31-B2A74200197F}"/>
    <cellStyle name="RISKtlandrEdge 3 5 5 2 3" xfId="45628" xr:uid="{5F885BA2-5AAD-4C3D-AC28-66D9876861B2}"/>
    <cellStyle name="RISKtlandrEdge 3 5 5 3" xfId="23038" xr:uid="{00000000-0005-0000-0000-0000055A0000}"/>
    <cellStyle name="RISKtlandrEdge 3 5 5 3 2" xfId="23039" xr:uid="{00000000-0005-0000-0000-0000065A0000}"/>
    <cellStyle name="RISKtlandrEdge 3 5 5 3 2 2" xfId="45631" xr:uid="{BE1157C1-E269-48E3-8934-C9344EB9CB9E}"/>
    <cellStyle name="RISKtlandrEdge 3 5 5 3 3" xfId="45630" xr:uid="{67EC4473-1D18-462D-B14A-2A57236942F4}"/>
    <cellStyle name="RISKtlandrEdge 3 5 5 4" xfId="23040" xr:uid="{00000000-0005-0000-0000-0000075A0000}"/>
    <cellStyle name="RISKtlandrEdge 3 5 5 4 2" xfId="45632" xr:uid="{527F846E-C47C-475F-AF19-A018C735874B}"/>
    <cellStyle name="RISKtlandrEdge 3 5 5 5" xfId="45627" xr:uid="{A31D8FC4-69AF-4383-9B8B-04279F61A750}"/>
    <cellStyle name="RISKtlandrEdge 3 5 6" xfId="23041" xr:uid="{00000000-0005-0000-0000-0000085A0000}"/>
    <cellStyle name="RISKtlandrEdge 3 5 6 2" xfId="23042" xr:uid="{00000000-0005-0000-0000-0000095A0000}"/>
    <cellStyle name="RISKtlandrEdge 3 5 6 2 2" xfId="45634" xr:uid="{ABA83E1D-0365-4491-8055-34D6342B9357}"/>
    <cellStyle name="RISKtlandrEdge 3 5 6 3" xfId="45633" xr:uid="{B206B62F-152D-491E-ACF7-549AE7AD27A2}"/>
    <cellStyle name="RISKtlandrEdge 3 5 7" xfId="23043" xr:uid="{00000000-0005-0000-0000-00000A5A0000}"/>
    <cellStyle name="RISKtlandrEdge 3 5 7 2" xfId="23044" xr:uid="{00000000-0005-0000-0000-00000B5A0000}"/>
    <cellStyle name="RISKtlandrEdge 3 5 7 2 2" xfId="45636" xr:uid="{1A45BB66-E4CB-40D9-90E1-8CB64B1DA182}"/>
    <cellStyle name="RISKtlandrEdge 3 5 7 3" xfId="45635" xr:uid="{AAC893BC-6670-42A7-8522-C00A23EE0A52}"/>
    <cellStyle name="RISKtlandrEdge 3 5 8" xfId="23045" xr:uid="{00000000-0005-0000-0000-00000C5A0000}"/>
    <cellStyle name="RISKtlandrEdge 3 5 8 2" xfId="45637" xr:uid="{8535CA8B-15AB-4225-9C67-8F7F44E2F47C}"/>
    <cellStyle name="RISKtlandrEdge 3 5 9" xfId="45608" xr:uid="{BFD5BB37-994F-43AE-8A6E-3BBAE940FC9C}"/>
    <cellStyle name="RISKtlandrEdge 3 6" xfId="23046" xr:uid="{00000000-0005-0000-0000-00000D5A0000}"/>
    <cellStyle name="RISKtlandrEdge 3 6 2" xfId="23047" xr:uid="{00000000-0005-0000-0000-00000E5A0000}"/>
    <cellStyle name="RISKtlandrEdge 3 6 2 2" xfId="23048" xr:uid="{00000000-0005-0000-0000-00000F5A0000}"/>
    <cellStyle name="RISKtlandrEdge 3 6 2 2 2" xfId="23049" xr:uid="{00000000-0005-0000-0000-0000105A0000}"/>
    <cellStyle name="RISKtlandrEdge 3 6 2 2 2 2" xfId="45641" xr:uid="{1B8771AB-FE41-4058-8A66-44A3895B5E2B}"/>
    <cellStyle name="RISKtlandrEdge 3 6 2 2 3" xfId="45640" xr:uid="{B6DF285B-4BC8-4804-A170-909329E635E9}"/>
    <cellStyle name="RISKtlandrEdge 3 6 2 3" xfId="23050" xr:uid="{00000000-0005-0000-0000-0000115A0000}"/>
    <cellStyle name="RISKtlandrEdge 3 6 2 3 2" xfId="23051" xr:uid="{00000000-0005-0000-0000-0000125A0000}"/>
    <cellStyle name="RISKtlandrEdge 3 6 2 3 2 2" xfId="45643" xr:uid="{1C0138AF-BDC4-4CD6-B2C6-615180E1F454}"/>
    <cellStyle name="RISKtlandrEdge 3 6 2 3 3" xfId="45642" xr:uid="{824184FD-C194-4750-B7D2-66C66B728940}"/>
    <cellStyle name="RISKtlandrEdge 3 6 2 4" xfId="23052" xr:uid="{00000000-0005-0000-0000-0000135A0000}"/>
    <cellStyle name="RISKtlandrEdge 3 6 2 4 2" xfId="45644" xr:uid="{8BB23EA8-968F-459A-B247-78C261D19E73}"/>
    <cellStyle name="RISKtlandrEdge 3 6 2 5" xfId="45639" xr:uid="{7B1BE427-F4ED-477F-854C-BC2E3D5F56E4}"/>
    <cellStyle name="RISKtlandrEdge 3 6 3" xfId="23053" xr:uid="{00000000-0005-0000-0000-0000145A0000}"/>
    <cellStyle name="RISKtlandrEdge 3 6 3 2" xfId="23054" xr:uid="{00000000-0005-0000-0000-0000155A0000}"/>
    <cellStyle name="RISKtlandrEdge 3 6 3 2 2" xfId="23055" xr:uid="{00000000-0005-0000-0000-0000165A0000}"/>
    <cellStyle name="RISKtlandrEdge 3 6 3 2 2 2" xfId="45647" xr:uid="{05335176-370B-417B-B255-31735E6F183D}"/>
    <cellStyle name="RISKtlandrEdge 3 6 3 2 3" xfId="45646" xr:uid="{EECD5486-E078-4D08-9806-45069B13B393}"/>
    <cellStyle name="RISKtlandrEdge 3 6 3 3" xfId="23056" xr:uid="{00000000-0005-0000-0000-0000175A0000}"/>
    <cellStyle name="RISKtlandrEdge 3 6 3 3 2" xfId="23057" xr:uid="{00000000-0005-0000-0000-0000185A0000}"/>
    <cellStyle name="RISKtlandrEdge 3 6 3 3 2 2" xfId="45649" xr:uid="{351655E0-5839-47C6-93A6-574119B03E61}"/>
    <cellStyle name="RISKtlandrEdge 3 6 3 3 3" xfId="45648" xr:uid="{B77806C6-3A65-41DB-ADDD-F0C32135D01F}"/>
    <cellStyle name="RISKtlandrEdge 3 6 3 4" xfId="23058" xr:uid="{00000000-0005-0000-0000-0000195A0000}"/>
    <cellStyle name="RISKtlandrEdge 3 6 3 4 2" xfId="45650" xr:uid="{5FEFAFAB-5310-4FB8-BAC7-9F02972FC710}"/>
    <cellStyle name="RISKtlandrEdge 3 6 3 5" xfId="45645" xr:uid="{1ACC64F6-4437-4A1A-A33C-83E7CC468031}"/>
    <cellStyle name="RISKtlandrEdge 3 6 4" xfId="23059" xr:uid="{00000000-0005-0000-0000-00001A5A0000}"/>
    <cellStyle name="RISKtlandrEdge 3 6 4 2" xfId="23060" xr:uid="{00000000-0005-0000-0000-00001B5A0000}"/>
    <cellStyle name="RISKtlandrEdge 3 6 4 2 2" xfId="23061" xr:uid="{00000000-0005-0000-0000-00001C5A0000}"/>
    <cellStyle name="RISKtlandrEdge 3 6 4 2 2 2" xfId="45653" xr:uid="{433F99BF-685B-4A13-BCB6-436D60C47D26}"/>
    <cellStyle name="RISKtlandrEdge 3 6 4 2 3" xfId="45652" xr:uid="{70502B2F-F85A-42A5-BF4E-A14923591F83}"/>
    <cellStyle name="RISKtlandrEdge 3 6 4 3" xfId="23062" xr:uid="{00000000-0005-0000-0000-00001D5A0000}"/>
    <cellStyle name="RISKtlandrEdge 3 6 4 3 2" xfId="23063" xr:uid="{00000000-0005-0000-0000-00001E5A0000}"/>
    <cellStyle name="RISKtlandrEdge 3 6 4 3 2 2" xfId="45655" xr:uid="{922A657D-6EF1-42E9-AC05-78625B103B72}"/>
    <cellStyle name="RISKtlandrEdge 3 6 4 3 3" xfId="45654" xr:uid="{185A5EE9-EB09-476E-9EF5-DD6BEF22B1B4}"/>
    <cellStyle name="RISKtlandrEdge 3 6 4 4" xfId="23064" xr:uid="{00000000-0005-0000-0000-00001F5A0000}"/>
    <cellStyle name="RISKtlandrEdge 3 6 4 4 2" xfId="45656" xr:uid="{C453800F-0713-4417-855A-AB5A76BC252D}"/>
    <cellStyle name="RISKtlandrEdge 3 6 4 5" xfId="45651" xr:uid="{CF1FE88F-849B-4487-8452-FFA41F279C11}"/>
    <cellStyle name="RISKtlandrEdge 3 6 5" xfId="23065" xr:uid="{00000000-0005-0000-0000-0000205A0000}"/>
    <cellStyle name="RISKtlandrEdge 3 6 5 2" xfId="23066" xr:uid="{00000000-0005-0000-0000-0000215A0000}"/>
    <cellStyle name="RISKtlandrEdge 3 6 5 2 2" xfId="23067" xr:uid="{00000000-0005-0000-0000-0000225A0000}"/>
    <cellStyle name="RISKtlandrEdge 3 6 5 2 2 2" xfId="45659" xr:uid="{B5A248D6-8918-457A-891B-8531FB003566}"/>
    <cellStyle name="RISKtlandrEdge 3 6 5 2 3" xfId="45658" xr:uid="{F177E399-5EE6-4BB0-B996-31BE1E77760F}"/>
    <cellStyle name="RISKtlandrEdge 3 6 5 3" xfId="23068" xr:uid="{00000000-0005-0000-0000-0000235A0000}"/>
    <cellStyle name="RISKtlandrEdge 3 6 5 3 2" xfId="23069" xr:uid="{00000000-0005-0000-0000-0000245A0000}"/>
    <cellStyle name="RISKtlandrEdge 3 6 5 3 2 2" xfId="45661" xr:uid="{47E63107-2A49-4534-A6E2-3230D402EE41}"/>
    <cellStyle name="RISKtlandrEdge 3 6 5 3 3" xfId="45660" xr:uid="{E02E6F71-37E0-466F-951C-876052E94A1C}"/>
    <cellStyle name="RISKtlandrEdge 3 6 5 4" xfId="23070" xr:uid="{00000000-0005-0000-0000-0000255A0000}"/>
    <cellStyle name="RISKtlandrEdge 3 6 5 4 2" xfId="45662" xr:uid="{26A67843-141D-4843-9431-DBBD57B79F87}"/>
    <cellStyle name="RISKtlandrEdge 3 6 5 5" xfId="45657" xr:uid="{F654568C-93EB-4661-9EE3-2519CE5A0F2D}"/>
    <cellStyle name="RISKtlandrEdge 3 6 6" xfId="23071" xr:uid="{00000000-0005-0000-0000-0000265A0000}"/>
    <cellStyle name="RISKtlandrEdge 3 6 6 2" xfId="23072" xr:uid="{00000000-0005-0000-0000-0000275A0000}"/>
    <cellStyle name="RISKtlandrEdge 3 6 6 2 2" xfId="45664" xr:uid="{2ADDC904-2FB2-4EAA-B05C-2F3B734FA52B}"/>
    <cellStyle name="RISKtlandrEdge 3 6 6 3" xfId="45663" xr:uid="{356EF93E-0E39-4E5E-B5D2-AABA6B6DA09D}"/>
    <cellStyle name="RISKtlandrEdge 3 6 7" xfId="23073" xr:uid="{00000000-0005-0000-0000-0000285A0000}"/>
    <cellStyle name="RISKtlandrEdge 3 6 7 2" xfId="23074" xr:uid="{00000000-0005-0000-0000-0000295A0000}"/>
    <cellStyle name="RISKtlandrEdge 3 6 7 2 2" xfId="45666" xr:uid="{6ECA98C7-2B08-45CB-BD2D-992E40AB9670}"/>
    <cellStyle name="RISKtlandrEdge 3 6 7 3" xfId="45665" xr:uid="{AA49F29F-B53E-4E06-B80C-635F24E44BA0}"/>
    <cellStyle name="RISKtlandrEdge 3 6 8" xfId="23075" xr:uid="{00000000-0005-0000-0000-00002A5A0000}"/>
    <cellStyle name="RISKtlandrEdge 3 6 8 2" xfId="45667" xr:uid="{70AE85AD-4BEE-4C7E-9D08-7716DA333412}"/>
    <cellStyle name="RISKtlandrEdge 3 6 9" xfId="45638" xr:uid="{C5C48672-5B8F-4243-98BD-602BCBC501EB}"/>
    <cellStyle name="RISKtlandrEdge 3 7" xfId="23076" xr:uid="{00000000-0005-0000-0000-00002B5A0000}"/>
    <cellStyle name="RISKtlandrEdge 3 7 2" xfId="23077" xr:uid="{00000000-0005-0000-0000-00002C5A0000}"/>
    <cellStyle name="RISKtlandrEdge 3 7 2 2" xfId="23078" xr:uid="{00000000-0005-0000-0000-00002D5A0000}"/>
    <cellStyle name="RISKtlandrEdge 3 7 2 2 2" xfId="45670" xr:uid="{3C84C73A-7AE0-4365-8C74-FB8657C8C090}"/>
    <cellStyle name="RISKtlandrEdge 3 7 2 3" xfId="45669" xr:uid="{4E345EE9-FB72-4D71-9E8E-1B3B4E6B7592}"/>
    <cellStyle name="RISKtlandrEdge 3 7 3" xfId="23079" xr:uid="{00000000-0005-0000-0000-00002E5A0000}"/>
    <cellStyle name="RISKtlandrEdge 3 7 3 2" xfId="23080" xr:uid="{00000000-0005-0000-0000-00002F5A0000}"/>
    <cellStyle name="RISKtlandrEdge 3 7 3 2 2" xfId="45672" xr:uid="{77A62703-42CD-49B6-A80E-1E0CEDF129BF}"/>
    <cellStyle name="RISKtlandrEdge 3 7 3 3" xfId="45671" xr:uid="{78D229B9-488D-49FC-BFA1-D35288720800}"/>
    <cellStyle name="RISKtlandrEdge 3 7 4" xfId="23081" xr:uid="{00000000-0005-0000-0000-0000305A0000}"/>
    <cellStyle name="RISKtlandrEdge 3 7 4 2" xfId="45673" xr:uid="{43253CE7-BC63-4587-8DAD-04C466BF24BA}"/>
    <cellStyle name="RISKtlandrEdge 3 7 5" xfId="45668" xr:uid="{F0EDD9A2-9925-4DD3-A0C2-908BB26E3D1D}"/>
    <cellStyle name="RISKtlandrEdge 3 8" xfId="23082" xr:uid="{00000000-0005-0000-0000-0000315A0000}"/>
    <cellStyle name="RISKtlandrEdge 3 8 2" xfId="23083" xr:uid="{00000000-0005-0000-0000-0000325A0000}"/>
    <cellStyle name="RISKtlandrEdge 3 8 2 2" xfId="23084" xr:uid="{00000000-0005-0000-0000-0000335A0000}"/>
    <cellStyle name="RISKtlandrEdge 3 8 2 2 2" xfId="45676" xr:uid="{B80956A1-223E-471E-A943-001F2AA65DA4}"/>
    <cellStyle name="RISKtlandrEdge 3 8 2 3" xfId="45675" xr:uid="{1C899938-2F4C-47BB-A5C6-0C799E20383F}"/>
    <cellStyle name="RISKtlandrEdge 3 8 3" xfId="23085" xr:uid="{00000000-0005-0000-0000-0000345A0000}"/>
    <cellStyle name="RISKtlandrEdge 3 8 3 2" xfId="23086" xr:uid="{00000000-0005-0000-0000-0000355A0000}"/>
    <cellStyle name="RISKtlandrEdge 3 8 3 2 2" xfId="45678" xr:uid="{5FEE6C98-9AEB-41B7-A2F1-A2BF775E3964}"/>
    <cellStyle name="RISKtlandrEdge 3 8 3 3" xfId="45677" xr:uid="{A9E40B06-058E-4704-8284-EFC78B4AA945}"/>
    <cellStyle name="RISKtlandrEdge 3 8 4" xfId="23087" xr:uid="{00000000-0005-0000-0000-0000365A0000}"/>
    <cellStyle name="RISKtlandrEdge 3 8 4 2" xfId="45679" xr:uid="{2D760901-C1F6-4D20-A76D-2959FB767D05}"/>
    <cellStyle name="RISKtlandrEdge 3 8 5" xfId="45674" xr:uid="{172CBE01-241A-4194-AE5B-DB72696A1670}"/>
    <cellStyle name="RISKtlandrEdge 3 9" xfId="23088" xr:uid="{00000000-0005-0000-0000-0000375A0000}"/>
    <cellStyle name="RISKtlandrEdge 3 9 2" xfId="23089" xr:uid="{00000000-0005-0000-0000-0000385A0000}"/>
    <cellStyle name="RISKtlandrEdge 3 9 2 2" xfId="23090" xr:uid="{00000000-0005-0000-0000-0000395A0000}"/>
    <cellStyle name="RISKtlandrEdge 3 9 2 2 2" xfId="45682" xr:uid="{596182DE-0BB6-4884-94CD-44330012D5A0}"/>
    <cellStyle name="RISKtlandrEdge 3 9 2 3" xfId="45681" xr:uid="{08CDEF89-D57C-4BC1-981C-C5A0D1A4CE14}"/>
    <cellStyle name="RISKtlandrEdge 3 9 3" xfId="23091" xr:uid="{00000000-0005-0000-0000-00003A5A0000}"/>
    <cellStyle name="RISKtlandrEdge 3 9 3 2" xfId="23092" xr:uid="{00000000-0005-0000-0000-00003B5A0000}"/>
    <cellStyle name="RISKtlandrEdge 3 9 3 2 2" xfId="45684" xr:uid="{05ACAB94-6B40-4E98-8E67-731507D6B2DE}"/>
    <cellStyle name="RISKtlandrEdge 3 9 3 3" xfId="45683" xr:uid="{A1D15937-27FB-42D6-84CB-5156F45A6924}"/>
    <cellStyle name="RISKtlandrEdge 3 9 4" xfId="23093" xr:uid="{00000000-0005-0000-0000-00003C5A0000}"/>
    <cellStyle name="RISKtlandrEdge 3 9 4 2" xfId="45685" xr:uid="{8737A03A-0D8A-456E-B50C-7FE13F80FAC4}"/>
    <cellStyle name="RISKtlandrEdge 3 9 5" xfId="45680" xr:uid="{0384029D-2857-4BDA-9758-5CEBC8621128}"/>
    <cellStyle name="RISKtlandrEdge 3_Balance" xfId="23094" xr:uid="{00000000-0005-0000-0000-00003D5A0000}"/>
    <cellStyle name="RISKtlandrEdge 4" xfId="23095" xr:uid="{00000000-0005-0000-0000-00003E5A0000}"/>
    <cellStyle name="RISKtlandrEdge 4 10" xfId="23096" xr:uid="{00000000-0005-0000-0000-00003F5A0000}"/>
    <cellStyle name="RISKtlandrEdge 4 10 2" xfId="23097" xr:uid="{00000000-0005-0000-0000-0000405A0000}"/>
    <cellStyle name="RISKtlandrEdge 4 10 2 2" xfId="23098" xr:uid="{00000000-0005-0000-0000-0000415A0000}"/>
    <cellStyle name="RISKtlandrEdge 4 10 2 2 2" xfId="45689" xr:uid="{942EA734-A306-41E3-AF5C-711A4C0D7CBA}"/>
    <cellStyle name="RISKtlandrEdge 4 10 2 3" xfId="45688" xr:uid="{9ACC100B-9EB2-4E3D-8293-350463CE141F}"/>
    <cellStyle name="RISKtlandrEdge 4 10 3" xfId="23099" xr:uid="{00000000-0005-0000-0000-0000425A0000}"/>
    <cellStyle name="RISKtlandrEdge 4 10 3 2" xfId="23100" xr:uid="{00000000-0005-0000-0000-0000435A0000}"/>
    <cellStyle name="RISKtlandrEdge 4 10 3 2 2" xfId="45691" xr:uid="{C02B4459-BD4C-45B3-A528-47B3B8D0E682}"/>
    <cellStyle name="RISKtlandrEdge 4 10 3 3" xfId="45690" xr:uid="{283BCA21-D1A7-43AA-A96D-9DED318B8350}"/>
    <cellStyle name="RISKtlandrEdge 4 10 4" xfId="23101" xr:uid="{00000000-0005-0000-0000-0000445A0000}"/>
    <cellStyle name="RISKtlandrEdge 4 10 4 2" xfId="45692" xr:uid="{C571692C-517C-41B0-B8C3-1C72A17AE20F}"/>
    <cellStyle name="RISKtlandrEdge 4 10 5" xfId="45687" xr:uid="{BF6DB857-A553-4B2A-953C-12FF80F8C467}"/>
    <cellStyle name="RISKtlandrEdge 4 11" xfId="23102" xr:uid="{00000000-0005-0000-0000-0000455A0000}"/>
    <cellStyle name="RISKtlandrEdge 4 11 2" xfId="23103" xr:uid="{00000000-0005-0000-0000-0000465A0000}"/>
    <cellStyle name="RISKtlandrEdge 4 11 2 2" xfId="45694" xr:uid="{6B6B9354-6384-4921-A41A-4EE377754AF5}"/>
    <cellStyle name="RISKtlandrEdge 4 11 3" xfId="45693" xr:uid="{875688E2-0B4C-4077-ADB6-6F72F839A51F}"/>
    <cellStyle name="RISKtlandrEdge 4 12" xfId="23104" xr:uid="{00000000-0005-0000-0000-0000475A0000}"/>
    <cellStyle name="RISKtlandrEdge 4 12 2" xfId="23105" xr:uid="{00000000-0005-0000-0000-0000485A0000}"/>
    <cellStyle name="RISKtlandrEdge 4 12 2 2" xfId="45696" xr:uid="{17EF46A3-E4F3-4422-8BE3-6570765A9D0B}"/>
    <cellStyle name="RISKtlandrEdge 4 12 3" xfId="45695" xr:uid="{4D819C63-99B2-48CA-AE17-4378FE3060AE}"/>
    <cellStyle name="RISKtlandrEdge 4 13" xfId="23106" xr:uid="{00000000-0005-0000-0000-0000495A0000}"/>
    <cellStyle name="RISKtlandrEdge 4 13 2" xfId="45697" xr:uid="{D0F2F035-862C-4674-9EA3-569A3021D88C}"/>
    <cellStyle name="RISKtlandrEdge 4 14" xfId="45686" xr:uid="{5366B8CB-776C-469F-B32F-B9C2049E50A4}"/>
    <cellStyle name="RISKtlandrEdge 4 2" xfId="23107" xr:uid="{00000000-0005-0000-0000-00004A5A0000}"/>
    <cellStyle name="RISKtlandrEdge 4 2 10" xfId="45698" xr:uid="{81C83051-512E-486E-A9F2-01C73BE7DA64}"/>
    <cellStyle name="RISKtlandrEdge 4 2 2" xfId="23108" xr:uid="{00000000-0005-0000-0000-00004B5A0000}"/>
    <cellStyle name="RISKtlandrEdge 4 2 2 2" xfId="23109" xr:uid="{00000000-0005-0000-0000-00004C5A0000}"/>
    <cellStyle name="RISKtlandrEdge 4 2 2 2 2" xfId="23110" xr:uid="{00000000-0005-0000-0000-00004D5A0000}"/>
    <cellStyle name="RISKtlandrEdge 4 2 2 2 2 2" xfId="23111" xr:uid="{00000000-0005-0000-0000-00004E5A0000}"/>
    <cellStyle name="RISKtlandrEdge 4 2 2 2 2 2 2" xfId="45702" xr:uid="{20A2FE30-FF32-4666-AE4E-4DE549299404}"/>
    <cellStyle name="RISKtlandrEdge 4 2 2 2 2 3" xfId="45701" xr:uid="{0DEA4F99-ABDC-4167-AB64-0394F7F12A8D}"/>
    <cellStyle name="RISKtlandrEdge 4 2 2 2 3" xfId="23112" xr:uid="{00000000-0005-0000-0000-00004F5A0000}"/>
    <cellStyle name="RISKtlandrEdge 4 2 2 2 3 2" xfId="23113" xr:uid="{00000000-0005-0000-0000-0000505A0000}"/>
    <cellStyle name="RISKtlandrEdge 4 2 2 2 3 2 2" xfId="45704" xr:uid="{3D6A04F5-90AA-411A-8194-BCDDC7F750B5}"/>
    <cellStyle name="RISKtlandrEdge 4 2 2 2 3 3" xfId="45703" xr:uid="{264F3093-AA4D-4E0D-A2D0-034D9FFA1CC9}"/>
    <cellStyle name="RISKtlandrEdge 4 2 2 2 4" xfId="23114" xr:uid="{00000000-0005-0000-0000-0000515A0000}"/>
    <cellStyle name="RISKtlandrEdge 4 2 2 2 4 2" xfId="45705" xr:uid="{4EE81725-7B21-459A-A49C-2521EA777593}"/>
    <cellStyle name="RISKtlandrEdge 4 2 2 2 5" xfId="45700" xr:uid="{F762F551-E2B3-458F-B96D-52746F17E96E}"/>
    <cellStyle name="RISKtlandrEdge 4 2 2 3" xfId="23115" xr:uid="{00000000-0005-0000-0000-0000525A0000}"/>
    <cellStyle name="RISKtlandrEdge 4 2 2 3 2" xfId="23116" xr:uid="{00000000-0005-0000-0000-0000535A0000}"/>
    <cellStyle name="RISKtlandrEdge 4 2 2 3 2 2" xfId="23117" xr:uid="{00000000-0005-0000-0000-0000545A0000}"/>
    <cellStyle name="RISKtlandrEdge 4 2 2 3 2 2 2" xfId="45708" xr:uid="{630089F6-7F44-4B37-90C0-28DEA8EDB6A9}"/>
    <cellStyle name="RISKtlandrEdge 4 2 2 3 2 3" xfId="45707" xr:uid="{8F58E9D4-65EC-4F36-BB06-E5F9823A236B}"/>
    <cellStyle name="RISKtlandrEdge 4 2 2 3 3" xfId="23118" xr:uid="{00000000-0005-0000-0000-0000555A0000}"/>
    <cellStyle name="RISKtlandrEdge 4 2 2 3 3 2" xfId="23119" xr:uid="{00000000-0005-0000-0000-0000565A0000}"/>
    <cellStyle name="RISKtlandrEdge 4 2 2 3 3 2 2" xfId="45710" xr:uid="{2ED082E9-AF54-4DFE-AE1A-1A56E1292A40}"/>
    <cellStyle name="RISKtlandrEdge 4 2 2 3 3 3" xfId="45709" xr:uid="{709DA740-26CC-46D6-B819-4F45418C88AE}"/>
    <cellStyle name="RISKtlandrEdge 4 2 2 3 4" xfId="23120" xr:uid="{00000000-0005-0000-0000-0000575A0000}"/>
    <cellStyle name="RISKtlandrEdge 4 2 2 3 4 2" xfId="45711" xr:uid="{36D90DD3-FC4C-4AD2-B279-D6D48D1B24D5}"/>
    <cellStyle name="RISKtlandrEdge 4 2 2 3 5" xfId="45706" xr:uid="{2F73AB92-F406-4F9D-ACDB-7BEC5CCE2AF5}"/>
    <cellStyle name="RISKtlandrEdge 4 2 2 4" xfId="23121" xr:uid="{00000000-0005-0000-0000-0000585A0000}"/>
    <cellStyle name="RISKtlandrEdge 4 2 2 4 2" xfId="23122" xr:uid="{00000000-0005-0000-0000-0000595A0000}"/>
    <cellStyle name="RISKtlandrEdge 4 2 2 4 2 2" xfId="23123" xr:uid="{00000000-0005-0000-0000-00005A5A0000}"/>
    <cellStyle name="RISKtlandrEdge 4 2 2 4 2 2 2" xfId="45714" xr:uid="{D0CF2875-6CE1-4A35-A695-4C3180095545}"/>
    <cellStyle name="RISKtlandrEdge 4 2 2 4 2 3" xfId="45713" xr:uid="{1EDF8D05-0F2B-4AF4-A34A-532A4E33E203}"/>
    <cellStyle name="RISKtlandrEdge 4 2 2 4 3" xfId="23124" xr:uid="{00000000-0005-0000-0000-00005B5A0000}"/>
    <cellStyle name="RISKtlandrEdge 4 2 2 4 3 2" xfId="23125" xr:uid="{00000000-0005-0000-0000-00005C5A0000}"/>
    <cellStyle name="RISKtlandrEdge 4 2 2 4 3 2 2" xfId="45716" xr:uid="{E4868E1E-BB41-4B1B-960B-5DCCB6D0FFD3}"/>
    <cellStyle name="RISKtlandrEdge 4 2 2 4 3 3" xfId="45715" xr:uid="{F4BDC493-C40F-4E4A-B06F-BC7CC80C664B}"/>
    <cellStyle name="RISKtlandrEdge 4 2 2 4 4" xfId="23126" xr:uid="{00000000-0005-0000-0000-00005D5A0000}"/>
    <cellStyle name="RISKtlandrEdge 4 2 2 4 4 2" xfId="45717" xr:uid="{F4F593D9-832A-4BD9-AA55-093F9789202E}"/>
    <cellStyle name="RISKtlandrEdge 4 2 2 4 5" xfId="45712" xr:uid="{CB2B71CC-E3EC-4F2E-B0B0-79D1766D126B}"/>
    <cellStyle name="RISKtlandrEdge 4 2 2 5" xfId="23127" xr:uid="{00000000-0005-0000-0000-00005E5A0000}"/>
    <cellStyle name="RISKtlandrEdge 4 2 2 5 2" xfId="23128" xr:uid="{00000000-0005-0000-0000-00005F5A0000}"/>
    <cellStyle name="RISKtlandrEdge 4 2 2 5 2 2" xfId="23129" xr:uid="{00000000-0005-0000-0000-0000605A0000}"/>
    <cellStyle name="RISKtlandrEdge 4 2 2 5 2 2 2" xfId="45720" xr:uid="{BF0774B4-1256-4176-866A-A7E2DF99E9D9}"/>
    <cellStyle name="RISKtlandrEdge 4 2 2 5 2 3" xfId="45719" xr:uid="{6EDEC3C4-8E3C-488D-A99A-D6546AE081D6}"/>
    <cellStyle name="RISKtlandrEdge 4 2 2 5 3" xfId="23130" xr:uid="{00000000-0005-0000-0000-0000615A0000}"/>
    <cellStyle name="RISKtlandrEdge 4 2 2 5 3 2" xfId="23131" xr:uid="{00000000-0005-0000-0000-0000625A0000}"/>
    <cellStyle name="RISKtlandrEdge 4 2 2 5 3 2 2" xfId="45722" xr:uid="{DED5FB34-189D-43BA-BEEE-799A2E6809E6}"/>
    <cellStyle name="RISKtlandrEdge 4 2 2 5 3 3" xfId="45721" xr:uid="{CEBEADD1-3440-40CE-B590-88B80B67BBAF}"/>
    <cellStyle name="RISKtlandrEdge 4 2 2 5 4" xfId="23132" xr:uid="{00000000-0005-0000-0000-0000635A0000}"/>
    <cellStyle name="RISKtlandrEdge 4 2 2 5 4 2" xfId="45723" xr:uid="{21FDC71B-567D-4233-B208-F87B6504BE39}"/>
    <cellStyle name="RISKtlandrEdge 4 2 2 5 5" xfId="45718" xr:uid="{D49097C4-22A4-494E-9877-5F52973A7E79}"/>
    <cellStyle name="RISKtlandrEdge 4 2 2 6" xfId="23133" xr:uid="{00000000-0005-0000-0000-0000645A0000}"/>
    <cellStyle name="RISKtlandrEdge 4 2 2 6 2" xfId="23134" xr:uid="{00000000-0005-0000-0000-0000655A0000}"/>
    <cellStyle name="RISKtlandrEdge 4 2 2 6 2 2" xfId="45725" xr:uid="{84C9C0C6-064F-445B-A855-6CC9F42F42BF}"/>
    <cellStyle name="RISKtlandrEdge 4 2 2 6 3" xfId="45724" xr:uid="{98F91F96-8B8E-4017-939A-D5465A4FDDAF}"/>
    <cellStyle name="RISKtlandrEdge 4 2 2 7" xfId="23135" xr:uid="{00000000-0005-0000-0000-0000665A0000}"/>
    <cellStyle name="RISKtlandrEdge 4 2 2 7 2" xfId="23136" xr:uid="{00000000-0005-0000-0000-0000675A0000}"/>
    <cellStyle name="RISKtlandrEdge 4 2 2 7 2 2" xfId="45727" xr:uid="{71CB1941-8340-433A-9C76-8E6808FF241E}"/>
    <cellStyle name="RISKtlandrEdge 4 2 2 7 3" xfId="45726" xr:uid="{66320774-97C0-4867-9FD1-1FC08C2FD5DA}"/>
    <cellStyle name="RISKtlandrEdge 4 2 2 8" xfId="23137" xr:uid="{00000000-0005-0000-0000-0000685A0000}"/>
    <cellStyle name="RISKtlandrEdge 4 2 2 8 2" xfId="45728" xr:uid="{2036BAA0-FB0F-4E6D-B119-A26BE0BEBA49}"/>
    <cellStyle name="RISKtlandrEdge 4 2 2 9" xfId="45699" xr:uid="{2F3F9A9B-CFA3-4F1C-B2A5-A8D22CE44B76}"/>
    <cellStyle name="RISKtlandrEdge 4 2 3" xfId="23138" xr:uid="{00000000-0005-0000-0000-0000695A0000}"/>
    <cellStyle name="RISKtlandrEdge 4 2 3 2" xfId="23139" xr:uid="{00000000-0005-0000-0000-00006A5A0000}"/>
    <cellStyle name="RISKtlandrEdge 4 2 3 2 2" xfId="23140" xr:uid="{00000000-0005-0000-0000-00006B5A0000}"/>
    <cellStyle name="RISKtlandrEdge 4 2 3 2 2 2" xfId="45731" xr:uid="{81C3A563-CF38-4FC8-BD15-F33891CCEF70}"/>
    <cellStyle name="RISKtlandrEdge 4 2 3 2 3" xfId="45730" xr:uid="{8BF1BE4D-BF77-41C0-8298-F676BFF4C9A4}"/>
    <cellStyle name="RISKtlandrEdge 4 2 3 3" xfId="23141" xr:uid="{00000000-0005-0000-0000-00006C5A0000}"/>
    <cellStyle name="RISKtlandrEdge 4 2 3 3 2" xfId="23142" xr:uid="{00000000-0005-0000-0000-00006D5A0000}"/>
    <cellStyle name="RISKtlandrEdge 4 2 3 3 2 2" xfId="45733" xr:uid="{54B85B38-EF85-44CF-9B1B-9FF2D8B9371A}"/>
    <cellStyle name="RISKtlandrEdge 4 2 3 3 3" xfId="45732" xr:uid="{5A959950-4DC8-4B1D-8491-D5504FA4FA11}"/>
    <cellStyle name="RISKtlandrEdge 4 2 3 4" xfId="23143" xr:uid="{00000000-0005-0000-0000-00006E5A0000}"/>
    <cellStyle name="RISKtlandrEdge 4 2 3 4 2" xfId="45734" xr:uid="{23ED0723-6F65-4194-BDAF-F9B4B394DA46}"/>
    <cellStyle name="RISKtlandrEdge 4 2 3 5" xfId="45729" xr:uid="{A9BEB8E2-B52E-4C96-AE51-996D15C4EF4A}"/>
    <cellStyle name="RISKtlandrEdge 4 2 4" xfId="23144" xr:uid="{00000000-0005-0000-0000-00006F5A0000}"/>
    <cellStyle name="RISKtlandrEdge 4 2 4 2" xfId="23145" xr:uid="{00000000-0005-0000-0000-0000705A0000}"/>
    <cellStyle name="RISKtlandrEdge 4 2 4 2 2" xfId="23146" xr:uid="{00000000-0005-0000-0000-0000715A0000}"/>
    <cellStyle name="RISKtlandrEdge 4 2 4 2 2 2" xfId="45737" xr:uid="{C70088A4-83D5-4B56-BCD0-2672E95E6525}"/>
    <cellStyle name="RISKtlandrEdge 4 2 4 2 3" xfId="45736" xr:uid="{D8A97DFB-F094-4383-9F3B-9CF4DCDE1356}"/>
    <cellStyle name="RISKtlandrEdge 4 2 4 3" xfId="23147" xr:uid="{00000000-0005-0000-0000-0000725A0000}"/>
    <cellStyle name="RISKtlandrEdge 4 2 4 3 2" xfId="23148" xr:uid="{00000000-0005-0000-0000-0000735A0000}"/>
    <cellStyle name="RISKtlandrEdge 4 2 4 3 2 2" xfId="45739" xr:uid="{88E4D3A6-9082-42EF-A63A-0008C5469BB9}"/>
    <cellStyle name="RISKtlandrEdge 4 2 4 3 3" xfId="45738" xr:uid="{1CF3966E-5F43-4103-83E5-B37F5350F198}"/>
    <cellStyle name="RISKtlandrEdge 4 2 4 4" xfId="23149" xr:uid="{00000000-0005-0000-0000-0000745A0000}"/>
    <cellStyle name="RISKtlandrEdge 4 2 4 4 2" xfId="45740" xr:uid="{867F9E9B-044D-4855-84A1-03B2321C4636}"/>
    <cellStyle name="RISKtlandrEdge 4 2 4 5" xfId="45735" xr:uid="{83B3B618-30AF-4266-88C2-AEBD964154D1}"/>
    <cellStyle name="RISKtlandrEdge 4 2 5" xfId="23150" xr:uid="{00000000-0005-0000-0000-0000755A0000}"/>
    <cellStyle name="RISKtlandrEdge 4 2 5 2" xfId="23151" xr:uid="{00000000-0005-0000-0000-0000765A0000}"/>
    <cellStyle name="RISKtlandrEdge 4 2 5 2 2" xfId="23152" xr:uid="{00000000-0005-0000-0000-0000775A0000}"/>
    <cellStyle name="RISKtlandrEdge 4 2 5 2 2 2" xfId="45743" xr:uid="{FBA0C426-59E7-4862-9751-64AB4E783DD7}"/>
    <cellStyle name="RISKtlandrEdge 4 2 5 2 3" xfId="45742" xr:uid="{DD651DC7-FE9E-4E4E-A98B-EB5962A4164C}"/>
    <cellStyle name="RISKtlandrEdge 4 2 5 3" xfId="23153" xr:uid="{00000000-0005-0000-0000-0000785A0000}"/>
    <cellStyle name="RISKtlandrEdge 4 2 5 3 2" xfId="23154" xr:uid="{00000000-0005-0000-0000-0000795A0000}"/>
    <cellStyle name="RISKtlandrEdge 4 2 5 3 2 2" xfId="45745" xr:uid="{E3E3C486-DC81-4D3F-A07C-9B929994F28D}"/>
    <cellStyle name="RISKtlandrEdge 4 2 5 3 3" xfId="45744" xr:uid="{8F1C0060-7894-45B5-B546-C4927E9F1362}"/>
    <cellStyle name="RISKtlandrEdge 4 2 5 4" xfId="23155" xr:uid="{00000000-0005-0000-0000-00007A5A0000}"/>
    <cellStyle name="RISKtlandrEdge 4 2 5 4 2" xfId="45746" xr:uid="{EFB0FFC2-B225-428F-B9DA-13B17CD61A62}"/>
    <cellStyle name="RISKtlandrEdge 4 2 5 5" xfId="45741" xr:uid="{5A51DD10-AA24-4E69-92A1-B25648ECBCB8}"/>
    <cellStyle name="RISKtlandrEdge 4 2 6" xfId="23156" xr:uid="{00000000-0005-0000-0000-00007B5A0000}"/>
    <cellStyle name="RISKtlandrEdge 4 2 6 2" xfId="23157" xr:uid="{00000000-0005-0000-0000-00007C5A0000}"/>
    <cellStyle name="RISKtlandrEdge 4 2 6 2 2" xfId="23158" xr:uid="{00000000-0005-0000-0000-00007D5A0000}"/>
    <cellStyle name="RISKtlandrEdge 4 2 6 2 2 2" xfId="45749" xr:uid="{EC2C7688-2CEA-45DC-8CCF-2887AA074005}"/>
    <cellStyle name="RISKtlandrEdge 4 2 6 2 3" xfId="45748" xr:uid="{0E67AF16-4B3F-48DF-995C-ADE0F8200E4F}"/>
    <cellStyle name="RISKtlandrEdge 4 2 6 3" xfId="23159" xr:uid="{00000000-0005-0000-0000-00007E5A0000}"/>
    <cellStyle name="RISKtlandrEdge 4 2 6 3 2" xfId="23160" xr:uid="{00000000-0005-0000-0000-00007F5A0000}"/>
    <cellStyle name="RISKtlandrEdge 4 2 6 3 2 2" xfId="45751" xr:uid="{EB3FF7AC-ADCC-41DD-9428-8795AA322B96}"/>
    <cellStyle name="RISKtlandrEdge 4 2 6 3 3" xfId="45750" xr:uid="{E5EB2BED-830D-449E-9EED-A0BD5D0F743B}"/>
    <cellStyle name="RISKtlandrEdge 4 2 6 4" xfId="23161" xr:uid="{00000000-0005-0000-0000-0000805A0000}"/>
    <cellStyle name="RISKtlandrEdge 4 2 6 4 2" xfId="45752" xr:uid="{E72533B4-1159-4C37-8A62-155969FEC4FF}"/>
    <cellStyle name="RISKtlandrEdge 4 2 6 5" xfId="45747" xr:uid="{D7164F4A-B137-426F-882B-6D078CBDA335}"/>
    <cellStyle name="RISKtlandrEdge 4 2 7" xfId="23162" xr:uid="{00000000-0005-0000-0000-0000815A0000}"/>
    <cellStyle name="RISKtlandrEdge 4 2 7 2" xfId="23163" xr:uid="{00000000-0005-0000-0000-0000825A0000}"/>
    <cellStyle name="RISKtlandrEdge 4 2 7 2 2" xfId="45754" xr:uid="{83D35C26-F654-4387-87A4-D6297C30BA13}"/>
    <cellStyle name="RISKtlandrEdge 4 2 7 3" xfId="45753" xr:uid="{B7D35226-33A7-495F-A840-6EC2742D2D56}"/>
    <cellStyle name="RISKtlandrEdge 4 2 8" xfId="23164" xr:uid="{00000000-0005-0000-0000-0000835A0000}"/>
    <cellStyle name="RISKtlandrEdge 4 2 8 2" xfId="23165" xr:uid="{00000000-0005-0000-0000-0000845A0000}"/>
    <cellStyle name="RISKtlandrEdge 4 2 8 2 2" xfId="45756" xr:uid="{DDC1306F-F137-42BA-B3AF-43B9152E5D1A}"/>
    <cellStyle name="RISKtlandrEdge 4 2 8 3" xfId="45755" xr:uid="{139E6854-C129-49AC-8CBE-D324ACEB4B24}"/>
    <cellStyle name="RISKtlandrEdge 4 2 9" xfId="23166" xr:uid="{00000000-0005-0000-0000-0000855A0000}"/>
    <cellStyle name="RISKtlandrEdge 4 2 9 2" xfId="45757" xr:uid="{E7F92D9D-46CD-4500-95A2-A0F543787D10}"/>
    <cellStyle name="RISKtlandrEdge 4 2_Balance" xfId="23167" xr:uid="{00000000-0005-0000-0000-0000865A0000}"/>
    <cellStyle name="RISKtlandrEdge 4 3" xfId="23168" xr:uid="{00000000-0005-0000-0000-0000875A0000}"/>
    <cellStyle name="RISKtlandrEdge 4 3 10" xfId="45758" xr:uid="{A00AE231-167E-4F35-9083-2908DDF3A779}"/>
    <cellStyle name="RISKtlandrEdge 4 3 2" xfId="23169" xr:uid="{00000000-0005-0000-0000-0000885A0000}"/>
    <cellStyle name="RISKtlandrEdge 4 3 2 2" xfId="23170" xr:uid="{00000000-0005-0000-0000-0000895A0000}"/>
    <cellStyle name="RISKtlandrEdge 4 3 2 2 2" xfId="23171" xr:uid="{00000000-0005-0000-0000-00008A5A0000}"/>
    <cellStyle name="RISKtlandrEdge 4 3 2 2 2 2" xfId="23172" xr:uid="{00000000-0005-0000-0000-00008B5A0000}"/>
    <cellStyle name="RISKtlandrEdge 4 3 2 2 2 2 2" xfId="45762" xr:uid="{991FD085-3E01-4377-9972-26E0C3E4D7F1}"/>
    <cellStyle name="RISKtlandrEdge 4 3 2 2 2 3" xfId="45761" xr:uid="{6261AB1C-B118-4A53-9ABD-E5EF70BD5053}"/>
    <cellStyle name="RISKtlandrEdge 4 3 2 2 3" xfId="23173" xr:uid="{00000000-0005-0000-0000-00008C5A0000}"/>
    <cellStyle name="RISKtlandrEdge 4 3 2 2 3 2" xfId="23174" xr:uid="{00000000-0005-0000-0000-00008D5A0000}"/>
    <cellStyle name="RISKtlandrEdge 4 3 2 2 3 2 2" xfId="45764" xr:uid="{46FD5EE7-D291-434D-9FED-103DB3A655CF}"/>
    <cellStyle name="RISKtlandrEdge 4 3 2 2 3 3" xfId="45763" xr:uid="{4EE1241C-5A43-4F56-A9D7-7E48B73F1E13}"/>
    <cellStyle name="RISKtlandrEdge 4 3 2 2 4" xfId="23175" xr:uid="{00000000-0005-0000-0000-00008E5A0000}"/>
    <cellStyle name="RISKtlandrEdge 4 3 2 2 4 2" xfId="45765" xr:uid="{E2AA2853-B540-4BB5-8889-D06766363662}"/>
    <cellStyle name="RISKtlandrEdge 4 3 2 2 5" xfId="45760" xr:uid="{D5477355-4BB3-4AA7-92FB-E12A09567AC1}"/>
    <cellStyle name="RISKtlandrEdge 4 3 2 3" xfId="23176" xr:uid="{00000000-0005-0000-0000-00008F5A0000}"/>
    <cellStyle name="RISKtlandrEdge 4 3 2 3 2" xfId="23177" xr:uid="{00000000-0005-0000-0000-0000905A0000}"/>
    <cellStyle name="RISKtlandrEdge 4 3 2 3 2 2" xfId="23178" xr:uid="{00000000-0005-0000-0000-0000915A0000}"/>
    <cellStyle name="RISKtlandrEdge 4 3 2 3 2 2 2" xfId="45768" xr:uid="{0B2A8D59-7642-4B03-8BF0-A4CB2495CB28}"/>
    <cellStyle name="RISKtlandrEdge 4 3 2 3 2 3" xfId="45767" xr:uid="{E7A3DAA8-91DC-4790-A6B1-A2EBD541E7F1}"/>
    <cellStyle name="RISKtlandrEdge 4 3 2 3 3" xfId="23179" xr:uid="{00000000-0005-0000-0000-0000925A0000}"/>
    <cellStyle name="RISKtlandrEdge 4 3 2 3 3 2" xfId="23180" xr:uid="{00000000-0005-0000-0000-0000935A0000}"/>
    <cellStyle name="RISKtlandrEdge 4 3 2 3 3 2 2" xfId="45770" xr:uid="{5239C745-1EE0-4713-90EA-9DBD3E7603B9}"/>
    <cellStyle name="RISKtlandrEdge 4 3 2 3 3 3" xfId="45769" xr:uid="{DB4B8CBB-47DC-4DCB-AD7E-56014E612906}"/>
    <cellStyle name="RISKtlandrEdge 4 3 2 3 4" xfId="23181" xr:uid="{00000000-0005-0000-0000-0000945A0000}"/>
    <cellStyle name="RISKtlandrEdge 4 3 2 3 4 2" xfId="45771" xr:uid="{1C624219-ACF2-4D27-8C1E-501FBB374E70}"/>
    <cellStyle name="RISKtlandrEdge 4 3 2 3 5" xfId="45766" xr:uid="{EC93DA71-3EF6-444C-BE26-67810061E761}"/>
    <cellStyle name="RISKtlandrEdge 4 3 2 4" xfId="23182" xr:uid="{00000000-0005-0000-0000-0000955A0000}"/>
    <cellStyle name="RISKtlandrEdge 4 3 2 4 2" xfId="23183" xr:uid="{00000000-0005-0000-0000-0000965A0000}"/>
    <cellStyle name="RISKtlandrEdge 4 3 2 4 2 2" xfId="23184" xr:uid="{00000000-0005-0000-0000-0000975A0000}"/>
    <cellStyle name="RISKtlandrEdge 4 3 2 4 2 2 2" xfId="45774" xr:uid="{6DC486D9-5B09-48B8-ACFE-BDCEDBD75D0A}"/>
    <cellStyle name="RISKtlandrEdge 4 3 2 4 2 3" xfId="45773" xr:uid="{83E7C3DD-BC84-4BDA-AD39-98A9681E3FAC}"/>
    <cellStyle name="RISKtlandrEdge 4 3 2 4 3" xfId="23185" xr:uid="{00000000-0005-0000-0000-0000985A0000}"/>
    <cellStyle name="RISKtlandrEdge 4 3 2 4 3 2" xfId="23186" xr:uid="{00000000-0005-0000-0000-0000995A0000}"/>
    <cellStyle name="RISKtlandrEdge 4 3 2 4 3 2 2" xfId="45776" xr:uid="{26DAB8ED-44D7-4F83-99E9-CB9D82832BEE}"/>
    <cellStyle name="RISKtlandrEdge 4 3 2 4 3 3" xfId="45775" xr:uid="{63C277F7-98BD-4E45-885D-56CDF26C5783}"/>
    <cellStyle name="RISKtlandrEdge 4 3 2 4 4" xfId="23187" xr:uid="{00000000-0005-0000-0000-00009A5A0000}"/>
    <cellStyle name="RISKtlandrEdge 4 3 2 4 4 2" xfId="45777" xr:uid="{43F93C50-8D51-4306-9094-C6D7C4532CA9}"/>
    <cellStyle name="RISKtlandrEdge 4 3 2 4 5" xfId="45772" xr:uid="{E674D8D8-360B-4D4D-9765-3A7A27355727}"/>
    <cellStyle name="RISKtlandrEdge 4 3 2 5" xfId="23188" xr:uid="{00000000-0005-0000-0000-00009B5A0000}"/>
    <cellStyle name="RISKtlandrEdge 4 3 2 5 2" xfId="23189" xr:uid="{00000000-0005-0000-0000-00009C5A0000}"/>
    <cellStyle name="RISKtlandrEdge 4 3 2 5 2 2" xfId="23190" xr:uid="{00000000-0005-0000-0000-00009D5A0000}"/>
    <cellStyle name="RISKtlandrEdge 4 3 2 5 2 2 2" xfId="45780" xr:uid="{FB9021E7-0992-427A-A753-75CA0B25086B}"/>
    <cellStyle name="RISKtlandrEdge 4 3 2 5 2 3" xfId="45779" xr:uid="{2ED9229F-16A2-4949-B150-5882171212FD}"/>
    <cellStyle name="RISKtlandrEdge 4 3 2 5 3" xfId="23191" xr:uid="{00000000-0005-0000-0000-00009E5A0000}"/>
    <cellStyle name="RISKtlandrEdge 4 3 2 5 3 2" xfId="23192" xr:uid="{00000000-0005-0000-0000-00009F5A0000}"/>
    <cellStyle name="RISKtlandrEdge 4 3 2 5 3 2 2" xfId="45782" xr:uid="{F46AD5C4-4229-4272-B0B7-4E7C07FD6C70}"/>
    <cellStyle name="RISKtlandrEdge 4 3 2 5 3 3" xfId="45781" xr:uid="{04253BA2-3F8B-42BC-9C55-C40AA52AF870}"/>
    <cellStyle name="RISKtlandrEdge 4 3 2 5 4" xfId="23193" xr:uid="{00000000-0005-0000-0000-0000A05A0000}"/>
    <cellStyle name="RISKtlandrEdge 4 3 2 5 4 2" xfId="45783" xr:uid="{5F12F771-1DA3-4CD3-96DB-9CE80A7F1E50}"/>
    <cellStyle name="RISKtlandrEdge 4 3 2 5 5" xfId="45778" xr:uid="{CDAE6090-3EBE-4A68-A13A-7E897B28B0BB}"/>
    <cellStyle name="RISKtlandrEdge 4 3 2 6" xfId="23194" xr:uid="{00000000-0005-0000-0000-0000A15A0000}"/>
    <cellStyle name="RISKtlandrEdge 4 3 2 6 2" xfId="23195" xr:uid="{00000000-0005-0000-0000-0000A25A0000}"/>
    <cellStyle name="RISKtlandrEdge 4 3 2 6 2 2" xfId="45785" xr:uid="{0CB76A79-AC8F-4770-A122-64CB727654E0}"/>
    <cellStyle name="RISKtlandrEdge 4 3 2 6 3" xfId="45784" xr:uid="{DC520297-E144-4F85-8822-A87F29D1BB1D}"/>
    <cellStyle name="RISKtlandrEdge 4 3 2 7" xfId="23196" xr:uid="{00000000-0005-0000-0000-0000A35A0000}"/>
    <cellStyle name="RISKtlandrEdge 4 3 2 7 2" xfId="23197" xr:uid="{00000000-0005-0000-0000-0000A45A0000}"/>
    <cellStyle name="RISKtlandrEdge 4 3 2 7 2 2" xfId="45787" xr:uid="{F4E52C44-B987-462F-9164-5D2B3E379302}"/>
    <cellStyle name="RISKtlandrEdge 4 3 2 7 3" xfId="45786" xr:uid="{B8BFAF01-AF43-474A-B89C-A06A8E3055B2}"/>
    <cellStyle name="RISKtlandrEdge 4 3 2 8" xfId="23198" xr:uid="{00000000-0005-0000-0000-0000A55A0000}"/>
    <cellStyle name="RISKtlandrEdge 4 3 2 8 2" xfId="45788" xr:uid="{AF6C2AC8-F1BF-47D3-921D-02C6D01BCE45}"/>
    <cellStyle name="RISKtlandrEdge 4 3 2 9" xfId="45759" xr:uid="{9643F50E-372E-4B90-945A-7B8406B80760}"/>
    <cellStyle name="RISKtlandrEdge 4 3 3" xfId="23199" xr:uid="{00000000-0005-0000-0000-0000A65A0000}"/>
    <cellStyle name="RISKtlandrEdge 4 3 3 2" xfId="23200" xr:uid="{00000000-0005-0000-0000-0000A75A0000}"/>
    <cellStyle name="RISKtlandrEdge 4 3 3 2 2" xfId="23201" xr:uid="{00000000-0005-0000-0000-0000A85A0000}"/>
    <cellStyle name="RISKtlandrEdge 4 3 3 2 2 2" xfId="45791" xr:uid="{19EC5478-E784-4EA6-896D-BA70E5544CD7}"/>
    <cellStyle name="RISKtlandrEdge 4 3 3 2 3" xfId="45790" xr:uid="{C76C7EB5-B944-4DF4-965B-F8EDAF86C43E}"/>
    <cellStyle name="RISKtlandrEdge 4 3 3 3" xfId="23202" xr:uid="{00000000-0005-0000-0000-0000A95A0000}"/>
    <cellStyle name="RISKtlandrEdge 4 3 3 3 2" xfId="23203" xr:uid="{00000000-0005-0000-0000-0000AA5A0000}"/>
    <cellStyle name="RISKtlandrEdge 4 3 3 3 2 2" xfId="45793" xr:uid="{C4391FEA-8D54-461A-B577-655230C6BD33}"/>
    <cellStyle name="RISKtlandrEdge 4 3 3 3 3" xfId="45792" xr:uid="{CC1C561B-958F-4BFB-A917-B3D9094EA96F}"/>
    <cellStyle name="RISKtlandrEdge 4 3 3 4" xfId="23204" xr:uid="{00000000-0005-0000-0000-0000AB5A0000}"/>
    <cellStyle name="RISKtlandrEdge 4 3 3 4 2" xfId="45794" xr:uid="{20E7F330-37F0-4F71-B290-3C902D9D457C}"/>
    <cellStyle name="RISKtlandrEdge 4 3 3 5" xfId="45789" xr:uid="{8562539D-BFC5-401E-B823-E2AE09556EE3}"/>
    <cellStyle name="RISKtlandrEdge 4 3 4" xfId="23205" xr:uid="{00000000-0005-0000-0000-0000AC5A0000}"/>
    <cellStyle name="RISKtlandrEdge 4 3 4 2" xfId="23206" xr:uid="{00000000-0005-0000-0000-0000AD5A0000}"/>
    <cellStyle name="RISKtlandrEdge 4 3 4 2 2" xfId="23207" xr:uid="{00000000-0005-0000-0000-0000AE5A0000}"/>
    <cellStyle name="RISKtlandrEdge 4 3 4 2 2 2" xfId="45797" xr:uid="{364A083F-2219-473C-9483-D6B1AA40C4A8}"/>
    <cellStyle name="RISKtlandrEdge 4 3 4 2 3" xfId="45796" xr:uid="{2F5C937B-5CDB-4A2A-AA5F-F86C74610D7E}"/>
    <cellStyle name="RISKtlandrEdge 4 3 4 3" xfId="23208" xr:uid="{00000000-0005-0000-0000-0000AF5A0000}"/>
    <cellStyle name="RISKtlandrEdge 4 3 4 3 2" xfId="23209" xr:uid="{00000000-0005-0000-0000-0000B05A0000}"/>
    <cellStyle name="RISKtlandrEdge 4 3 4 3 2 2" xfId="45799" xr:uid="{2EB29448-EC14-43F5-8F01-6F481C2DFA6C}"/>
    <cellStyle name="RISKtlandrEdge 4 3 4 3 3" xfId="45798" xr:uid="{992C5173-BF5C-4C6A-BE58-B03B85B7AE8E}"/>
    <cellStyle name="RISKtlandrEdge 4 3 4 4" xfId="23210" xr:uid="{00000000-0005-0000-0000-0000B15A0000}"/>
    <cellStyle name="RISKtlandrEdge 4 3 4 4 2" xfId="45800" xr:uid="{E968D3E7-2E17-4D79-97E7-D0C157A66E26}"/>
    <cellStyle name="RISKtlandrEdge 4 3 4 5" xfId="45795" xr:uid="{CFBC3043-5B1A-40AB-B8E1-93935B50BFF9}"/>
    <cellStyle name="RISKtlandrEdge 4 3 5" xfId="23211" xr:uid="{00000000-0005-0000-0000-0000B25A0000}"/>
    <cellStyle name="RISKtlandrEdge 4 3 5 2" xfId="23212" xr:uid="{00000000-0005-0000-0000-0000B35A0000}"/>
    <cellStyle name="RISKtlandrEdge 4 3 5 2 2" xfId="23213" xr:uid="{00000000-0005-0000-0000-0000B45A0000}"/>
    <cellStyle name="RISKtlandrEdge 4 3 5 2 2 2" xfId="45803" xr:uid="{EBC00DA9-BCD9-491A-8319-45B0FDB0A4A9}"/>
    <cellStyle name="RISKtlandrEdge 4 3 5 2 3" xfId="45802" xr:uid="{A499A760-49B8-43BD-8C9A-3E85A39AFC45}"/>
    <cellStyle name="RISKtlandrEdge 4 3 5 3" xfId="23214" xr:uid="{00000000-0005-0000-0000-0000B55A0000}"/>
    <cellStyle name="RISKtlandrEdge 4 3 5 3 2" xfId="23215" xr:uid="{00000000-0005-0000-0000-0000B65A0000}"/>
    <cellStyle name="RISKtlandrEdge 4 3 5 3 2 2" xfId="45805" xr:uid="{9AAA8E90-0A05-4939-8064-B4EE1E0324FB}"/>
    <cellStyle name="RISKtlandrEdge 4 3 5 3 3" xfId="45804" xr:uid="{E16A753F-3397-4A81-9CF9-66E33B424995}"/>
    <cellStyle name="RISKtlandrEdge 4 3 5 4" xfId="23216" xr:uid="{00000000-0005-0000-0000-0000B75A0000}"/>
    <cellStyle name="RISKtlandrEdge 4 3 5 4 2" xfId="45806" xr:uid="{FD13350D-BB9F-4204-B33F-9E7F22F4024F}"/>
    <cellStyle name="RISKtlandrEdge 4 3 5 5" xfId="45801" xr:uid="{7DAD1E66-0281-4D81-A263-E395F5A98E5A}"/>
    <cellStyle name="RISKtlandrEdge 4 3 6" xfId="23217" xr:uid="{00000000-0005-0000-0000-0000B85A0000}"/>
    <cellStyle name="RISKtlandrEdge 4 3 6 2" xfId="23218" xr:uid="{00000000-0005-0000-0000-0000B95A0000}"/>
    <cellStyle name="RISKtlandrEdge 4 3 6 2 2" xfId="23219" xr:uid="{00000000-0005-0000-0000-0000BA5A0000}"/>
    <cellStyle name="RISKtlandrEdge 4 3 6 2 2 2" xfId="45809" xr:uid="{E32643E4-A701-4769-9323-6E7432BD880A}"/>
    <cellStyle name="RISKtlandrEdge 4 3 6 2 3" xfId="45808" xr:uid="{E734A0BE-EE16-426F-87E3-727B00ACED23}"/>
    <cellStyle name="RISKtlandrEdge 4 3 6 3" xfId="23220" xr:uid="{00000000-0005-0000-0000-0000BB5A0000}"/>
    <cellStyle name="RISKtlandrEdge 4 3 6 3 2" xfId="23221" xr:uid="{00000000-0005-0000-0000-0000BC5A0000}"/>
    <cellStyle name="RISKtlandrEdge 4 3 6 3 2 2" xfId="45811" xr:uid="{D5B2620A-827F-495C-9BF5-149D18D350CB}"/>
    <cellStyle name="RISKtlandrEdge 4 3 6 3 3" xfId="45810" xr:uid="{D4DC579B-70F6-4E47-8447-7BA364E13F71}"/>
    <cellStyle name="RISKtlandrEdge 4 3 6 4" xfId="23222" xr:uid="{00000000-0005-0000-0000-0000BD5A0000}"/>
    <cellStyle name="RISKtlandrEdge 4 3 6 4 2" xfId="45812" xr:uid="{377FAAC9-1CC1-4ECF-BA19-EAE6DC539515}"/>
    <cellStyle name="RISKtlandrEdge 4 3 6 5" xfId="45807" xr:uid="{C5EE8EBB-55DD-4090-AB02-1B57944B23F1}"/>
    <cellStyle name="RISKtlandrEdge 4 3 7" xfId="23223" xr:uid="{00000000-0005-0000-0000-0000BE5A0000}"/>
    <cellStyle name="RISKtlandrEdge 4 3 7 2" xfId="23224" xr:uid="{00000000-0005-0000-0000-0000BF5A0000}"/>
    <cellStyle name="RISKtlandrEdge 4 3 7 2 2" xfId="45814" xr:uid="{C870142D-FA42-46CD-826A-4222656B092A}"/>
    <cellStyle name="RISKtlandrEdge 4 3 7 3" xfId="45813" xr:uid="{A795A9F5-6E01-4A5D-A3FB-C227D1C00661}"/>
    <cellStyle name="RISKtlandrEdge 4 3 8" xfId="23225" xr:uid="{00000000-0005-0000-0000-0000C05A0000}"/>
    <cellStyle name="RISKtlandrEdge 4 3 8 2" xfId="23226" xr:uid="{00000000-0005-0000-0000-0000C15A0000}"/>
    <cellStyle name="RISKtlandrEdge 4 3 8 2 2" xfId="45816" xr:uid="{504122EC-5E23-4FD7-9290-DF56B9954EEB}"/>
    <cellStyle name="RISKtlandrEdge 4 3 8 3" xfId="45815" xr:uid="{EC46A5B8-3E7F-4357-9204-AB70753FC5B0}"/>
    <cellStyle name="RISKtlandrEdge 4 3 9" xfId="23227" xr:uid="{00000000-0005-0000-0000-0000C25A0000}"/>
    <cellStyle name="RISKtlandrEdge 4 3 9 2" xfId="45817" xr:uid="{D81034EB-09DF-4258-A535-724F21084D1A}"/>
    <cellStyle name="RISKtlandrEdge 4 3_Balance" xfId="23228" xr:uid="{00000000-0005-0000-0000-0000C35A0000}"/>
    <cellStyle name="RISKtlandrEdge 4 4" xfId="23229" xr:uid="{00000000-0005-0000-0000-0000C45A0000}"/>
    <cellStyle name="RISKtlandrEdge 4 4 10" xfId="45818" xr:uid="{E3A652DF-B4FA-4238-96DC-73E3DFE9018B}"/>
    <cellStyle name="RISKtlandrEdge 4 4 2" xfId="23230" xr:uid="{00000000-0005-0000-0000-0000C55A0000}"/>
    <cellStyle name="RISKtlandrEdge 4 4 2 2" xfId="23231" xr:uid="{00000000-0005-0000-0000-0000C65A0000}"/>
    <cellStyle name="RISKtlandrEdge 4 4 2 2 2" xfId="23232" xr:uid="{00000000-0005-0000-0000-0000C75A0000}"/>
    <cellStyle name="RISKtlandrEdge 4 4 2 2 2 2" xfId="23233" xr:uid="{00000000-0005-0000-0000-0000C85A0000}"/>
    <cellStyle name="RISKtlandrEdge 4 4 2 2 2 2 2" xfId="45822" xr:uid="{5C1EE003-2096-4005-B0F7-C0EE91006873}"/>
    <cellStyle name="RISKtlandrEdge 4 4 2 2 2 3" xfId="45821" xr:uid="{4CB2862F-F84D-4DD3-AA5B-A0A8BC9AA9C2}"/>
    <cellStyle name="RISKtlandrEdge 4 4 2 2 3" xfId="23234" xr:uid="{00000000-0005-0000-0000-0000C95A0000}"/>
    <cellStyle name="RISKtlandrEdge 4 4 2 2 3 2" xfId="23235" xr:uid="{00000000-0005-0000-0000-0000CA5A0000}"/>
    <cellStyle name="RISKtlandrEdge 4 4 2 2 3 2 2" xfId="45824" xr:uid="{5757C7A4-4152-4466-B9AB-6EA1C77CC084}"/>
    <cellStyle name="RISKtlandrEdge 4 4 2 2 3 3" xfId="45823" xr:uid="{BE9B806B-16EC-4444-BB57-F68A911B9257}"/>
    <cellStyle name="RISKtlandrEdge 4 4 2 2 4" xfId="23236" xr:uid="{00000000-0005-0000-0000-0000CB5A0000}"/>
    <cellStyle name="RISKtlandrEdge 4 4 2 2 4 2" xfId="45825" xr:uid="{7CCB22C8-0A0E-4392-97D7-EA2380A11FC8}"/>
    <cellStyle name="RISKtlandrEdge 4 4 2 2 5" xfId="45820" xr:uid="{5693C945-3FD0-4023-BF0D-D8B060AD5C5E}"/>
    <cellStyle name="RISKtlandrEdge 4 4 2 3" xfId="23237" xr:uid="{00000000-0005-0000-0000-0000CC5A0000}"/>
    <cellStyle name="RISKtlandrEdge 4 4 2 3 2" xfId="23238" xr:uid="{00000000-0005-0000-0000-0000CD5A0000}"/>
    <cellStyle name="RISKtlandrEdge 4 4 2 3 2 2" xfId="23239" xr:uid="{00000000-0005-0000-0000-0000CE5A0000}"/>
    <cellStyle name="RISKtlandrEdge 4 4 2 3 2 2 2" xfId="45828" xr:uid="{79872A45-52F4-41A1-94C4-3562B38AA70D}"/>
    <cellStyle name="RISKtlandrEdge 4 4 2 3 2 3" xfId="45827" xr:uid="{8540BA59-54CB-4AA1-A8C7-6B134A4DCE62}"/>
    <cellStyle name="RISKtlandrEdge 4 4 2 3 3" xfId="23240" xr:uid="{00000000-0005-0000-0000-0000CF5A0000}"/>
    <cellStyle name="RISKtlandrEdge 4 4 2 3 3 2" xfId="23241" xr:uid="{00000000-0005-0000-0000-0000D05A0000}"/>
    <cellStyle name="RISKtlandrEdge 4 4 2 3 3 2 2" xfId="45830" xr:uid="{97FFDAB0-71FD-472D-A91B-DFCADE8C8D06}"/>
    <cellStyle name="RISKtlandrEdge 4 4 2 3 3 3" xfId="45829" xr:uid="{6FB11E00-9F92-4541-ABF2-16E170E10532}"/>
    <cellStyle name="RISKtlandrEdge 4 4 2 3 4" xfId="23242" xr:uid="{00000000-0005-0000-0000-0000D15A0000}"/>
    <cellStyle name="RISKtlandrEdge 4 4 2 3 4 2" xfId="45831" xr:uid="{19409BC7-4874-4F07-8FB1-DA8FA88789BD}"/>
    <cellStyle name="RISKtlandrEdge 4 4 2 3 5" xfId="45826" xr:uid="{5845BE42-2B95-4152-8596-AF77BD373472}"/>
    <cellStyle name="RISKtlandrEdge 4 4 2 4" xfId="23243" xr:uid="{00000000-0005-0000-0000-0000D25A0000}"/>
    <cellStyle name="RISKtlandrEdge 4 4 2 4 2" xfId="23244" xr:uid="{00000000-0005-0000-0000-0000D35A0000}"/>
    <cellStyle name="RISKtlandrEdge 4 4 2 4 2 2" xfId="23245" xr:uid="{00000000-0005-0000-0000-0000D45A0000}"/>
    <cellStyle name="RISKtlandrEdge 4 4 2 4 2 2 2" xfId="45834" xr:uid="{48B94F9C-332D-41D2-AACB-6DF17642CD8E}"/>
    <cellStyle name="RISKtlandrEdge 4 4 2 4 2 3" xfId="45833" xr:uid="{C86645DB-4B80-403B-A3AB-E5C92D360DD7}"/>
    <cellStyle name="RISKtlandrEdge 4 4 2 4 3" xfId="23246" xr:uid="{00000000-0005-0000-0000-0000D55A0000}"/>
    <cellStyle name="RISKtlandrEdge 4 4 2 4 3 2" xfId="23247" xr:uid="{00000000-0005-0000-0000-0000D65A0000}"/>
    <cellStyle name="RISKtlandrEdge 4 4 2 4 3 2 2" xfId="45836" xr:uid="{E1B381CB-D6FF-433F-932C-C55C309BCABB}"/>
    <cellStyle name="RISKtlandrEdge 4 4 2 4 3 3" xfId="45835" xr:uid="{5E6064FB-5AFF-4E8B-8E8A-CC4461E967F9}"/>
    <cellStyle name="RISKtlandrEdge 4 4 2 4 4" xfId="23248" xr:uid="{00000000-0005-0000-0000-0000D75A0000}"/>
    <cellStyle name="RISKtlandrEdge 4 4 2 4 4 2" xfId="45837" xr:uid="{095419F7-DDD4-44A2-B299-C2D27A69A16E}"/>
    <cellStyle name="RISKtlandrEdge 4 4 2 4 5" xfId="45832" xr:uid="{03B0FD45-D5CA-49CC-805D-C3E74C7F2338}"/>
    <cellStyle name="RISKtlandrEdge 4 4 2 5" xfId="23249" xr:uid="{00000000-0005-0000-0000-0000D85A0000}"/>
    <cellStyle name="RISKtlandrEdge 4 4 2 5 2" xfId="23250" xr:uid="{00000000-0005-0000-0000-0000D95A0000}"/>
    <cellStyle name="RISKtlandrEdge 4 4 2 5 2 2" xfId="23251" xr:uid="{00000000-0005-0000-0000-0000DA5A0000}"/>
    <cellStyle name="RISKtlandrEdge 4 4 2 5 2 2 2" xfId="45840" xr:uid="{9F41163C-587D-4CF7-9115-F89F755C7965}"/>
    <cellStyle name="RISKtlandrEdge 4 4 2 5 2 3" xfId="45839" xr:uid="{50AD9E45-3B37-46D2-AF9C-7FEFB76AA1E1}"/>
    <cellStyle name="RISKtlandrEdge 4 4 2 5 3" xfId="23252" xr:uid="{00000000-0005-0000-0000-0000DB5A0000}"/>
    <cellStyle name="RISKtlandrEdge 4 4 2 5 3 2" xfId="23253" xr:uid="{00000000-0005-0000-0000-0000DC5A0000}"/>
    <cellStyle name="RISKtlandrEdge 4 4 2 5 3 2 2" xfId="45842" xr:uid="{0A79F184-51C5-485E-9A1F-DDED37EE8E66}"/>
    <cellStyle name="RISKtlandrEdge 4 4 2 5 3 3" xfId="45841" xr:uid="{2F6CB673-40C5-43E9-82C7-6A7882F72260}"/>
    <cellStyle name="RISKtlandrEdge 4 4 2 5 4" xfId="23254" xr:uid="{00000000-0005-0000-0000-0000DD5A0000}"/>
    <cellStyle name="RISKtlandrEdge 4 4 2 5 4 2" xfId="45843" xr:uid="{0C51EA3F-A880-4CBA-858B-39145B771F6B}"/>
    <cellStyle name="RISKtlandrEdge 4 4 2 5 5" xfId="45838" xr:uid="{19285D8C-6D10-4943-A3EB-2206A6C00566}"/>
    <cellStyle name="RISKtlandrEdge 4 4 2 6" xfId="23255" xr:uid="{00000000-0005-0000-0000-0000DE5A0000}"/>
    <cellStyle name="RISKtlandrEdge 4 4 2 6 2" xfId="23256" xr:uid="{00000000-0005-0000-0000-0000DF5A0000}"/>
    <cellStyle name="RISKtlandrEdge 4 4 2 6 2 2" xfId="45845" xr:uid="{3CA18DB4-BDF3-488D-9245-2A1AE0FE5B0F}"/>
    <cellStyle name="RISKtlandrEdge 4 4 2 6 3" xfId="45844" xr:uid="{6A94CFC6-7DB7-47B7-BEDE-D1BBF97FF151}"/>
    <cellStyle name="RISKtlandrEdge 4 4 2 7" xfId="23257" xr:uid="{00000000-0005-0000-0000-0000E05A0000}"/>
    <cellStyle name="RISKtlandrEdge 4 4 2 7 2" xfId="23258" xr:uid="{00000000-0005-0000-0000-0000E15A0000}"/>
    <cellStyle name="RISKtlandrEdge 4 4 2 7 2 2" xfId="45847" xr:uid="{F491DBA2-08BE-4042-8E7C-2B7ED3313418}"/>
    <cellStyle name="RISKtlandrEdge 4 4 2 7 3" xfId="45846" xr:uid="{AA57F654-FB60-461B-AC90-66B6031C559F}"/>
    <cellStyle name="RISKtlandrEdge 4 4 2 8" xfId="23259" xr:uid="{00000000-0005-0000-0000-0000E25A0000}"/>
    <cellStyle name="RISKtlandrEdge 4 4 2 8 2" xfId="45848" xr:uid="{FFB34727-7026-4E4D-AE9B-F8E5875C991C}"/>
    <cellStyle name="RISKtlandrEdge 4 4 2 9" xfId="45819" xr:uid="{BB20EC1B-7336-4015-B286-2FD7CAF65B3B}"/>
    <cellStyle name="RISKtlandrEdge 4 4 3" xfId="23260" xr:uid="{00000000-0005-0000-0000-0000E35A0000}"/>
    <cellStyle name="RISKtlandrEdge 4 4 3 2" xfId="23261" xr:uid="{00000000-0005-0000-0000-0000E45A0000}"/>
    <cellStyle name="RISKtlandrEdge 4 4 3 2 2" xfId="23262" xr:uid="{00000000-0005-0000-0000-0000E55A0000}"/>
    <cellStyle name="RISKtlandrEdge 4 4 3 2 2 2" xfId="45851" xr:uid="{1FD63E1E-CE84-46AC-93E5-FE6378410C03}"/>
    <cellStyle name="RISKtlandrEdge 4 4 3 2 3" xfId="45850" xr:uid="{20AFE5EC-6A9E-4AFD-804A-DD2CA5377474}"/>
    <cellStyle name="RISKtlandrEdge 4 4 3 3" xfId="23263" xr:uid="{00000000-0005-0000-0000-0000E65A0000}"/>
    <cellStyle name="RISKtlandrEdge 4 4 3 3 2" xfId="23264" xr:uid="{00000000-0005-0000-0000-0000E75A0000}"/>
    <cellStyle name="RISKtlandrEdge 4 4 3 3 2 2" xfId="45853" xr:uid="{2471837F-3C43-45A8-840D-698B34A5B7E1}"/>
    <cellStyle name="RISKtlandrEdge 4 4 3 3 3" xfId="45852" xr:uid="{544555F3-4FDC-4FFB-B0D3-B662E0176CE7}"/>
    <cellStyle name="RISKtlandrEdge 4 4 3 4" xfId="23265" xr:uid="{00000000-0005-0000-0000-0000E85A0000}"/>
    <cellStyle name="RISKtlandrEdge 4 4 3 4 2" xfId="45854" xr:uid="{D8B176D1-90DA-449E-81CC-7E546D9993C0}"/>
    <cellStyle name="RISKtlandrEdge 4 4 3 5" xfId="45849" xr:uid="{0D584946-3454-4F0B-876F-B54D71C15C20}"/>
    <cellStyle name="RISKtlandrEdge 4 4 4" xfId="23266" xr:uid="{00000000-0005-0000-0000-0000E95A0000}"/>
    <cellStyle name="RISKtlandrEdge 4 4 4 2" xfId="23267" xr:uid="{00000000-0005-0000-0000-0000EA5A0000}"/>
    <cellStyle name="RISKtlandrEdge 4 4 4 2 2" xfId="23268" xr:uid="{00000000-0005-0000-0000-0000EB5A0000}"/>
    <cellStyle name="RISKtlandrEdge 4 4 4 2 2 2" xfId="45857" xr:uid="{DAC093FE-C4BB-4916-90FC-CF146104D413}"/>
    <cellStyle name="RISKtlandrEdge 4 4 4 2 3" xfId="45856" xr:uid="{EEB07287-D831-4FAB-A467-7E91F63AF1F9}"/>
    <cellStyle name="RISKtlandrEdge 4 4 4 3" xfId="23269" xr:uid="{00000000-0005-0000-0000-0000EC5A0000}"/>
    <cellStyle name="RISKtlandrEdge 4 4 4 3 2" xfId="23270" xr:uid="{00000000-0005-0000-0000-0000ED5A0000}"/>
    <cellStyle name="RISKtlandrEdge 4 4 4 3 2 2" xfId="45859" xr:uid="{46F768A7-930B-4095-9517-CC8E6CB53EEF}"/>
    <cellStyle name="RISKtlandrEdge 4 4 4 3 3" xfId="45858" xr:uid="{FE2BE260-7C44-43A1-9B84-05B90BE983A9}"/>
    <cellStyle name="RISKtlandrEdge 4 4 4 4" xfId="23271" xr:uid="{00000000-0005-0000-0000-0000EE5A0000}"/>
    <cellStyle name="RISKtlandrEdge 4 4 4 4 2" xfId="45860" xr:uid="{3D7795DB-66C4-44E5-BBAD-BD7F741EE36F}"/>
    <cellStyle name="RISKtlandrEdge 4 4 4 5" xfId="45855" xr:uid="{7630AA4E-E5E8-4171-A21E-250699B825BC}"/>
    <cellStyle name="RISKtlandrEdge 4 4 5" xfId="23272" xr:uid="{00000000-0005-0000-0000-0000EF5A0000}"/>
    <cellStyle name="RISKtlandrEdge 4 4 5 2" xfId="23273" xr:uid="{00000000-0005-0000-0000-0000F05A0000}"/>
    <cellStyle name="RISKtlandrEdge 4 4 5 2 2" xfId="23274" xr:uid="{00000000-0005-0000-0000-0000F15A0000}"/>
    <cellStyle name="RISKtlandrEdge 4 4 5 2 2 2" xfId="45863" xr:uid="{E892326D-47A0-4F7A-A196-EAE1C2E05DB8}"/>
    <cellStyle name="RISKtlandrEdge 4 4 5 2 3" xfId="45862" xr:uid="{52018A04-1489-46F7-9AD5-F1EEA0D16FEF}"/>
    <cellStyle name="RISKtlandrEdge 4 4 5 3" xfId="23275" xr:uid="{00000000-0005-0000-0000-0000F25A0000}"/>
    <cellStyle name="RISKtlandrEdge 4 4 5 3 2" xfId="23276" xr:uid="{00000000-0005-0000-0000-0000F35A0000}"/>
    <cellStyle name="RISKtlandrEdge 4 4 5 3 2 2" xfId="45865" xr:uid="{8127675C-9568-4812-B332-C298FD8BE037}"/>
    <cellStyle name="RISKtlandrEdge 4 4 5 3 3" xfId="45864" xr:uid="{9BD8E539-0855-42DC-9A5A-702A8CAF30B0}"/>
    <cellStyle name="RISKtlandrEdge 4 4 5 4" xfId="23277" xr:uid="{00000000-0005-0000-0000-0000F45A0000}"/>
    <cellStyle name="RISKtlandrEdge 4 4 5 4 2" xfId="45866" xr:uid="{B7A19AD1-E19F-4564-BB9C-F8A97CF97FFB}"/>
    <cellStyle name="RISKtlandrEdge 4 4 5 5" xfId="45861" xr:uid="{75A80780-62DC-4820-BB77-5BB13BDE7A2F}"/>
    <cellStyle name="RISKtlandrEdge 4 4 6" xfId="23278" xr:uid="{00000000-0005-0000-0000-0000F55A0000}"/>
    <cellStyle name="RISKtlandrEdge 4 4 6 2" xfId="23279" xr:uid="{00000000-0005-0000-0000-0000F65A0000}"/>
    <cellStyle name="RISKtlandrEdge 4 4 6 2 2" xfId="23280" xr:uid="{00000000-0005-0000-0000-0000F75A0000}"/>
    <cellStyle name="RISKtlandrEdge 4 4 6 2 2 2" xfId="45869" xr:uid="{16A1DCB7-D912-410E-955F-D8594BE9DEEF}"/>
    <cellStyle name="RISKtlandrEdge 4 4 6 2 3" xfId="45868" xr:uid="{C1C83EEE-9CAE-4D39-A5D0-91B3155B93D6}"/>
    <cellStyle name="RISKtlandrEdge 4 4 6 3" xfId="23281" xr:uid="{00000000-0005-0000-0000-0000F85A0000}"/>
    <cellStyle name="RISKtlandrEdge 4 4 6 3 2" xfId="23282" xr:uid="{00000000-0005-0000-0000-0000F95A0000}"/>
    <cellStyle name="RISKtlandrEdge 4 4 6 3 2 2" xfId="45871" xr:uid="{D23CB63B-1F7D-4060-A7A0-D1239121BDC6}"/>
    <cellStyle name="RISKtlandrEdge 4 4 6 3 3" xfId="45870" xr:uid="{5F678BB7-81AF-4B37-AD76-B63D2390EAFF}"/>
    <cellStyle name="RISKtlandrEdge 4 4 6 4" xfId="23283" xr:uid="{00000000-0005-0000-0000-0000FA5A0000}"/>
    <cellStyle name="RISKtlandrEdge 4 4 6 4 2" xfId="45872" xr:uid="{2A963E73-A6BA-4FFB-8E5E-99F0F393ABE5}"/>
    <cellStyle name="RISKtlandrEdge 4 4 6 5" xfId="45867" xr:uid="{F9C81B67-C8B5-4F93-9D88-F322B64FC034}"/>
    <cellStyle name="RISKtlandrEdge 4 4 7" xfId="23284" xr:uid="{00000000-0005-0000-0000-0000FB5A0000}"/>
    <cellStyle name="RISKtlandrEdge 4 4 7 2" xfId="23285" xr:uid="{00000000-0005-0000-0000-0000FC5A0000}"/>
    <cellStyle name="RISKtlandrEdge 4 4 7 2 2" xfId="45874" xr:uid="{CBAAADA0-5235-44EB-B1D6-562B973CBB8B}"/>
    <cellStyle name="RISKtlandrEdge 4 4 7 3" xfId="45873" xr:uid="{22A25006-77A3-4169-8EF4-3C22FA36F469}"/>
    <cellStyle name="RISKtlandrEdge 4 4 8" xfId="23286" xr:uid="{00000000-0005-0000-0000-0000FD5A0000}"/>
    <cellStyle name="RISKtlandrEdge 4 4 8 2" xfId="23287" xr:uid="{00000000-0005-0000-0000-0000FE5A0000}"/>
    <cellStyle name="RISKtlandrEdge 4 4 8 2 2" xfId="45876" xr:uid="{29D0FC53-9B6D-4C01-BFB5-9D54A6D62A6C}"/>
    <cellStyle name="RISKtlandrEdge 4 4 8 3" xfId="45875" xr:uid="{E2FDAABD-1585-40BC-8606-3CEC7296F944}"/>
    <cellStyle name="RISKtlandrEdge 4 4 9" xfId="23288" xr:uid="{00000000-0005-0000-0000-0000FF5A0000}"/>
    <cellStyle name="RISKtlandrEdge 4 4 9 2" xfId="45877" xr:uid="{E47C3431-1CB1-4C18-B545-232BDE084EA3}"/>
    <cellStyle name="RISKtlandrEdge 4 4_Balance" xfId="23289" xr:uid="{00000000-0005-0000-0000-0000005B0000}"/>
    <cellStyle name="RISKtlandrEdge 4 5" xfId="23290" xr:uid="{00000000-0005-0000-0000-0000015B0000}"/>
    <cellStyle name="RISKtlandrEdge 4 5 2" xfId="23291" xr:uid="{00000000-0005-0000-0000-0000025B0000}"/>
    <cellStyle name="RISKtlandrEdge 4 5 2 2" xfId="23292" xr:uid="{00000000-0005-0000-0000-0000035B0000}"/>
    <cellStyle name="RISKtlandrEdge 4 5 2 2 2" xfId="23293" xr:uid="{00000000-0005-0000-0000-0000045B0000}"/>
    <cellStyle name="RISKtlandrEdge 4 5 2 2 2 2" xfId="45881" xr:uid="{92001C91-DCAC-4950-BD23-B549C81B4F42}"/>
    <cellStyle name="RISKtlandrEdge 4 5 2 2 3" xfId="45880" xr:uid="{601A6B61-5F14-439B-AC32-11C53F47FA55}"/>
    <cellStyle name="RISKtlandrEdge 4 5 2 3" xfId="23294" xr:uid="{00000000-0005-0000-0000-0000055B0000}"/>
    <cellStyle name="RISKtlandrEdge 4 5 2 3 2" xfId="23295" xr:uid="{00000000-0005-0000-0000-0000065B0000}"/>
    <cellStyle name="RISKtlandrEdge 4 5 2 3 2 2" xfId="45883" xr:uid="{272DEE91-3DC0-406C-A7B5-D9FBD845553A}"/>
    <cellStyle name="RISKtlandrEdge 4 5 2 3 3" xfId="45882" xr:uid="{B04085BC-5A85-4B3B-A31B-26FC4A802FBE}"/>
    <cellStyle name="RISKtlandrEdge 4 5 2 4" xfId="23296" xr:uid="{00000000-0005-0000-0000-0000075B0000}"/>
    <cellStyle name="RISKtlandrEdge 4 5 2 4 2" xfId="45884" xr:uid="{ABBF29CC-531B-48DD-8B7A-6D99D36C7875}"/>
    <cellStyle name="RISKtlandrEdge 4 5 2 5" xfId="45879" xr:uid="{50E1891C-16DC-46F8-8663-7A77461ABC57}"/>
    <cellStyle name="RISKtlandrEdge 4 5 3" xfId="23297" xr:uid="{00000000-0005-0000-0000-0000085B0000}"/>
    <cellStyle name="RISKtlandrEdge 4 5 3 2" xfId="23298" xr:uid="{00000000-0005-0000-0000-0000095B0000}"/>
    <cellStyle name="RISKtlandrEdge 4 5 3 2 2" xfId="23299" xr:uid="{00000000-0005-0000-0000-00000A5B0000}"/>
    <cellStyle name="RISKtlandrEdge 4 5 3 2 2 2" xfId="45887" xr:uid="{B546D8CF-07E6-49B3-BD21-04468BE16987}"/>
    <cellStyle name="RISKtlandrEdge 4 5 3 2 3" xfId="45886" xr:uid="{15F406CA-412F-4DD0-A5EE-AC702A8DA989}"/>
    <cellStyle name="RISKtlandrEdge 4 5 3 3" xfId="23300" xr:uid="{00000000-0005-0000-0000-00000B5B0000}"/>
    <cellStyle name="RISKtlandrEdge 4 5 3 3 2" xfId="23301" xr:uid="{00000000-0005-0000-0000-00000C5B0000}"/>
    <cellStyle name="RISKtlandrEdge 4 5 3 3 2 2" xfId="45889" xr:uid="{8A4F9F4D-88B1-4AB8-9542-83F0737856C7}"/>
    <cellStyle name="RISKtlandrEdge 4 5 3 3 3" xfId="45888" xr:uid="{4A2AFFA0-3A27-4376-A5B4-2D23C44FD5FD}"/>
    <cellStyle name="RISKtlandrEdge 4 5 3 4" xfId="23302" xr:uid="{00000000-0005-0000-0000-00000D5B0000}"/>
    <cellStyle name="RISKtlandrEdge 4 5 3 4 2" xfId="45890" xr:uid="{B4ADB6D0-7A85-4E1F-A28C-480E9EFC365F}"/>
    <cellStyle name="RISKtlandrEdge 4 5 3 5" xfId="45885" xr:uid="{5EDC86C9-04B8-4E2A-9BCE-26D63E428D53}"/>
    <cellStyle name="RISKtlandrEdge 4 5 4" xfId="23303" xr:uid="{00000000-0005-0000-0000-00000E5B0000}"/>
    <cellStyle name="RISKtlandrEdge 4 5 4 2" xfId="23304" xr:uid="{00000000-0005-0000-0000-00000F5B0000}"/>
    <cellStyle name="RISKtlandrEdge 4 5 4 2 2" xfId="23305" xr:uid="{00000000-0005-0000-0000-0000105B0000}"/>
    <cellStyle name="RISKtlandrEdge 4 5 4 2 2 2" xfId="45893" xr:uid="{AF6F2F78-929D-47B7-8A23-38F98630B6EB}"/>
    <cellStyle name="RISKtlandrEdge 4 5 4 2 3" xfId="45892" xr:uid="{95187965-2467-4750-9971-0FFDC09B8FAD}"/>
    <cellStyle name="RISKtlandrEdge 4 5 4 3" xfId="23306" xr:uid="{00000000-0005-0000-0000-0000115B0000}"/>
    <cellStyle name="RISKtlandrEdge 4 5 4 3 2" xfId="23307" xr:uid="{00000000-0005-0000-0000-0000125B0000}"/>
    <cellStyle name="RISKtlandrEdge 4 5 4 3 2 2" xfId="45895" xr:uid="{65381899-E653-4204-AFE3-12DB3405A965}"/>
    <cellStyle name="RISKtlandrEdge 4 5 4 3 3" xfId="45894" xr:uid="{9DD8113C-AD8D-45FD-9329-9909884E2892}"/>
    <cellStyle name="RISKtlandrEdge 4 5 4 4" xfId="23308" xr:uid="{00000000-0005-0000-0000-0000135B0000}"/>
    <cellStyle name="RISKtlandrEdge 4 5 4 4 2" xfId="45896" xr:uid="{BB2A1D2D-42F4-4CA6-995B-0300CE6893BB}"/>
    <cellStyle name="RISKtlandrEdge 4 5 4 5" xfId="45891" xr:uid="{AAF47D2B-39E2-43D4-B7DF-D0C2924BDD1F}"/>
    <cellStyle name="RISKtlandrEdge 4 5 5" xfId="23309" xr:uid="{00000000-0005-0000-0000-0000145B0000}"/>
    <cellStyle name="RISKtlandrEdge 4 5 5 2" xfId="23310" xr:uid="{00000000-0005-0000-0000-0000155B0000}"/>
    <cellStyle name="RISKtlandrEdge 4 5 5 2 2" xfId="23311" xr:uid="{00000000-0005-0000-0000-0000165B0000}"/>
    <cellStyle name="RISKtlandrEdge 4 5 5 2 2 2" xfId="45899" xr:uid="{5396B86F-C6C8-4ED1-93B7-88BE7925343D}"/>
    <cellStyle name="RISKtlandrEdge 4 5 5 2 3" xfId="45898" xr:uid="{9DDF1779-3763-4915-85D3-66529A45A803}"/>
    <cellStyle name="RISKtlandrEdge 4 5 5 3" xfId="23312" xr:uid="{00000000-0005-0000-0000-0000175B0000}"/>
    <cellStyle name="RISKtlandrEdge 4 5 5 3 2" xfId="23313" xr:uid="{00000000-0005-0000-0000-0000185B0000}"/>
    <cellStyle name="RISKtlandrEdge 4 5 5 3 2 2" xfId="45901" xr:uid="{235F690E-6016-4FD1-A86A-E3B808BA5457}"/>
    <cellStyle name="RISKtlandrEdge 4 5 5 3 3" xfId="45900" xr:uid="{D7A4B00F-1ABE-4E35-969C-5384E4EA9579}"/>
    <cellStyle name="RISKtlandrEdge 4 5 5 4" xfId="23314" xr:uid="{00000000-0005-0000-0000-0000195B0000}"/>
    <cellStyle name="RISKtlandrEdge 4 5 5 4 2" xfId="45902" xr:uid="{6A54D4AA-85F5-43F1-8E61-9813F7AFCC88}"/>
    <cellStyle name="RISKtlandrEdge 4 5 5 5" xfId="45897" xr:uid="{D2DEE667-9F46-43FD-A7CF-0AD2C6986E98}"/>
    <cellStyle name="RISKtlandrEdge 4 5 6" xfId="23315" xr:uid="{00000000-0005-0000-0000-00001A5B0000}"/>
    <cellStyle name="RISKtlandrEdge 4 5 6 2" xfId="23316" xr:uid="{00000000-0005-0000-0000-00001B5B0000}"/>
    <cellStyle name="RISKtlandrEdge 4 5 6 2 2" xfId="45904" xr:uid="{6891262D-A6A0-49E1-944E-15068DC18E6E}"/>
    <cellStyle name="RISKtlandrEdge 4 5 6 3" xfId="45903" xr:uid="{21792815-92CE-4F54-9889-23E550A4E18B}"/>
    <cellStyle name="RISKtlandrEdge 4 5 7" xfId="23317" xr:uid="{00000000-0005-0000-0000-00001C5B0000}"/>
    <cellStyle name="RISKtlandrEdge 4 5 7 2" xfId="23318" xr:uid="{00000000-0005-0000-0000-00001D5B0000}"/>
    <cellStyle name="RISKtlandrEdge 4 5 7 2 2" xfId="45906" xr:uid="{9DB77332-A777-4449-87F5-2504F05983CF}"/>
    <cellStyle name="RISKtlandrEdge 4 5 7 3" xfId="45905" xr:uid="{2FED4F5C-3766-49BC-92BC-9E62E559E8B0}"/>
    <cellStyle name="RISKtlandrEdge 4 5 8" xfId="23319" xr:uid="{00000000-0005-0000-0000-00001E5B0000}"/>
    <cellStyle name="RISKtlandrEdge 4 5 8 2" xfId="45907" xr:uid="{067F05B4-5457-41AB-99F5-865CD8F374CC}"/>
    <cellStyle name="RISKtlandrEdge 4 5 9" xfId="45878" xr:uid="{CC233545-219B-4FE1-96D2-C0347CC5FDE1}"/>
    <cellStyle name="RISKtlandrEdge 4 6" xfId="23320" xr:uid="{00000000-0005-0000-0000-00001F5B0000}"/>
    <cellStyle name="RISKtlandrEdge 4 6 2" xfId="23321" xr:uid="{00000000-0005-0000-0000-0000205B0000}"/>
    <cellStyle name="RISKtlandrEdge 4 6 2 2" xfId="23322" xr:uid="{00000000-0005-0000-0000-0000215B0000}"/>
    <cellStyle name="RISKtlandrEdge 4 6 2 2 2" xfId="23323" xr:uid="{00000000-0005-0000-0000-0000225B0000}"/>
    <cellStyle name="RISKtlandrEdge 4 6 2 2 2 2" xfId="45911" xr:uid="{E77C55F5-359B-4A06-8D3F-9FAE680D13AB}"/>
    <cellStyle name="RISKtlandrEdge 4 6 2 2 3" xfId="45910" xr:uid="{A629EA24-3DB0-4EED-97CD-B03C3FD7E3BF}"/>
    <cellStyle name="RISKtlandrEdge 4 6 2 3" xfId="23324" xr:uid="{00000000-0005-0000-0000-0000235B0000}"/>
    <cellStyle name="RISKtlandrEdge 4 6 2 3 2" xfId="23325" xr:uid="{00000000-0005-0000-0000-0000245B0000}"/>
    <cellStyle name="RISKtlandrEdge 4 6 2 3 2 2" xfId="45913" xr:uid="{6BDEAD4D-3097-4325-A780-847FC3E1F1FD}"/>
    <cellStyle name="RISKtlandrEdge 4 6 2 3 3" xfId="45912" xr:uid="{9D1181A6-0219-41EE-A1EF-602FB3A8E108}"/>
    <cellStyle name="RISKtlandrEdge 4 6 2 4" xfId="23326" xr:uid="{00000000-0005-0000-0000-0000255B0000}"/>
    <cellStyle name="RISKtlandrEdge 4 6 2 4 2" xfId="45914" xr:uid="{B0469793-81C5-40B5-8D38-8A3D67ED264F}"/>
    <cellStyle name="RISKtlandrEdge 4 6 2 5" xfId="45909" xr:uid="{C9575B0F-A985-423D-88A8-25FEC496F468}"/>
    <cellStyle name="RISKtlandrEdge 4 6 3" xfId="23327" xr:uid="{00000000-0005-0000-0000-0000265B0000}"/>
    <cellStyle name="RISKtlandrEdge 4 6 3 2" xfId="23328" xr:uid="{00000000-0005-0000-0000-0000275B0000}"/>
    <cellStyle name="RISKtlandrEdge 4 6 3 2 2" xfId="23329" xr:uid="{00000000-0005-0000-0000-0000285B0000}"/>
    <cellStyle name="RISKtlandrEdge 4 6 3 2 2 2" xfId="45917" xr:uid="{5571E458-FB16-4B9E-BBDF-87FF81E19CF0}"/>
    <cellStyle name="RISKtlandrEdge 4 6 3 2 3" xfId="45916" xr:uid="{6FC5DBDE-61FC-4B97-94FD-FDE72BD39534}"/>
    <cellStyle name="RISKtlandrEdge 4 6 3 3" xfId="23330" xr:uid="{00000000-0005-0000-0000-0000295B0000}"/>
    <cellStyle name="RISKtlandrEdge 4 6 3 3 2" xfId="23331" xr:uid="{00000000-0005-0000-0000-00002A5B0000}"/>
    <cellStyle name="RISKtlandrEdge 4 6 3 3 2 2" xfId="45919" xr:uid="{620D0733-AC1E-4EF4-A5FE-B6ED2BE4B6EF}"/>
    <cellStyle name="RISKtlandrEdge 4 6 3 3 3" xfId="45918" xr:uid="{495AA04F-4ECF-40A0-B2DA-881D7DE72A05}"/>
    <cellStyle name="RISKtlandrEdge 4 6 3 4" xfId="23332" xr:uid="{00000000-0005-0000-0000-00002B5B0000}"/>
    <cellStyle name="RISKtlandrEdge 4 6 3 4 2" xfId="45920" xr:uid="{C38E83F5-F38B-4F74-BDFF-C825A90DFA9E}"/>
    <cellStyle name="RISKtlandrEdge 4 6 3 5" xfId="45915" xr:uid="{6A2E83C8-BE19-40EF-B256-C1F961E73C02}"/>
    <cellStyle name="RISKtlandrEdge 4 6 4" xfId="23333" xr:uid="{00000000-0005-0000-0000-00002C5B0000}"/>
    <cellStyle name="RISKtlandrEdge 4 6 4 2" xfId="23334" xr:uid="{00000000-0005-0000-0000-00002D5B0000}"/>
    <cellStyle name="RISKtlandrEdge 4 6 4 2 2" xfId="23335" xr:uid="{00000000-0005-0000-0000-00002E5B0000}"/>
    <cellStyle name="RISKtlandrEdge 4 6 4 2 2 2" xfId="45923" xr:uid="{254E5C39-8294-4463-BDBF-B48A28034832}"/>
    <cellStyle name="RISKtlandrEdge 4 6 4 2 3" xfId="45922" xr:uid="{A70B4B85-4FC7-4880-A352-358AA8B8AAE4}"/>
    <cellStyle name="RISKtlandrEdge 4 6 4 3" xfId="23336" xr:uid="{00000000-0005-0000-0000-00002F5B0000}"/>
    <cellStyle name="RISKtlandrEdge 4 6 4 3 2" xfId="23337" xr:uid="{00000000-0005-0000-0000-0000305B0000}"/>
    <cellStyle name="RISKtlandrEdge 4 6 4 3 2 2" xfId="45925" xr:uid="{B4EF5F99-3824-4121-9C57-D094D0320F7F}"/>
    <cellStyle name="RISKtlandrEdge 4 6 4 3 3" xfId="45924" xr:uid="{F6C0797A-75AF-4270-979F-A153D2B0E0E9}"/>
    <cellStyle name="RISKtlandrEdge 4 6 4 4" xfId="23338" xr:uid="{00000000-0005-0000-0000-0000315B0000}"/>
    <cellStyle name="RISKtlandrEdge 4 6 4 4 2" xfId="45926" xr:uid="{C40C09A7-7787-4D32-8F58-9BB5D8770F0B}"/>
    <cellStyle name="RISKtlandrEdge 4 6 4 5" xfId="45921" xr:uid="{0E57033D-8D1C-4E41-A156-F7DC10515DE4}"/>
    <cellStyle name="RISKtlandrEdge 4 6 5" xfId="23339" xr:uid="{00000000-0005-0000-0000-0000325B0000}"/>
    <cellStyle name="RISKtlandrEdge 4 6 5 2" xfId="23340" xr:uid="{00000000-0005-0000-0000-0000335B0000}"/>
    <cellStyle name="RISKtlandrEdge 4 6 5 2 2" xfId="23341" xr:uid="{00000000-0005-0000-0000-0000345B0000}"/>
    <cellStyle name="RISKtlandrEdge 4 6 5 2 2 2" xfId="45929" xr:uid="{183CE647-7742-4B22-A134-51FEA0BA86D6}"/>
    <cellStyle name="RISKtlandrEdge 4 6 5 2 3" xfId="45928" xr:uid="{9A7C3705-D6D7-4684-B755-5896EC77E8F8}"/>
    <cellStyle name="RISKtlandrEdge 4 6 5 3" xfId="23342" xr:uid="{00000000-0005-0000-0000-0000355B0000}"/>
    <cellStyle name="RISKtlandrEdge 4 6 5 3 2" xfId="23343" xr:uid="{00000000-0005-0000-0000-0000365B0000}"/>
    <cellStyle name="RISKtlandrEdge 4 6 5 3 2 2" xfId="45931" xr:uid="{1E17F575-0729-4C5C-9541-37BAAAEFDAAE}"/>
    <cellStyle name="RISKtlandrEdge 4 6 5 3 3" xfId="45930" xr:uid="{929288CA-A825-4C12-A908-D09E05281509}"/>
    <cellStyle name="RISKtlandrEdge 4 6 5 4" xfId="23344" xr:uid="{00000000-0005-0000-0000-0000375B0000}"/>
    <cellStyle name="RISKtlandrEdge 4 6 5 4 2" xfId="45932" xr:uid="{D6E76587-F859-43B2-8153-375C8B072145}"/>
    <cellStyle name="RISKtlandrEdge 4 6 5 5" xfId="45927" xr:uid="{6E988DCC-81EC-4F22-B0D1-3AECE41EFF30}"/>
    <cellStyle name="RISKtlandrEdge 4 6 6" xfId="23345" xr:uid="{00000000-0005-0000-0000-0000385B0000}"/>
    <cellStyle name="RISKtlandrEdge 4 6 6 2" xfId="23346" xr:uid="{00000000-0005-0000-0000-0000395B0000}"/>
    <cellStyle name="RISKtlandrEdge 4 6 6 2 2" xfId="45934" xr:uid="{ED95F6A4-BAFA-4137-AA66-8D14B261922D}"/>
    <cellStyle name="RISKtlandrEdge 4 6 6 3" xfId="45933" xr:uid="{AC8AA525-9AE9-4947-8769-CC5A958C9633}"/>
    <cellStyle name="RISKtlandrEdge 4 6 7" xfId="23347" xr:uid="{00000000-0005-0000-0000-00003A5B0000}"/>
    <cellStyle name="RISKtlandrEdge 4 6 7 2" xfId="23348" xr:uid="{00000000-0005-0000-0000-00003B5B0000}"/>
    <cellStyle name="RISKtlandrEdge 4 6 7 2 2" xfId="45936" xr:uid="{10C81BBB-B591-4DEE-97A9-1C1B94E5D34E}"/>
    <cellStyle name="RISKtlandrEdge 4 6 7 3" xfId="45935" xr:uid="{F34041A3-6A6F-4A24-81C0-99E1734A86FD}"/>
    <cellStyle name="RISKtlandrEdge 4 6 8" xfId="23349" xr:uid="{00000000-0005-0000-0000-00003C5B0000}"/>
    <cellStyle name="RISKtlandrEdge 4 6 8 2" xfId="45937" xr:uid="{D835A8D0-228F-40DA-85C5-73F086A417F3}"/>
    <cellStyle name="RISKtlandrEdge 4 6 9" xfId="45908" xr:uid="{B6FCE15A-8C67-49AD-BC72-9AA60F881339}"/>
    <cellStyle name="RISKtlandrEdge 4 7" xfId="23350" xr:uid="{00000000-0005-0000-0000-00003D5B0000}"/>
    <cellStyle name="RISKtlandrEdge 4 7 2" xfId="23351" xr:uid="{00000000-0005-0000-0000-00003E5B0000}"/>
    <cellStyle name="RISKtlandrEdge 4 7 2 2" xfId="23352" xr:uid="{00000000-0005-0000-0000-00003F5B0000}"/>
    <cellStyle name="RISKtlandrEdge 4 7 2 2 2" xfId="45940" xr:uid="{0E086803-95DF-4B20-9B89-EDE90F1BEC11}"/>
    <cellStyle name="RISKtlandrEdge 4 7 2 3" xfId="45939" xr:uid="{16C05E0D-334D-49C8-82A6-AEE806280536}"/>
    <cellStyle name="RISKtlandrEdge 4 7 3" xfId="23353" xr:uid="{00000000-0005-0000-0000-0000405B0000}"/>
    <cellStyle name="RISKtlandrEdge 4 7 3 2" xfId="23354" xr:uid="{00000000-0005-0000-0000-0000415B0000}"/>
    <cellStyle name="RISKtlandrEdge 4 7 3 2 2" xfId="45942" xr:uid="{BDA97B7E-5952-4CDE-B518-042CBAD6E5B0}"/>
    <cellStyle name="RISKtlandrEdge 4 7 3 3" xfId="45941" xr:uid="{73863E4D-EE7B-45AE-B450-3D85C8636F2D}"/>
    <cellStyle name="RISKtlandrEdge 4 7 4" xfId="23355" xr:uid="{00000000-0005-0000-0000-0000425B0000}"/>
    <cellStyle name="RISKtlandrEdge 4 7 4 2" xfId="45943" xr:uid="{DCD9C432-4156-421E-B84D-765216256B83}"/>
    <cellStyle name="RISKtlandrEdge 4 7 5" xfId="45938" xr:uid="{FDC3B67B-5201-4121-BAFB-2B646B48CEEA}"/>
    <cellStyle name="RISKtlandrEdge 4 8" xfId="23356" xr:uid="{00000000-0005-0000-0000-0000435B0000}"/>
    <cellStyle name="RISKtlandrEdge 4 8 2" xfId="23357" xr:uid="{00000000-0005-0000-0000-0000445B0000}"/>
    <cellStyle name="RISKtlandrEdge 4 8 2 2" xfId="23358" xr:uid="{00000000-0005-0000-0000-0000455B0000}"/>
    <cellStyle name="RISKtlandrEdge 4 8 2 2 2" xfId="45946" xr:uid="{A7FB713A-3ACB-4D62-96CC-F4DAC248EFF7}"/>
    <cellStyle name="RISKtlandrEdge 4 8 2 3" xfId="45945" xr:uid="{D30A45F4-E4B3-4AE7-8B96-77A6A01EBF41}"/>
    <cellStyle name="RISKtlandrEdge 4 8 3" xfId="23359" xr:uid="{00000000-0005-0000-0000-0000465B0000}"/>
    <cellStyle name="RISKtlandrEdge 4 8 3 2" xfId="23360" xr:uid="{00000000-0005-0000-0000-0000475B0000}"/>
    <cellStyle name="RISKtlandrEdge 4 8 3 2 2" xfId="45948" xr:uid="{A25DD589-4C3E-42E8-9511-DB862DE70011}"/>
    <cellStyle name="RISKtlandrEdge 4 8 3 3" xfId="45947" xr:uid="{1F1A7733-998F-4D85-822E-94FE547E64E9}"/>
    <cellStyle name="RISKtlandrEdge 4 8 4" xfId="23361" xr:uid="{00000000-0005-0000-0000-0000485B0000}"/>
    <cellStyle name="RISKtlandrEdge 4 8 4 2" xfId="45949" xr:uid="{B51028ED-9D53-4FBC-AD1B-E50D251213BD}"/>
    <cellStyle name="RISKtlandrEdge 4 8 5" xfId="45944" xr:uid="{92D52F4F-6EB2-4C9C-A7CE-8C25A12ECDCD}"/>
    <cellStyle name="RISKtlandrEdge 4 9" xfId="23362" xr:uid="{00000000-0005-0000-0000-0000495B0000}"/>
    <cellStyle name="RISKtlandrEdge 4 9 2" xfId="23363" xr:uid="{00000000-0005-0000-0000-00004A5B0000}"/>
    <cellStyle name="RISKtlandrEdge 4 9 2 2" xfId="23364" xr:uid="{00000000-0005-0000-0000-00004B5B0000}"/>
    <cellStyle name="RISKtlandrEdge 4 9 2 2 2" xfId="45952" xr:uid="{C57CDF67-00BA-492F-A867-FBD91142D30A}"/>
    <cellStyle name="RISKtlandrEdge 4 9 2 3" xfId="45951" xr:uid="{83A6FE14-EF39-4861-ABB8-41C2E026F136}"/>
    <cellStyle name="RISKtlandrEdge 4 9 3" xfId="23365" xr:uid="{00000000-0005-0000-0000-00004C5B0000}"/>
    <cellStyle name="RISKtlandrEdge 4 9 3 2" xfId="23366" xr:uid="{00000000-0005-0000-0000-00004D5B0000}"/>
    <cellStyle name="RISKtlandrEdge 4 9 3 2 2" xfId="45954" xr:uid="{A557F7EC-CBC5-4895-A87B-9FF14885A2BD}"/>
    <cellStyle name="RISKtlandrEdge 4 9 3 3" xfId="45953" xr:uid="{7514724F-C53D-42E3-A16D-D960EB2B01A1}"/>
    <cellStyle name="RISKtlandrEdge 4 9 4" xfId="23367" xr:uid="{00000000-0005-0000-0000-00004E5B0000}"/>
    <cellStyle name="RISKtlandrEdge 4 9 4 2" xfId="45955" xr:uid="{0EEE9E4C-659F-4B4E-803B-993FFEB9B2F2}"/>
    <cellStyle name="RISKtlandrEdge 4 9 5" xfId="45950" xr:uid="{81ED98BA-98D1-48A8-856A-AA4155A90C96}"/>
    <cellStyle name="RISKtlandrEdge 4_Balance" xfId="23368" xr:uid="{00000000-0005-0000-0000-00004F5B0000}"/>
    <cellStyle name="RISKtlandrEdge 5" xfId="23369" xr:uid="{00000000-0005-0000-0000-0000505B0000}"/>
    <cellStyle name="RISKtlandrEdge 5 2" xfId="23370" xr:uid="{00000000-0005-0000-0000-0000515B0000}"/>
    <cellStyle name="RISKtlandrEdge 5 2 2" xfId="23371" xr:uid="{00000000-0005-0000-0000-0000525B0000}"/>
    <cellStyle name="RISKtlandrEdge 5 2 2 2" xfId="23372" xr:uid="{00000000-0005-0000-0000-0000535B0000}"/>
    <cellStyle name="RISKtlandrEdge 5 2 2 2 2" xfId="45959" xr:uid="{EF3575DE-E865-43B1-9392-9DA0E5D83BFD}"/>
    <cellStyle name="RISKtlandrEdge 5 2 2 3" xfId="45958" xr:uid="{374F79C6-BF9E-4BD6-A400-2B014D2D7A10}"/>
    <cellStyle name="RISKtlandrEdge 5 2 3" xfId="23373" xr:uid="{00000000-0005-0000-0000-0000545B0000}"/>
    <cellStyle name="RISKtlandrEdge 5 2 3 2" xfId="23374" xr:uid="{00000000-0005-0000-0000-0000555B0000}"/>
    <cellStyle name="RISKtlandrEdge 5 2 3 2 2" xfId="45961" xr:uid="{BAD496A2-6794-4471-BAF8-8D8894840BA9}"/>
    <cellStyle name="RISKtlandrEdge 5 2 3 3" xfId="45960" xr:uid="{C83BEF93-2FF3-4EE4-B194-10533F6BECD1}"/>
    <cellStyle name="RISKtlandrEdge 5 2 4" xfId="23375" xr:uid="{00000000-0005-0000-0000-0000565B0000}"/>
    <cellStyle name="RISKtlandrEdge 5 2 4 2" xfId="45962" xr:uid="{E7C41454-1961-4C94-8303-816EBE71EB86}"/>
    <cellStyle name="RISKtlandrEdge 5 2 5" xfId="45957" xr:uid="{0481BED9-A077-43C6-8314-3F67A32C79D2}"/>
    <cellStyle name="RISKtlandrEdge 5 3" xfId="23376" xr:uid="{00000000-0005-0000-0000-0000575B0000}"/>
    <cellStyle name="RISKtlandrEdge 5 3 2" xfId="23377" xr:uid="{00000000-0005-0000-0000-0000585B0000}"/>
    <cellStyle name="RISKtlandrEdge 5 3 2 2" xfId="23378" xr:uid="{00000000-0005-0000-0000-0000595B0000}"/>
    <cellStyle name="RISKtlandrEdge 5 3 2 2 2" xfId="45965" xr:uid="{AE6C6854-2D25-40CE-8A40-03BB05D2F173}"/>
    <cellStyle name="RISKtlandrEdge 5 3 2 3" xfId="45964" xr:uid="{66464039-94D0-44FC-8106-F7B6626B7829}"/>
    <cellStyle name="RISKtlandrEdge 5 3 3" xfId="23379" xr:uid="{00000000-0005-0000-0000-00005A5B0000}"/>
    <cellStyle name="RISKtlandrEdge 5 3 3 2" xfId="23380" xr:uid="{00000000-0005-0000-0000-00005B5B0000}"/>
    <cellStyle name="RISKtlandrEdge 5 3 3 2 2" xfId="45967" xr:uid="{FCA8E732-0583-4DDA-9553-78A2C831BE95}"/>
    <cellStyle name="RISKtlandrEdge 5 3 3 3" xfId="45966" xr:uid="{280B5358-D113-4CC8-B491-54122118ABB7}"/>
    <cellStyle name="RISKtlandrEdge 5 3 4" xfId="23381" xr:uid="{00000000-0005-0000-0000-00005C5B0000}"/>
    <cellStyle name="RISKtlandrEdge 5 3 4 2" xfId="45968" xr:uid="{C402EA75-BE0C-4A37-BCC0-178AD0316ED5}"/>
    <cellStyle name="RISKtlandrEdge 5 3 5" xfId="45963" xr:uid="{D7B95E34-5894-4309-9676-A350D44ABD28}"/>
    <cellStyle name="RISKtlandrEdge 5 4" xfId="23382" xr:uid="{00000000-0005-0000-0000-00005D5B0000}"/>
    <cellStyle name="RISKtlandrEdge 5 4 2" xfId="23383" xr:uid="{00000000-0005-0000-0000-00005E5B0000}"/>
    <cellStyle name="RISKtlandrEdge 5 4 2 2" xfId="23384" xr:uid="{00000000-0005-0000-0000-00005F5B0000}"/>
    <cellStyle name="RISKtlandrEdge 5 4 2 2 2" xfId="45971" xr:uid="{5AC75306-F6CA-41E0-AC21-46F393A724FF}"/>
    <cellStyle name="RISKtlandrEdge 5 4 2 3" xfId="45970" xr:uid="{E44C6F39-71A0-4F56-9727-8322E28ECA68}"/>
    <cellStyle name="RISKtlandrEdge 5 4 3" xfId="23385" xr:uid="{00000000-0005-0000-0000-0000605B0000}"/>
    <cellStyle name="RISKtlandrEdge 5 4 3 2" xfId="23386" xr:uid="{00000000-0005-0000-0000-0000615B0000}"/>
    <cellStyle name="RISKtlandrEdge 5 4 3 2 2" xfId="45973" xr:uid="{E228A36D-0083-4602-A5D9-A7FCB676DBE4}"/>
    <cellStyle name="RISKtlandrEdge 5 4 3 3" xfId="45972" xr:uid="{AB93D04B-FA03-4FE3-B8CA-7572AD286F52}"/>
    <cellStyle name="RISKtlandrEdge 5 4 4" xfId="23387" xr:uid="{00000000-0005-0000-0000-0000625B0000}"/>
    <cellStyle name="RISKtlandrEdge 5 4 4 2" xfId="45974" xr:uid="{170785B4-8FD3-4642-A3DC-C39F88475587}"/>
    <cellStyle name="RISKtlandrEdge 5 4 5" xfId="45969" xr:uid="{41EEDA29-C6AE-42C0-9015-8D1A33807673}"/>
    <cellStyle name="RISKtlandrEdge 5 5" xfId="23388" xr:uid="{00000000-0005-0000-0000-0000635B0000}"/>
    <cellStyle name="RISKtlandrEdge 5 5 2" xfId="23389" xr:uid="{00000000-0005-0000-0000-0000645B0000}"/>
    <cellStyle name="RISKtlandrEdge 5 5 2 2" xfId="23390" xr:uid="{00000000-0005-0000-0000-0000655B0000}"/>
    <cellStyle name="RISKtlandrEdge 5 5 2 2 2" xfId="45977" xr:uid="{80517376-1BBF-4761-8D66-4930A66A3FD7}"/>
    <cellStyle name="RISKtlandrEdge 5 5 2 3" xfId="45976" xr:uid="{0897D573-E343-422F-AE2C-DC0DB7CDAD9D}"/>
    <cellStyle name="RISKtlandrEdge 5 5 3" xfId="23391" xr:uid="{00000000-0005-0000-0000-0000665B0000}"/>
    <cellStyle name="RISKtlandrEdge 5 5 3 2" xfId="23392" xr:uid="{00000000-0005-0000-0000-0000675B0000}"/>
    <cellStyle name="RISKtlandrEdge 5 5 3 2 2" xfId="45979" xr:uid="{BA926D4F-6776-4757-B47F-5452E3A0587E}"/>
    <cellStyle name="RISKtlandrEdge 5 5 3 3" xfId="45978" xr:uid="{31EED8C1-8D0E-44D9-8D68-583735CAEF2B}"/>
    <cellStyle name="RISKtlandrEdge 5 5 4" xfId="23393" xr:uid="{00000000-0005-0000-0000-0000685B0000}"/>
    <cellStyle name="RISKtlandrEdge 5 5 4 2" xfId="45980" xr:uid="{E7EA1278-EC6B-4D5C-B3AF-754FB987B84C}"/>
    <cellStyle name="RISKtlandrEdge 5 5 5" xfId="45975" xr:uid="{E9C4B256-2F77-4BF8-AED3-7F7EFA23D840}"/>
    <cellStyle name="RISKtlandrEdge 5 6" xfId="23394" xr:uid="{00000000-0005-0000-0000-0000695B0000}"/>
    <cellStyle name="RISKtlandrEdge 5 6 2" xfId="23395" xr:uid="{00000000-0005-0000-0000-00006A5B0000}"/>
    <cellStyle name="RISKtlandrEdge 5 6 2 2" xfId="45982" xr:uid="{73D5618D-29D7-4CA9-AD34-E5DAF24BE40B}"/>
    <cellStyle name="RISKtlandrEdge 5 6 3" xfId="45981" xr:uid="{C2CCAA3D-5F7A-4D51-B645-7E51A0D21B7D}"/>
    <cellStyle name="RISKtlandrEdge 5 7" xfId="23396" xr:uid="{00000000-0005-0000-0000-00006B5B0000}"/>
    <cellStyle name="RISKtlandrEdge 5 7 2" xfId="23397" xr:uid="{00000000-0005-0000-0000-00006C5B0000}"/>
    <cellStyle name="RISKtlandrEdge 5 7 2 2" xfId="45984" xr:uid="{95A923AC-135B-428F-AE47-CAD1AF6C10CA}"/>
    <cellStyle name="RISKtlandrEdge 5 7 3" xfId="45983" xr:uid="{CD0CFD50-1B4A-41EA-9484-FCDA2922BCAD}"/>
    <cellStyle name="RISKtlandrEdge 5 8" xfId="23398" xr:uid="{00000000-0005-0000-0000-00006D5B0000}"/>
    <cellStyle name="RISKtlandrEdge 5 8 2" xfId="45985" xr:uid="{2EDF3B4F-D1DB-45A6-AEF5-571BF4C916F8}"/>
    <cellStyle name="RISKtlandrEdge 5 9" xfId="45956" xr:uid="{52CDC0F8-710B-4974-82C9-BAD49C4B87F3}"/>
    <cellStyle name="RISKtlandrEdge 6" xfId="23399" xr:uid="{00000000-0005-0000-0000-00006E5B0000}"/>
    <cellStyle name="RISKtlandrEdge 6 2" xfId="23400" xr:uid="{00000000-0005-0000-0000-00006F5B0000}"/>
    <cellStyle name="RISKtlandrEdge 6 2 2" xfId="23401" xr:uid="{00000000-0005-0000-0000-0000705B0000}"/>
    <cellStyle name="RISKtlandrEdge 6 2 2 2" xfId="45988" xr:uid="{F9557996-89CC-431E-9FAF-904CD56C3E9C}"/>
    <cellStyle name="RISKtlandrEdge 6 2 3" xfId="45987" xr:uid="{32955229-976E-4191-AEDA-BA8A8BBBCA01}"/>
    <cellStyle name="RISKtlandrEdge 6 3" xfId="23402" xr:uid="{00000000-0005-0000-0000-0000715B0000}"/>
    <cellStyle name="RISKtlandrEdge 6 3 2" xfId="23403" xr:uid="{00000000-0005-0000-0000-0000725B0000}"/>
    <cellStyle name="RISKtlandrEdge 6 3 2 2" xfId="45990" xr:uid="{23A2B746-0A2A-47B5-A95E-1CD538CC5992}"/>
    <cellStyle name="RISKtlandrEdge 6 3 3" xfId="45989" xr:uid="{57B60A70-E806-4485-A85D-BA4A79591252}"/>
    <cellStyle name="RISKtlandrEdge 6 4" xfId="23404" xr:uid="{00000000-0005-0000-0000-0000735B0000}"/>
    <cellStyle name="RISKtlandrEdge 6 4 2" xfId="45991" xr:uid="{AC21F15C-645C-4012-A75D-A9176AA0865F}"/>
    <cellStyle name="RISKtlandrEdge 6 5" xfId="45986" xr:uid="{E249E0FB-5CF0-4775-A280-91314939BF11}"/>
    <cellStyle name="RISKtlandrEdge 7" xfId="23405" xr:uid="{00000000-0005-0000-0000-0000745B0000}"/>
    <cellStyle name="RISKtlandrEdge 7 2" xfId="23406" xr:uid="{00000000-0005-0000-0000-0000755B0000}"/>
    <cellStyle name="RISKtlandrEdge 7 2 2" xfId="23407" xr:uid="{00000000-0005-0000-0000-0000765B0000}"/>
    <cellStyle name="RISKtlandrEdge 7 2 2 2" xfId="45994" xr:uid="{43B6EBC8-D913-4B7E-A0C3-7AE1069BE836}"/>
    <cellStyle name="RISKtlandrEdge 7 2 3" xfId="45993" xr:uid="{B265DC37-6C8B-4001-831C-1D0C351AC407}"/>
    <cellStyle name="RISKtlandrEdge 7 3" xfId="23408" xr:uid="{00000000-0005-0000-0000-0000775B0000}"/>
    <cellStyle name="RISKtlandrEdge 7 3 2" xfId="23409" xr:uid="{00000000-0005-0000-0000-0000785B0000}"/>
    <cellStyle name="RISKtlandrEdge 7 3 2 2" xfId="45996" xr:uid="{C615F787-BF17-4418-901D-61A59DC21D6C}"/>
    <cellStyle name="RISKtlandrEdge 7 3 3" xfId="45995" xr:uid="{5CFD0C47-EE44-43E8-8F35-126D85CBFA80}"/>
    <cellStyle name="RISKtlandrEdge 7 4" xfId="23410" xr:uid="{00000000-0005-0000-0000-0000795B0000}"/>
    <cellStyle name="RISKtlandrEdge 7 4 2" xfId="45997" xr:uid="{655C12B6-399A-4717-AEA4-AD975F41F332}"/>
    <cellStyle name="RISKtlandrEdge 7 5" xfId="45992" xr:uid="{C6B16C05-3A72-4607-8AFC-1E0A0C18564E}"/>
    <cellStyle name="RISKtlandrEdge 8" xfId="23411" xr:uid="{00000000-0005-0000-0000-00007A5B0000}"/>
    <cellStyle name="RISKtlandrEdge 8 2" xfId="23412" xr:uid="{00000000-0005-0000-0000-00007B5B0000}"/>
    <cellStyle name="RISKtlandrEdge 8 2 2" xfId="23413" xr:uid="{00000000-0005-0000-0000-00007C5B0000}"/>
    <cellStyle name="RISKtlandrEdge 8 2 2 2" xfId="46000" xr:uid="{6E1AE584-8C98-4E58-9621-BE9A0EEF2BC9}"/>
    <cellStyle name="RISKtlandrEdge 8 2 3" xfId="45999" xr:uid="{369B1B94-5DEA-406C-B6C7-E738D8DDF8A7}"/>
    <cellStyle name="RISKtlandrEdge 8 3" xfId="23414" xr:uid="{00000000-0005-0000-0000-00007D5B0000}"/>
    <cellStyle name="RISKtlandrEdge 8 3 2" xfId="23415" xr:uid="{00000000-0005-0000-0000-00007E5B0000}"/>
    <cellStyle name="RISKtlandrEdge 8 3 2 2" xfId="46002" xr:uid="{CE1E8C2F-B590-4849-9E61-223A33F00D54}"/>
    <cellStyle name="RISKtlandrEdge 8 3 3" xfId="46001" xr:uid="{20235158-FFD3-4D83-BDCA-5EFF9C674D14}"/>
    <cellStyle name="RISKtlandrEdge 8 4" xfId="23416" xr:uid="{00000000-0005-0000-0000-00007F5B0000}"/>
    <cellStyle name="RISKtlandrEdge 8 4 2" xfId="46003" xr:uid="{7CF39FAB-1C5B-4DE3-BDAF-335AA6D76A17}"/>
    <cellStyle name="RISKtlandrEdge 8 5" xfId="45998" xr:uid="{616630D0-8C2F-45FE-937C-153AB4DFAFED}"/>
    <cellStyle name="RISKtlandrEdge 9" xfId="23417" xr:uid="{00000000-0005-0000-0000-0000805B0000}"/>
    <cellStyle name="RISKtlandrEdge 9 2" xfId="23418" xr:uid="{00000000-0005-0000-0000-0000815B0000}"/>
    <cellStyle name="RISKtlandrEdge 9 2 2" xfId="23419" xr:uid="{00000000-0005-0000-0000-0000825B0000}"/>
    <cellStyle name="RISKtlandrEdge 9 2 2 2" xfId="46006" xr:uid="{9FAAF354-E131-4576-96BA-8F8A301780F1}"/>
    <cellStyle name="RISKtlandrEdge 9 2 3" xfId="46005" xr:uid="{525823EA-A071-4B05-9A73-2024289A3C35}"/>
    <cellStyle name="RISKtlandrEdge 9 3" xfId="23420" xr:uid="{00000000-0005-0000-0000-0000835B0000}"/>
    <cellStyle name="RISKtlandrEdge 9 3 2" xfId="23421" xr:uid="{00000000-0005-0000-0000-0000845B0000}"/>
    <cellStyle name="RISKtlandrEdge 9 3 2 2" xfId="46008" xr:uid="{2A053AC6-93B4-4656-A16D-3052C3398B3A}"/>
    <cellStyle name="RISKtlandrEdge 9 3 3" xfId="46007" xr:uid="{21863E61-AA68-42B4-8867-03F09A85A4D0}"/>
    <cellStyle name="RISKtlandrEdge 9 4" xfId="23422" xr:uid="{00000000-0005-0000-0000-0000855B0000}"/>
    <cellStyle name="RISKtlandrEdge 9 4 2" xfId="46009" xr:uid="{238187BE-DC8E-44AD-AE0C-8E5871C63064}"/>
    <cellStyle name="RISKtlandrEdge 9 5" xfId="46004" xr:uid="{CBE480C2-E038-4CE2-AD47-0F2FAF97BFE8}"/>
    <cellStyle name="RISKtlandrEdge_Balance" xfId="23423" xr:uid="{00000000-0005-0000-0000-0000865B0000}"/>
    <cellStyle name="RISKtlCorner" xfId="23424" xr:uid="{00000000-0005-0000-0000-0000875B0000}"/>
    <cellStyle name="RISKtlCorner 10" xfId="23425" xr:uid="{00000000-0005-0000-0000-0000885B0000}"/>
    <cellStyle name="RISKtlCorner 10 2" xfId="23426" xr:uid="{00000000-0005-0000-0000-0000895B0000}"/>
    <cellStyle name="RISKtlCorner 10 2 2" xfId="46012" xr:uid="{DE3165C2-7C66-4EA3-8FEA-0FECB146DEAB}"/>
    <cellStyle name="RISKtlCorner 10 3" xfId="46011" xr:uid="{B02F5CF5-41EE-49D2-887A-0FDA96D74913}"/>
    <cellStyle name="RISKtlCorner 11" xfId="23427" xr:uid="{00000000-0005-0000-0000-00008A5B0000}"/>
    <cellStyle name="RISKtlCorner 11 2" xfId="23428" xr:uid="{00000000-0005-0000-0000-00008B5B0000}"/>
    <cellStyle name="RISKtlCorner 11 2 2" xfId="46014" xr:uid="{3D15BAB7-7A6B-48A1-971A-53E5BFDF7207}"/>
    <cellStyle name="RISKtlCorner 11 3" xfId="46013" xr:uid="{84D9DE42-540E-4A4C-A6D9-160D37C36A5B}"/>
    <cellStyle name="RISKtlCorner 12" xfId="23429" xr:uid="{00000000-0005-0000-0000-00008C5B0000}"/>
    <cellStyle name="RISKtlCorner 12 2" xfId="46015" xr:uid="{AD8F8001-772E-4031-9756-812A07F73D45}"/>
    <cellStyle name="RISKtlCorner 13" xfId="46010" xr:uid="{9FDE9451-F5D0-4DCE-8A05-2073B51F5EE8}"/>
    <cellStyle name="RISKtlCorner 2" xfId="23430" xr:uid="{00000000-0005-0000-0000-00008D5B0000}"/>
    <cellStyle name="RISKtlCorner 2 10" xfId="23431" xr:uid="{00000000-0005-0000-0000-00008E5B0000}"/>
    <cellStyle name="RISKtlCorner 2 10 2" xfId="23432" xr:uid="{00000000-0005-0000-0000-00008F5B0000}"/>
    <cellStyle name="RISKtlCorner 2 10 2 2" xfId="23433" xr:uid="{00000000-0005-0000-0000-0000905B0000}"/>
    <cellStyle name="RISKtlCorner 2 10 2 2 2" xfId="46019" xr:uid="{7955BA82-965A-4DF4-9EF2-B825D4311121}"/>
    <cellStyle name="RISKtlCorner 2 10 2 3" xfId="46018" xr:uid="{B04E03FB-709A-4952-9047-1419B57771CD}"/>
    <cellStyle name="RISKtlCorner 2 10 3" xfId="23434" xr:uid="{00000000-0005-0000-0000-0000915B0000}"/>
    <cellStyle name="RISKtlCorner 2 10 3 2" xfId="23435" xr:uid="{00000000-0005-0000-0000-0000925B0000}"/>
    <cellStyle name="RISKtlCorner 2 10 3 2 2" xfId="46021" xr:uid="{00B5BF9C-7F3F-4325-88E3-799DA259D2D8}"/>
    <cellStyle name="RISKtlCorner 2 10 3 3" xfId="46020" xr:uid="{FBEE12B4-C6E4-41C2-BDDB-157029FC4CC1}"/>
    <cellStyle name="RISKtlCorner 2 10 4" xfId="23436" xr:uid="{00000000-0005-0000-0000-0000935B0000}"/>
    <cellStyle name="RISKtlCorner 2 10 4 2" xfId="46022" xr:uid="{38DAC356-CF04-46B2-B671-45C90922ACB4}"/>
    <cellStyle name="RISKtlCorner 2 10 5" xfId="46017" xr:uid="{D4B76093-3B63-4677-BD75-87752180CF88}"/>
    <cellStyle name="RISKtlCorner 2 11" xfId="23437" xr:uid="{00000000-0005-0000-0000-0000945B0000}"/>
    <cellStyle name="RISKtlCorner 2 11 2" xfId="23438" xr:uid="{00000000-0005-0000-0000-0000955B0000}"/>
    <cellStyle name="RISKtlCorner 2 11 2 2" xfId="46024" xr:uid="{7C533ACE-0320-4350-BA66-0530BF41B44B}"/>
    <cellStyle name="RISKtlCorner 2 11 3" xfId="46023" xr:uid="{DEDBA48C-E069-4F92-A460-2A9BEB4C61F1}"/>
    <cellStyle name="RISKtlCorner 2 12" xfId="23439" xr:uid="{00000000-0005-0000-0000-0000965B0000}"/>
    <cellStyle name="RISKtlCorner 2 12 2" xfId="23440" xr:uid="{00000000-0005-0000-0000-0000975B0000}"/>
    <cellStyle name="RISKtlCorner 2 12 2 2" xfId="46026" xr:uid="{2A699257-CC69-48D9-BB92-09CFA12D39E4}"/>
    <cellStyle name="RISKtlCorner 2 12 3" xfId="46025" xr:uid="{D517C37D-A6C1-4FE2-83DC-B2D2D53E94C9}"/>
    <cellStyle name="RISKtlCorner 2 13" xfId="23441" xr:uid="{00000000-0005-0000-0000-0000985B0000}"/>
    <cellStyle name="RISKtlCorner 2 13 2" xfId="46027" xr:uid="{1503276A-5AEE-47A7-9B6B-C7E0F3590D10}"/>
    <cellStyle name="RISKtlCorner 2 14" xfId="46016" xr:uid="{65AA45B1-F505-4EAE-8F10-7C6723E7BB5A}"/>
    <cellStyle name="RISKtlCorner 2 2" xfId="23442" xr:uid="{00000000-0005-0000-0000-0000995B0000}"/>
    <cellStyle name="RISKtlCorner 2 2 10" xfId="46028" xr:uid="{28B7A8E0-89E9-43B3-8CA1-D2ED69419C17}"/>
    <cellStyle name="RISKtlCorner 2 2 2" xfId="23443" xr:uid="{00000000-0005-0000-0000-00009A5B0000}"/>
    <cellStyle name="RISKtlCorner 2 2 2 2" xfId="23444" xr:uid="{00000000-0005-0000-0000-00009B5B0000}"/>
    <cellStyle name="RISKtlCorner 2 2 2 2 2" xfId="23445" xr:uid="{00000000-0005-0000-0000-00009C5B0000}"/>
    <cellStyle name="RISKtlCorner 2 2 2 2 2 2" xfId="23446" xr:uid="{00000000-0005-0000-0000-00009D5B0000}"/>
    <cellStyle name="RISKtlCorner 2 2 2 2 2 2 2" xfId="46032" xr:uid="{9E2A63A3-9E37-442F-965D-D3B878279296}"/>
    <cellStyle name="RISKtlCorner 2 2 2 2 2 3" xfId="46031" xr:uid="{131D078A-1310-46B5-B3AF-787F5CBA040F}"/>
    <cellStyle name="RISKtlCorner 2 2 2 2 3" xfId="23447" xr:uid="{00000000-0005-0000-0000-00009E5B0000}"/>
    <cellStyle name="RISKtlCorner 2 2 2 2 3 2" xfId="23448" xr:uid="{00000000-0005-0000-0000-00009F5B0000}"/>
    <cellStyle name="RISKtlCorner 2 2 2 2 3 2 2" xfId="46034" xr:uid="{FC09EC37-9DB6-4A7E-9C81-F094139C0533}"/>
    <cellStyle name="RISKtlCorner 2 2 2 2 3 3" xfId="46033" xr:uid="{A39209E5-31DC-41A3-A138-390487728FE4}"/>
    <cellStyle name="RISKtlCorner 2 2 2 2 4" xfId="23449" xr:uid="{00000000-0005-0000-0000-0000A05B0000}"/>
    <cellStyle name="RISKtlCorner 2 2 2 2 4 2" xfId="46035" xr:uid="{6C4AEB21-D78F-44EF-A85E-53B6841AFA16}"/>
    <cellStyle name="RISKtlCorner 2 2 2 2 5" xfId="46030" xr:uid="{014C9FE9-4C11-4AC9-BAF9-81421790B89B}"/>
    <cellStyle name="RISKtlCorner 2 2 2 3" xfId="23450" xr:uid="{00000000-0005-0000-0000-0000A15B0000}"/>
    <cellStyle name="RISKtlCorner 2 2 2 3 2" xfId="23451" xr:uid="{00000000-0005-0000-0000-0000A25B0000}"/>
    <cellStyle name="RISKtlCorner 2 2 2 3 2 2" xfId="23452" xr:uid="{00000000-0005-0000-0000-0000A35B0000}"/>
    <cellStyle name="RISKtlCorner 2 2 2 3 2 2 2" xfId="46038" xr:uid="{3F1640D6-DAA0-4486-8DA2-8A4C41E3156B}"/>
    <cellStyle name="RISKtlCorner 2 2 2 3 2 3" xfId="46037" xr:uid="{A06D535A-EAC2-4E6D-A2BF-3C12D344128B}"/>
    <cellStyle name="RISKtlCorner 2 2 2 3 3" xfId="23453" xr:uid="{00000000-0005-0000-0000-0000A45B0000}"/>
    <cellStyle name="RISKtlCorner 2 2 2 3 3 2" xfId="23454" xr:uid="{00000000-0005-0000-0000-0000A55B0000}"/>
    <cellStyle name="RISKtlCorner 2 2 2 3 3 2 2" xfId="46040" xr:uid="{D5D7C10F-B969-4C59-90CB-7D93750A6E46}"/>
    <cellStyle name="RISKtlCorner 2 2 2 3 3 3" xfId="46039" xr:uid="{6502BC9B-15EB-4524-BC00-3A5912AD1CAF}"/>
    <cellStyle name="RISKtlCorner 2 2 2 3 4" xfId="23455" xr:uid="{00000000-0005-0000-0000-0000A65B0000}"/>
    <cellStyle name="RISKtlCorner 2 2 2 3 4 2" xfId="46041" xr:uid="{58AC732B-80FC-4A59-A4A2-81C91B8EFBB1}"/>
    <cellStyle name="RISKtlCorner 2 2 2 3 5" xfId="46036" xr:uid="{DED9FA99-A7D7-4D1E-9060-96D50BDC11B4}"/>
    <cellStyle name="RISKtlCorner 2 2 2 4" xfId="23456" xr:uid="{00000000-0005-0000-0000-0000A75B0000}"/>
    <cellStyle name="RISKtlCorner 2 2 2 4 2" xfId="23457" xr:uid="{00000000-0005-0000-0000-0000A85B0000}"/>
    <cellStyle name="RISKtlCorner 2 2 2 4 2 2" xfId="23458" xr:uid="{00000000-0005-0000-0000-0000A95B0000}"/>
    <cellStyle name="RISKtlCorner 2 2 2 4 2 2 2" xfId="46044" xr:uid="{8553DBD9-D2A0-4089-8DE0-54C75A637FD8}"/>
    <cellStyle name="RISKtlCorner 2 2 2 4 2 3" xfId="46043" xr:uid="{7F023086-CC7B-4EB8-8888-5EFF1E278E8F}"/>
    <cellStyle name="RISKtlCorner 2 2 2 4 3" xfId="23459" xr:uid="{00000000-0005-0000-0000-0000AA5B0000}"/>
    <cellStyle name="RISKtlCorner 2 2 2 4 3 2" xfId="23460" xr:uid="{00000000-0005-0000-0000-0000AB5B0000}"/>
    <cellStyle name="RISKtlCorner 2 2 2 4 3 2 2" xfId="46046" xr:uid="{93DA4F4E-7770-4F39-838D-DC89A777839C}"/>
    <cellStyle name="RISKtlCorner 2 2 2 4 3 3" xfId="46045" xr:uid="{EB78730A-7364-4270-93F2-6AA93ABDF129}"/>
    <cellStyle name="RISKtlCorner 2 2 2 4 4" xfId="23461" xr:uid="{00000000-0005-0000-0000-0000AC5B0000}"/>
    <cellStyle name="RISKtlCorner 2 2 2 4 4 2" xfId="46047" xr:uid="{F346999E-5508-4DF9-A7E7-4FF974A72F8E}"/>
    <cellStyle name="RISKtlCorner 2 2 2 4 5" xfId="46042" xr:uid="{6295165E-ECAA-45DF-836E-5666475EA8E5}"/>
    <cellStyle name="RISKtlCorner 2 2 2 5" xfId="23462" xr:uid="{00000000-0005-0000-0000-0000AD5B0000}"/>
    <cellStyle name="RISKtlCorner 2 2 2 5 2" xfId="23463" xr:uid="{00000000-0005-0000-0000-0000AE5B0000}"/>
    <cellStyle name="RISKtlCorner 2 2 2 5 2 2" xfId="23464" xr:uid="{00000000-0005-0000-0000-0000AF5B0000}"/>
    <cellStyle name="RISKtlCorner 2 2 2 5 2 2 2" xfId="46050" xr:uid="{750A2A7C-27EB-4909-9CD1-844AC51521D3}"/>
    <cellStyle name="RISKtlCorner 2 2 2 5 2 3" xfId="46049" xr:uid="{C5FEA76F-7500-4A39-9D97-E193A8547A20}"/>
    <cellStyle name="RISKtlCorner 2 2 2 5 3" xfId="23465" xr:uid="{00000000-0005-0000-0000-0000B05B0000}"/>
    <cellStyle name="RISKtlCorner 2 2 2 5 3 2" xfId="23466" xr:uid="{00000000-0005-0000-0000-0000B15B0000}"/>
    <cellStyle name="RISKtlCorner 2 2 2 5 3 2 2" xfId="46052" xr:uid="{6BAD36D5-E453-4824-9F82-A125C8106B9C}"/>
    <cellStyle name="RISKtlCorner 2 2 2 5 3 3" xfId="46051" xr:uid="{37CB71E9-A2AB-49CB-B139-198D95234FA5}"/>
    <cellStyle name="RISKtlCorner 2 2 2 5 4" xfId="23467" xr:uid="{00000000-0005-0000-0000-0000B25B0000}"/>
    <cellStyle name="RISKtlCorner 2 2 2 5 4 2" xfId="46053" xr:uid="{1239D837-5EBE-4605-A129-93A57FFA591E}"/>
    <cellStyle name="RISKtlCorner 2 2 2 5 5" xfId="46048" xr:uid="{7BDE9912-0DD1-4A7D-81E2-C0841F200A9C}"/>
    <cellStyle name="RISKtlCorner 2 2 2 6" xfId="23468" xr:uid="{00000000-0005-0000-0000-0000B35B0000}"/>
    <cellStyle name="RISKtlCorner 2 2 2 6 2" xfId="23469" xr:uid="{00000000-0005-0000-0000-0000B45B0000}"/>
    <cellStyle name="RISKtlCorner 2 2 2 6 2 2" xfId="46055" xr:uid="{4C21EC91-000B-47A6-A2F5-5F77E01472D2}"/>
    <cellStyle name="RISKtlCorner 2 2 2 6 3" xfId="46054" xr:uid="{6204D90E-12A2-4DDB-8E4D-8C1236DD0741}"/>
    <cellStyle name="RISKtlCorner 2 2 2 7" xfId="23470" xr:uid="{00000000-0005-0000-0000-0000B55B0000}"/>
    <cellStyle name="RISKtlCorner 2 2 2 7 2" xfId="23471" xr:uid="{00000000-0005-0000-0000-0000B65B0000}"/>
    <cellStyle name="RISKtlCorner 2 2 2 7 2 2" xfId="46057" xr:uid="{3E073BCE-2806-480E-9256-503BADE30609}"/>
    <cellStyle name="RISKtlCorner 2 2 2 7 3" xfId="46056" xr:uid="{59C35913-9433-4311-A815-8D44C4D3713E}"/>
    <cellStyle name="RISKtlCorner 2 2 2 8" xfId="23472" xr:uid="{00000000-0005-0000-0000-0000B75B0000}"/>
    <cellStyle name="RISKtlCorner 2 2 2 8 2" xfId="46058" xr:uid="{0696ECEE-CFA3-43F4-856F-D095ADFE9582}"/>
    <cellStyle name="RISKtlCorner 2 2 2 9" xfId="46029" xr:uid="{231A59D7-FC99-4CD1-A080-43C90876F031}"/>
    <cellStyle name="RISKtlCorner 2 2 3" xfId="23473" xr:uid="{00000000-0005-0000-0000-0000B85B0000}"/>
    <cellStyle name="RISKtlCorner 2 2 3 2" xfId="23474" xr:uid="{00000000-0005-0000-0000-0000B95B0000}"/>
    <cellStyle name="RISKtlCorner 2 2 3 2 2" xfId="23475" xr:uid="{00000000-0005-0000-0000-0000BA5B0000}"/>
    <cellStyle name="RISKtlCorner 2 2 3 2 2 2" xfId="46061" xr:uid="{CB3DF583-0903-41E2-B722-66599BE48DC7}"/>
    <cellStyle name="RISKtlCorner 2 2 3 2 3" xfId="46060" xr:uid="{2D536A29-D264-470F-8787-0A218A0C7DC4}"/>
    <cellStyle name="RISKtlCorner 2 2 3 3" xfId="23476" xr:uid="{00000000-0005-0000-0000-0000BB5B0000}"/>
    <cellStyle name="RISKtlCorner 2 2 3 3 2" xfId="23477" xr:uid="{00000000-0005-0000-0000-0000BC5B0000}"/>
    <cellStyle name="RISKtlCorner 2 2 3 3 2 2" xfId="46063" xr:uid="{EACD48C1-0C13-4DD8-AF1C-47DAE947DFA3}"/>
    <cellStyle name="RISKtlCorner 2 2 3 3 3" xfId="46062" xr:uid="{DB3DC9C0-D46E-4951-8D3F-71865656D62E}"/>
    <cellStyle name="RISKtlCorner 2 2 3 4" xfId="23478" xr:uid="{00000000-0005-0000-0000-0000BD5B0000}"/>
    <cellStyle name="RISKtlCorner 2 2 3 4 2" xfId="46064" xr:uid="{9C2E0A67-356F-41DA-AD9D-06549058BD2F}"/>
    <cellStyle name="RISKtlCorner 2 2 3 5" xfId="46059" xr:uid="{6AC457DC-3EA8-4A58-94AA-DC4300A0ECE8}"/>
    <cellStyle name="RISKtlCorner 2 2 4" xfId="23479" xr:uid="{00000000-0005-0000-0000-0000BE5B0000}"/>
    <cellStyle name="RISKtlCorner 2 2 4 2" xfId="23480" xr:uid="{00000000-0005-0000-0000-0000BF5B0000}"/>
    <cellStyle name="RISKtlCorner 2 2 4 2 2" xfId="23481" xr:uid="{00000000-0005-0000-0000-0000C05B0000}"/>
    <cellStyle name="RISKtlCorner 2 2 4 2 2 2" xfId="46067" xr:uid="{024D2BCE-F043-4C8D-9FA5-9D5CB30C5602}"/>
    <cellStyle name="RISKtlCorner 2 2 4 2 3" xfId="46066" xr:uid="{130CFD21-7D97-4F92-8A7F-0C063450C87C}"/>
    <cellStyle name="RISKtlCorner 2 2 4 3" xfId="23482" xr:uid="{00000000-0005-0000-0000-0000C15B0000}"/>
    <cellStyle name="RISKtlCorner 2 2 4 3 2" xfId="23483" xr:uid="{00000000-0005-0000-0000-0000C25B0000}"/>
    <cellStyle name="RISKtlCorner 2 2 4 3 2 2" xfId="46069" xr:uid="{E17574E7-9F57-478F-B522-BA6547B9E721}"/>
    <cellStyle name="RISKtlCorner 2 2 4 3 3" xfId="46068" xr:uid="{EC31DE3B-8D8D-453B-B9B8-53F10B2120EC}"/>
    <cellStyle name="RISKtlCorner 2 2 4 4" xfId="23484" xr:uid="{00000000-0005-0000-0000-0000C35B0000}"/>
    <cellStyle name="RISKtlCorner 2 2 4 4 2" xfId="46070" xr:uid="{66669BA5-4613-4BF8-9244-4A6798697F08}"/>
    <cellStyle name="RISKtlCorner 2 2 4 5" xfId="46065" xr:uid="{B1F08AFC-9CE3-4813-B3E2-310B8993842B}"/>
    <cellStyle name="RISKtlCorner 2 2 5" xfId="23485" xr:uid="{00000000-0005-0000-0000-0000C45B0000}"/>
    <cellStyle name="RISKtlCorner 2 2 5 2" xfId="23486" xr:uid="{00000000-0005-0000-0000-0000C55B0000}"/>
    <cellStyle name="RISKtlCorner 2 2 5 2 2" xfId="23487" xr:uid="{00000000-0005-0000-0000-0000C65B0000}"/>
    <cellStyle name="RISKtlCorner 2 2 5 2 2 2" xfId="46073" xr:uid="{1F0A3866-9C2F-4EF0-BB6D-AF1F43190386}"/>
    <cellStyle name="RISKtlCorner 2 2 5 2 3" xfId="46072" xr:uid="{AA21F625-EA51-4646-8950-7E68211D7305}"/>
    <cellStyle name="RISKtlCorner 2 2 5 3" xfId="23488" xr:uid="{00000000-0005-0000-0000-0000C75B0000}"/>
    <cellStyle name="RISKtlCorner 2 2 5 3 2" xfId="23489" xr:uid="{00000000-0005-0000-0000-0000C85B0000}"/>
    <cellStyle name="RISKtlCorner 2 2 5 3 2 2" xfId="46075" xr:uid="{50CB0AC7-6C3A-461D-9AB1-9BEFEA5C5D65}"/>
    <cellStyle name="RISKtlCorner 2 2 5 3 3" xfId="46074" xr:uid="{4A57F934-356D-49D0-8FA8-95146C4B1DBE}"/>
    <cellStyle name="RISKtlCorner 2 2 5 4" xfId="23490" xr:uid="{00000000-0005-0000-0000-0000C95B0000}"/>
    <cellStyle name="RISKtlCorner 2 2 5 4 2" xfId="46076" xr:uid="{03AE4D69-0D0D-4767-A11F-513EF6B5BACB}"/>
    <cellStyle name="RISKtlCorner 2 2 5 5" xfId="46071" xr:uid="{45F9F598-9E5B-4342-8636-63205FA7BF33}"/>
    <cellStyle name="RISKtlCorner 2 2 6" xfId="23491" xr:uid="{00000000-0005-0000-0000-0000CA5B0000}"/>
    <cellStyle name="RISKtlCorner 2 2 6 2" xfId="23492" xr:uid="{00000000-0005-0000-0000-0000CB5B0000}"/>
    <cellStyle name="RISKtlCorner 2 2 6 2 2" xfId="23493" xr:uid="{00000000-0005-0000-0000-0000CC5B0000}"/>
    <cellStyle name="RISKtlCorner 2 2 6 2 2 2" xfId="46079" xr:uid="{47027FB5-885A-4924-8431-F142D2F2CDC8}"/>
    <cellStyle name="RISKtlCorner 2 2 6 2 3" xfId="46078" xr:uid="{5302670C-AA0B-4EF6-8887-DE809B343FFA}"/>
    <cellStyle name="RISKtlCorner 2 2 6 3" xfId="23494" xr:uid="{00000000-0005-0000-0000-0000CD5B0000}"/>
    <cellStyle name="RISKtlCorner 2 2 6 3 2" xfId="23495" xr:uid="{00000000-0005-0000-0000-0000CE5B0000}"/>
    <cellStyle name="RISKtlCorner 2 2 6 3 2 2" xfId="46081" xr:uid="{F0DE6468-79DB-49E1-ACBD-FBED3D6ED1A6}"/>
    <cellStyle name="RISKtlCorner 2 2 6 3 3" xfId="46080" xr:uid="{38F3C2B6-1E77-4673-8C3A-6A9AFEE2E924}"/>
    <cellStyle name="RISKtlCorner 2 2 6 4" xfId="23496" xr:uid="{00000000-0005-0000-0000-0000CF5B0000}"/>
    <cellStyle name="RISKtlCorner 2 2 6 4 2" xfId="46082" xr:uid="{DEF808E8-B0AD-40E7-8352-68748620C98B}"/>
    <cellStyle name="RISKtlCorner 2 2 6 5" xfId="46077" xr:uid="{C0E9D493-BFAA-4730-8147-A8CC7180CE05}"/>
    <cellStyle name="RISKtlCorner 2 2 7" xfId="23497" xr:uid="{00000000-0005-0000-0000-0000D05B0000}"/>
    <cellStyle name="RISKtlCorner 2 2 7 2" xfId="23498" xr:uid="{00000000-0005-0000-0000-0000D15B0000}"/>
    <cellStyle name="RISKtlCorner 2 2 7 2 2" xfId="46084" xr:uid="{9D96D8BF-ADE4-41E5-A6C3-FB76DDF707C7}"/>
    <cellStyle name="RISKtlCorner 2 2 7 3" xfId="46083" xr:uid="{20B5BAAE-CE7B-4372-93C3-38FA6EEDA72F}"/>
    <cellStyle name="RISKtlCorner 2 2 8" xfId="23499" xr:uid="{00000000-0005-0000-0000-0000D25B0000}"/>
    <cellStyle name="RISKtlCorner 2 2 8 2" xfId="23500" xr:uid="{00000000-0005-0000-0000-0000D35B0000}"/>
    <cellStyle name="RISKtlCorner 2 2 8 2 2" xfId="46086" xr:uid="{0C844743-1EC8-4F2B-932D-7496CB99C6A9}"/>
    <cellStyle name="RISKtlCorner 2 2 8 3" xfId="46085" xr:uid="{C55D9530-9620-48D5-B61E-056641C86848}"/>
    <cellStyle name="RISKtlCorner 2 2 9" xfId="23501" xr:uid="{00000000-0005-0000-0000-0000D45B0000}"/>
    <cellStyle name="RISKtlCorner 2 2 9 2" xfId="46087" xr:uid="{A27E450F-3D2F-4E0E-ADE6-5DD3BB5C9FAD}"/>
    <cellStyle name="RISKtlCorner 2 2_Balance" xfId="23502" xr:uid="{00000000-0005-0000-0000-0000D55B0000}"/>
    <cellStyle name="RISKtlCorner 2 3" xfId="23503" xr:uid="{00000000-0005-0000-0000-0000D65B0000}"/>
    <cellStyle name="RISKtlCorner 2 3 10" xfId="46088" xr:uid="{026569B7-EB88-4456-AB8E-D36C9FC8C905}"/>
    <cellStyle name="RISKtlCorner 2 3 2" xfId="23504" xr:uid="{00000000-0005-0000-0000-0000D75B0000}"/>
    <cellStyle name="RISKtlCorner 2 3 2 2" xfId="23505" xr:uid="{00000000-0005-0000-0000-0000D85B0000}"/>
    <cellStyle name="RISKtlCorner 2 3 2 2 2" xfId="23506" xr:uid="{00000000-0005-0000-0000-0000D95B0000}"/>
    <cellStyle name="RISKtlCorner 2 3 2 2 2 2" xfId="23507" xr:uid="{00000000-0005-0000-0000-0000DA5B0000}"/>
    <cellStyle name="RISKtlCorner 2 3 2 2 2 2 2" xfId="46092" xr:uid="{8B7C5427-42FB-4283-9FF8-58B2751743ED}"/>
    <cellStyle name="RISKtlCorner 2 3 2 2 2 3" xfId="46091" xr:uid="{654AA029-520B-491F-95E0-F8F0B5683E2A}"/>
    <cellStyle name="RISKtlCorner 2 3 2 2 3" xfId="23508" xr:uid="{00000000-0005-0000-0000-0000DB5B0000}"/>
    <cellStyle name="RISKtlCorner 2 3 2 2 3 2" xfId="23509" xr:uid="{00000000-0005-0000-0000-0000DC5B0000}"/>
    <cellStyle name="RISKtlCorner 2 3 2 2 3 2 2" xfId="46094" xr:uid="{B0FAACDA-D0F6-4D0D-8E0A-729EFE80E160}"/>
    <cellStyle name="RISKtlCorner 2 3 2 2 3 3" xfId="46093" xr:uid="{52E8979F-328A-49FD-A4B1-CEC0179A5CD6}"/>
    <cellStyle name="RISKtlCorner 2 3 2 2 4" xfId="23510" xr:uid="{00000000-0005-0000-0000-0000DD5B0000}"/>
    <cellStyle name="RISKtlCorner 2 3 2 2 4 2" xfId="46095" xr:uid="{2E907D3F-69B1-404A-83F4-64B11050A866}"/>
    <cellStyle name="RISKtlCorner 2 3 2 2 5" xfId="46090" xr:uid="{C0AD2957-AB46-45C0-A019-FBEC4C811048}"/>
    <cellStyle name="RISKtlCorner 2 3 2 3" xfId="23511" xr:uid="{00000000-0005-0000-0000-0000DE5B0000}"/>
    <cellStyle name="RISKtlCorner 2 3 2 3 2" xfId="23512" xr:uid="{00000000-0005-0000-0000-0000DF5B0000}"/>
    <cellStyle name="RISKtlCorner 2 3 2 3 2 2" xfId="23513" xr:uid="{00000000-0005-0000-0000-0000E05B0000}"/>
    <cellStyle name="RISKtlCorner 2 3 2 3 2 2 2" xfId="46098" xr:uid="{7B61031A-7D51-4D40-A5F8-8E0479BF379D}"/>
    <cellStyle name="RISKtlCorner 2 3 2 3 2 3" xfId="46097" xr:uid="{42C8F52C-0DF2-46AB-977C-7E7EF7663010}"/>
    <cellStyle name="RISKtlCorner 2 3 2 3 3" xfId="23514" xr:uid="{00000000-0005-0000-0000-0000E15B0000}"/>
    <cellStyle name="RISKtlCorner 2 3 2 3 3 2" xfId="23515" xr:uid="{00000000-0005-0000-0000-0000E25B0000}"/>
    <cellStyle name="RISKtlCorner 2 3 2 3 3 2 2" xfId="46100" xr:uid="{E37D4B34-FEEF-44DB-B037-254E99AA028C}"/>
    <cellStyle name="RISKtlCorner 2 3 2 3 3 3" xfId="46099" xr:uid="{D029BA16-F0D2-4748-BEF2-4380B1828FCB}"/>
    <cellStyle name="RISKtlCorner 2 3 2 3 4" xfId="23516" xr:uid="{00000000-0005-0000-0000-0000E35B0000}"/>
    <cellStyle name="RISKtlCorner 2 3 2 3 4 2" xfId="46101" xr:uid="{0366277D-4E66-4E67-B707-CF3E6D1F20AD}"/>
    <cellStyle name="RISKtlCorner 2 3 2 3 5" xfId="46096" xr:uid="{854CCF91-81C6-433E-A4D1-3A4C36C7C1B9}"/>
    <cellStyle name="RISKtlCorner 2 3 2 4" xfId="23517" xr:uid="{00000000-0005-0000-0000-0000E45B0000}"/>
    <cellStyle name="RISKtlCorner 2 3 2 4 2" xfId="23518" xr:uid="{00000000-0005-0000-0000-0000E55B0000}"/>
    <cellStyle name="RISKtlCorner 2 3 2 4 2 2" xfId="23519" xr:uid="{00000000-0005-0000-0000-0000E65B0000}"/>
    <cellStyle name="RISKtlCorner 2 3 2 4 2 2 2" xfId="46104" xr:uid="{B3EB2B42-EC2F-48D6-AA78-38ED8D54F93C}"/>
    <cellStyle name="RISKtlCorner 2 3 2 4 2 3" xfId="46103" xr:uid="{14185F52-03F8-4F2B-AEAE-24CFA971D4C3}"/>
    <cellStyle name="RISKtlCorner 2 3 2 4 3" xfId="23520" xr:uid="{00000000-0005-0000-0000-0000E75B0000}"/>
    <cellStyle name="RISKtlCorner 2 3 2 4 3 2" xfId="23521" xr:uid="{00000000-0005-0000-0000-0000E85B0000}"/>
    <cellStyle name="RISKtlCorner 2 3 2 4 3 2 2" xfId="46106" xr:uid="{85B4F28A-5B83-4ED4-BE27-295CFDEB0B6D}"/>
    <cellStyle name="RISKtlCorner 2 3 2 4 3 3" xfId="46105" xr:uid="{F1F10AD1-C311-48C2-8FE0-6C70B8669A66}"/>
    <cellStyle name="RISKtlCorner 2 3 2 4 4" xfId="23522" xr:uid="{00000000-0005-0000-0000-0000E95B0000}"/>
    <cellStyle name="RISKtlCorner 2 3 2 4 4 2" xfId="46107" xr:uid="{C86DD304-4028-4082-8983-7A1C071DF84F}"/>
    <cellStyle name="RISKtlCorner 2 3 2 4 5" xfId="46102" xr:uid="{0C147137-35F2-4445-8A4A-4AF45248BA7B}"/>
    <cellStyle name="RISKtlCorner 2 3 2 5" xfId="23523" xr:uid="{00000000-0005-0000-0000-0000EA5B0000}"/>
    <cellStyle name="RISKtlCorner 2 3 2 5 2" xfId="23524" xr:uid="{00000000-0005-0000-0000-0000EB5B0000}"/>
    <cellStyle name="RISKtlCorner 2 3 2 5 2 2" xfId="23525" xr:uid="{00000000-0005-0000-0000-0000EC5B0000}"/>
    <cellStyle name="RISKtlCorner 2 3 2 5 2 2 2" xfId="46110" xr:uid="{27D8B7B2-47A8-4DD2-9466-C53B1B7DC2E8}"/>
    <cellStyle name="RISKtlCorner 2 3 2 5 2 3" xfId="46109" xr:uid="{34BF8DB5-6577-41E7-8923-E51A90167A82}"/>
    <cellStyle name="RISKtlCorner 2 3 2 5 3" xfId="23526" xr:uid="{00000000-0005-0000-0000-0000ED5B0000}"/>
    <cellStyle name="RISKtlCorner 2 3 2 5 3 2" xfId="23527" xr:uid="{00000000-0005-0000-0000-0000EE5B0000}"/>
    <cellStyle name="RISKtlCorner 2 3 2 5 3 2 2" xfId="46112" xr:uid="{53095EEB-4B3F-42E0-BB35-02692C1FEA8B}"/>
    <cellStyle name="RISKtlCorner 2 3 2 5 3 3" xfId="46111" xr:uid="{7F779861-1F45-4C46-835A-C15FE0D8EB30}"/>
    <cellStyle name="RISKtlCorner 2 3 2 5 4" xfId="23528" xr:uid="{00000000-0005-0000-0000-0000EF5B0000}"/>
    <cellStyle name="RISKtlCorner 2 3 2 5 4 2" xfId="46113" xr:uid="{E210B5B2-EAF2-4C6C-9233-671C226BBC77}"/>
    <cellStyle name="RISKtlCorner 2 3 2 5 5" xfId="46108" xr:uid="{370A8C09-9E33-401B-BD02-97F0776DB207}"/>
    <cellStyle name="RISKtlCorner 2 3 2 6" xfId="23529" xr:uid="{00000000-0005-0000-0000-0000F05B0000}"/>
    <cellStyle name="RISKtlCorner 2 3 2 6 2" xfId="23530" xr:uid="{00000000-0005-0000-0000-0000F15B0000}"/>
    <cellStyle name="RISKtlCorner 2 3 2 6 2 2" xfId="46115" xr:uid="{CB3D5B16-4EAB-42F9-9CFD-BA8A18937E6D}"/>
    <cellStyle name="RISKtlCorner 2 3 2 6 3" xfId="46114" xr:uid="{D5D09620-863E-49AC-87CB-9EC676486E66}"/>
    <cellStyle name="RISKtlCorner 2 3 2 7" xfId="23531" xr:uid="{00000000-0005-0000-0000-0000F25B0000}"/>
    <cellStyle name="RISKtlCorner 2 3 2 7 2" xfId="23532" xr:uid="{00000000-0005-0000-0000-0000F35B0000}"/>
    <cellStyle name="RISKtlCorner 2 3 2 7 2 2" xfId="46117" xr:uid="{8F6D92D0-DBF9-40E2-9B49-40337513BC06}"/>
    <cellStyle name="RISKtlCorner 2 3 2 7 3" xfId="46116" xr:uid="{12AC50AC-6B3F-41EE-A7FB-95E71055BBE0}"/>
    <cellStyle name="RISKtlCorner 2 3 2 8" xfId="23533" xr:uid="{00000000-0005-0000-0000-0000F45B0000}"/>
    <cellStyle name="RISKtlCorner 2 3 2 8 2" xfId="46118" xr:uid="{0E4CF0C4-747B-4D87-AD12-19C8C878985B}"/>
    <cellStyle name="RISKtlCorner 2 3 2 9" xfId="46089" xr:uid="{7DEB93FC-14A6-4568-AEED-83F9A6949B79}"/>
    <cellStyle name="RISKtlCorner 2 3 3" xfId="23534" xr:uid="{00000000-0005-0000-0000-0000F55B0000}"/>
    <cellStyle name="RISKtlCorner 2 3 3 2" xfId="23535" xr:uid="{00000000-0005-0000-0000-0000F65B0000}"/>
    <cellStyle name="RISKtlCorner 2 3 3 2 2" xfId="23536" xr:uid="{00000000-0005-0000-0000-0000F75B0000}"/>
    <cellStyle name="RISKtlCorner 2 3 3 2 2 2" xfId="46121" xr:uid="{6AB1235A-D1EF-4712-AE37-D8553E2E86ED}"/>
    <cellStyle name="RISKtlCorner 2 3 3 2 3" xfId="46120" xr:uid="{229EB1D2-8503-4A63-BECE-2A3A3C2785F1}"/>
    <cellStyle name="RISKtlCorner 2 3 3 3" xfId="23537" xr:uid="{00000000-0005-0000-0000-0000F85B0000}"/>
    <cellStyle name="RISKtlCorner 2 3 3 3 2" xfId="23538" xr:uid="{00000000-0005-0000-0000-0000F95B0000}"/>
    <cellStyle name="RISKtlCorner 2 3 3 3 2 2" xfId="46123" xr:uid="{C51D7950-0F30-4A6B-ACA1-1072FFF8798A}"/>
    <cellStyle name="RISKtlCorner 2 3 3 3 3" xfId="46122" xr:uid="{83B6A1E5-4DFC-4373-9D40-96B22EC8B1D2}"/>
    <cellStyle name="RISKtlCorner 2 3 3 4" xfId="23539" xr:uid="{00000000-0005-0000-0000-0000FA5B0000}"/>
    <cellStyle name="RISKtlCorner 2 3 3 4 2" xfId="46124" xr:uid="{1E2585B4-253D-4672-A752-F0B8D9250F5A}"/>
    <cellStyle name="RISKtlCorner 2 3 3 5" xfId="46119" xr:uid="{8DB2A8FD-81C4-4BD4-8852-495EE26C6435}"/>
    <cellStyle name="RISKtlCorner 2 3 4" xfId="23540" xr:uid="{00000000-0005-0000-0000-0000FB5B0000}"/>
    <cellStyle name="RISKtlCorner 2 3 4 2" xfId="23541" xr:uid="{00000000-0005-0000-0000-0000FC5B0000}"/>
    <cellStyle name="RISKtlCorner 2 3 4 2 2" xfId="23542" xr:uid="{00000000-0005-0000-0000-0000FD5B0000}"/>
    <cellStyle name="RISKtlCorner 2 3 4 2 2 2" xfId="46127" xr:uid="{48CEE8FB-0235-4595-93EF-264C970E8CB2}"/>
    <cellStyle name="RISKtlCorner 2 3 4 2 3" xfId="46126" xr:uid="{6F4F5EA9-2FCF-4868-8870-988FBEAD4463}"/>
    <cellStyle name="RISKtlCorner 2 3 4 3" xfId="23543" xr:uid="{00000000-0005-0000-0000-0000FE5B0000}"/>
    <cellStyle name="RISKtlCorner 2 3 4 3 2" xfId="23544" xr:uid="{00000000-0005-0000-0000-0000FF5B0000}"/>
    <cellStyle name="RISKtlCorner 2 3 4 3 2 2" xfId="46129" xr:uid="{D4665074-0BB9-44D9-B289-412CD0C349AD}"/>
    <cellStyle name="RISKtlCorner 2 3 4 3 3" xfId="46128" xr:uid="{749B226E-8B7C-481C-8E1C-622774EA6999}"/>
    <cellStyle name="RISKtlCorner 2 3 4 4" xfId="23545" xr:uid="{00000000-0005-0000-0000-0000005C0000}"/>
    <cellStyle name="RISKtlCorner 2 3 4 4 2" xfId="46130" xr:uid="{CBC52637-DD14-4B66-944D-8D59F61D99E5}"/>
    <cellStyle name="RISKtlCorner 2 3 4 5" xfId="46125" xr:uid="{27405FD4-A266-4E48-8435-AFA1368EBBAF}"/>
    <cellStyle name="RISKtlCorner 2 3 5" xfId="23546" xr:uid="{00000000-0005-0000-0000-0000015C0000}"/>
    <cellStyle name="RISKtlCorner 2 3 5 2" xfId="23547" xr:uid="{00000000-0005-0000-0000-0000025C0000}"/>
    <cellStyle name="RISKtlCorner 2 3 5 2 2" xfId="23548" xr:uid="{00000000-0005-0000-0000-0000035C0000}"/>
    <cellStyle name="RISKtlCorner 2 3 5 2 2 2" xfId="46133" xr:uid="{745DDFC3-1BD3-4B2D-BFEE-4A66F6E1E13A}"/>
    <cellStyle name="RISKtlCorner 2 3 5 2 3" xfId="46132" xr:uid="{AE8F49D5-3DC8-44D6-8B96-66B76C0D0BF6}"/>
    <cellStyle name="RISKtlCorner 2 3 5 3" xfId="23549" xr:uid="{00000000-0005-0000-0000-0000045C0000}"/>
    <cellStyle name="RISKtlCorner 2 3 5 3 2" xfId="23550" xr:uid="{00000000-0005-0000-0000-0000055C0000}"/>
    <cellStyle name="RISKtlCorner 2 3 5 3 2 2" xfId="46135" xr:uid="{F8C14CA5-AD95-4E44-AC19-838C3F4E7E93}"/>
    <cellStyle name="RISKtlCorner 2 3 5 3 3" xfId="46134" xr:uid="{6522C79F-768D-45C2-872C-5A84BA35D2AC}"/>
    <cellStyle name="RISKtlCorner 2 3 5 4" xfId="23551" xr:uid="{00000000-0005-0000-0000-0000065C0000}"/>
    <cellStyle name="RISKtlCorner 2 3 5 4 2" xfId="46136" xr:uid="{ACEC6709-6672-40B4-A29E-F6601CCF336E}"/>
    <cellStyle name="RISKtlCorner 2 3 5 5" xfId="46131" xr:uid="{A51F42E5-38AE-4120-B7DA-85CAE7206A23}"/>
    <cellStyle name="RISKtlCorner 2 3 6" xfId="23552" xr:uid="{00000000-0005-0000-0000-0000075C0000}"/>
    <cellStyle name="RISKtlCorner 2 3 6 2" xfId="23553" xr:uid="{00000000-0005-0000-0000-0000085C0000}"/>
    <cellStyle name="RISKtlCorner 2 3 6 2 2" xfId="23554" xr:uid="{00000000-0005-0000-0000-0000095C0000}"/>
    <cellStyle name="RISKtlCorner 2 3 6 2 2 2" xfId="46139" xr:uid="{B7EC4198-BF81-4B46-8949-95ED1EAE3A84}"/>
    <cellStyle name="RISKtlCorner 2 3 6 2 3" xfId="46138" xr:uid="{89786277-6B2B-4657-AA77-8C9693782B41}"/>
    <cellStyle name="RISKtlCorner 2 3 6 3" xfId="23555" xr:uid="{00000000-0005-0000-0000-00000A5C0000}"/>
    <cellStyle name="RISKtlCorner 2 3 6 3 2" xfId="23556" xr:uid="{00000000-0005-0000-0000-00000B5C0000}"/>
    <cellStyle name="RISKtlCorner 2 3 6 3 2 2" xfId="46141" xr:uid="{8AE34CCC-336A-4C96-BD28-15C685F48DF5}"/>
    <cellStyle name="RISKtlCorner 2 3 6 3 3" xfId="46140" xr:uid="{41E71956-178D-4B0F-9343-E7DCB853BADC}"/>
    <cellStyle name="RISKtlCorner 2 3 6 4" xfId="23557" xr:uid="{00000000-0005-0000-0000-00000C5C0000}"/>
    <cellStyle name="RISKtlCorner 2 3 6 4 2" xfId="46142" xr:uid="{2513398D-264E-4AFA-B1FE-1259932323C1}"/>
    <cellStyle name="RISKtlCorner 2 3 6 5" xfId="46137" xr:uid="{81986955-8398-40AA-9C21-61A71CA29F0C}"/>
    <cellStyle name="RISKtlCorner 2 3 7" xfId="23558" xr:uid="{00000000-0005-0000-0000-00000D5C0000}"/>
    <cellStyle name="RISKtlCorner 2 3 7 2" xfId="23559" xr:uid="{00000000-0005-0000-0000-00000E5C0000}"/>
    <cellStyle name="RISKtlCorner 2 3 7 2 2" xfId="46144" xr:uid="{BFEEFC07-4E78-43DE-8873-AE695FF28998}"/>
    <cellStyle name="RISKtlCorner 2 3 7 3" xfId="46143" xr:uid="{DA149DD5-F2C6-4C8A-BF8E-2922151DC6CE}"/>
    <cellStyle name="RISKtlCorner 2 3 8" xfId="23560" xr:uid="{00000000-0005-0000-0000-00000F5C0000}"/>
    <cellStyle name="RISKtlCorner 2 3 8 2" xfId="23561" xr:uid="{00000000-0005-0000-0000-0000105C0000}"/>
    <cellStyle name="RISKtlCorner 2 3 8 2 2" xfId="46146" xr:uid="{550170FE-8081-4A71-8189-936E12F2F18C}"/>
    <cellStyle name="RISKtlCorner 2 3 8 3" xfId="46145" xr:uid="{CCA8042D-E65E-48CB-877C-7D326BA62A81}"/>
    <cellStyle name="RISKtlCorner 2 3 9" xfId="23562" xr:uid="{00000000-0005-0000-0000-0000115C0000}"/>
    <cellStyle name="RISKtlCorner 2 3 9 2" xfId="46147" xr:uid="{2FC5A62A-5D14-4C49-A90D-ACB8F792391D}"/>
    <cellStyle name="RISKtlCorner 2 3_Balance" xfId="23563" xr:uid="{00000000-0005-0000-0000-0000125C0000}"/>
    <cellStyle name="RISKtlCorner 2 4" xfId="23564" xr:uid="{00000000-0005-0000-0000-0000135C0000}"/>
    <cellStyle name="RISKtlCorner 2 4 10" xfId="46148" xr:uid="{503A405A-5D31-471F-9B61-2C3E1F084D76}"/>
    <cellStyle name="RISKtlCorner 2 4 2" xfId="23565" xr:uid="{00000000-0005-0000-0000-0000145C0000}"/>
    <cellStyle name="RISKtlCorner 2 4 2 2" xfId="23566" xr:uid="{00000000-0005-0000-0000-0000155C0000}"/>
    <cellStyle name="RISKtlCorner 2 4 2 2 2" xfId="23567" xr:uid="{00000000-0005-0000-0000-0000165C0000}"/>
    <cellStyle name="RISKtlCorner 2 4 2 2 2 2" xfId="23568" xr:uid="{00000000-0005-0000-0000-0000175C0000}"/>
    <cellStyle name="RISKtlCorner 2 4 2 2 2 2 2" xfId="46152" xr:uid="{9F34FE01-5A37-45AB-A086-33F19F2C8915}"/>
    <cellStyle name="RISKtlCorner 2 4 2 2 2 3" xfId="46151" xr:uid="{AB9DC11D-F3F5-4CB0-BF51-75626095622F}"/>
    <cellStyle name="RISKtlCorner 2 4 2 2 3" xfId="23569" xr:uid="{00000000-0005-0000-0000-0000185C0000}"/>
    <cellStyle name="RISKtlCorner 2 4 2 2 3 2" xfId="23570" xr:uid="{00000000-0005-0000-0000-0000195C0000}"/>
    <cellStyle name="RISKtlCorner 2 4 2 2 3 2 2" xfId="46154" xr:uid="{858C8AC1-948D-4F94-8AC0-AE13BF53CF26}"/>
    <cellStyle name="RISKtlCorner 2 4 2 2 3 3" xfId="46153" xr:uid="{9BB1BAA3-3DEC-48D5-B26D-92B8D3804EBF}"/>
    <cellStyle name="RISKtlCorner 2 4 2 2 4" xfId="23571" xr:uid="{00000000-0005-0000-0000-00001A5C0000}"/>
    <cellStyle name="RISKtlCorner 2 4 2 2 4 2" xfId="46155" xr:uid="{A585A9DD-9D45-4E41-800E-E895589026F1}"/>
    <cellStyle name="RISKtlCorner 2 4 2 2 5" xfId="46150" xr:uid="{19C3F3A7-81BA-4E70-9E50-82233EE4B95F}"/>
    <cellStyle name="RISKtlCorner 2 4 2 3" xfId="23572" xr:uid="{00000000-0005-0000-0000-00001B5C0000}"/>
    <cellStyle name="RISKtlCorner 2 4 2 3 2" xfId="23573" xr:uid="{00000000-0005-0000-0000-00001C5C0000}"/>
    <cellStyle name="RISKtlCorner 2 4 2 3 2 2" xfId="23574" xr:uid="{00000000-0005-0000-0000-00001D5C0000}"/>
    <cellStyle name="RISKtlCorner 2 4 2 3 2 2 2" xfId="46158" xr:uid="{FD7CB3D0-E0BA-4B73-8886-F42E3B764AF8}"/>
    <cellStyle name="RISKtlCorner 2 4 2 3 2 3" xfId="46157" xr:uid="{477B3658-E679-4BCE-9A03-AF7129B6D303}"/>
    <cellStyle name="RISKtlCorner 2 4 2 3 3" xfId="23575" xr:uid="{00000000-0005-0000-0000-00001E5C0000}"/>
    <cellStyle name="RISKtlCorner 2 4 2 3 3 2" xfId="23576" xr:uid="{00000000-0005-0000-0000-00001F5C0000}"/>
    <cellStyle name="RISKtlCorner 2 4 2 3 3 2 2" xfId="46160" xr:uid="{95F33176-A157-4A29-9BC2-F2D5B63F5B85}"/>
    <cellStyle name="RISKtlCorner 2 4 2 3 3 3" xfId="46159" xr:uid="{775A0B2A-CAA7-4FC5-B837-C2A239898A50}"/>
    <cellStyle name="RISKtlCorner 2 4 2 3 4" xfId="23577" xr:uid="{00000000-0005-0000-0000-0000205C0000}"/>
    <cellStyle name="RISKtlCorner 2 4 2 3 4 2" xfId="46161" xr:uid="{9FBB9389-675A-412D-A547-67C9447DF696}"/>
    <cellStyle name="RISKtlCorner 2 4 2 3 5" xfId="46156" xr:uid="{672BAAB1-DA5D-48D4-99F0-77C2B02FF925}"/>
    <cellStyle name="RISKtlCorner 2 4 2 4" xfId="23578" xr:uid="{00000000-0005-0000-0000-0000215C0000}"/>
    <cellStyle name="RISKtlCorner 2 4 2 4 2" xfId="23579" xr:uid="{00000000-0005-0000-0000-0000225C0000}"/>
    <cellStyle name="RISKtlCorner 2 4 2 4 2 2" xfId="23580" xr:uid="{00000000-0005-0000-0000-0000235C0000}"/>
    <cellStyle name="RISKtlCorner 2 4 2 4 2 2 2" xfId="46164" xr:uid="{FF0C1114-A394-446D-86C0-BC05CEF66161}"/>
    <cellStyle name="RISKtlCorner 2 4 2 4 2 3" xfId="46163" xr:uid="{FBD1EB73-7493-49EE-A079-86558AAF75A0}"/>
    <cellStyle name="RISKtlCorner 2 4 2 4 3" xfId="23581" xr:uid="{00000000-0005-0000-0000-0000245C0000}"/>
    <cellStyle name="RISKtlCorner 2 4 2 4 3 2" xfId="23582" xr:uid="{00000000-0005-0000-0000-0000255C0000}"/>
    <cellStyle name="RISKtlCorner 2 4 2 4 3 2 2" xfId="46166" xr:uid="{C8058358-D4C0-48BB-BA05-CD70DF70A59C}"/>
    <cellStyle name="RISKtlCorner 2 4 2 4 3 3" xfId="46165" xr:uid="{ED3C3058-55AF-437B-9DAF-EB0F0EE77B8F}"/>
    <cellStyle name="RISKtlCorner 2 4 2 4 4" xfId="23583" xr:uid="{00000000-0005-0000-0000-0000265C0000}"/>
    <cellStyle name="RISKtlCorner 2 4 2 4 4 2" xfId="46167" xr:uid="{42F97E32-FBBA-4943-854F-52CEEC8A4BD9}"/>
    <cellStyle name="RISKtlCorner 2 4 2 4 5" xfId="46162" xr:uid="{E40398DE-8EC2-4855-89DC-6D01F6FF60C8}"/>
    <cellStyle name="RISKtlCorner 2 4 2 5" xfId="23584" xr:uid="{00000000-0005-0000-0000-0000275C0000}"/>
    <cellStyle name="RISKtlCorner 2 4 2 5 2" xfId="23585" xr:uid="{00000000-0005-0000-0000-0000285C0000}"/>
    <cellStyle name="RISKtlCorner 2 4 2 5 2 2" xfId="23586" xr:uid="{00000000-0005-0000-0000-0000295C0000}"/>
    <cellStyle name="RISKtlCorner 2 4 2 5 2 2 2" xfId="46170" xr:uid="{260D7F1E-64D4-4230-A64D-AC1CB6362B13}"/>
    <cellStyle name="RISKtlCorner 2 4 2 5 2 3" xfId="46169" xr:uid="{7F1CA04E-B749-4C94-8479-91F6A3FF981D}"/>
    <cellStyle name="RISKtlCorner 2 4 2 5 3" xfId="23587" xr:uid="{00000000-0005-0000-0000-00002A5C0000}"/>
    <cellStyle name="RISKtlCorner 2 4 2 5 3 2" xfId="23588" xr:uid="{00000000-0005-0000-0000-00002B5C0000}"/>
    <cellStyle name="RISKtlCorner 2 4 2 5 3 2 2" xfId="46172" xr:uid="{ED3A1BD7-379E-4110-9738-B4A90040E8EC}"/>
    <cellStyle name="RISKtlCorner 2 4 2 5 3 3" xfId="46171" xr:uid="{4CAE55C9-45AD-42F3-812A-8A52BC1F1B34}"/>
    <cellStyle name="RISKtlCorner 2 4 2 5 4" xfId="23589" xr:uid="{00000000-0005-0000-0000-00002C5C0000}"/>
    <cellStyle name="RISKtlCorner 2 4 2 5 4 2" xfId="46173" xr:uid="{06435ED9-BD8A-434B-A94C-A19DA6D74A04}"/>
    <cellStyle name="RISKtlCorner 2 4 2 5 5" xfId="46168" xr:uid="{B592D23E-D01F-4BCB-96F0-5F3DF7398634}"/>
    <cellStyle name="RISKtlCorner 2 4 2 6" xfId="23590" xr:uid="{00000000-0005-0000-0000-00002D5C0000}"/>
    <cellStyle name="RISKtlCorner 2 4 2 6 2" xfId="23591" xr:uid="{00000000-0005-0000-0000-00002E5C0000}"/>
    <cellStyle name="RISKtlCorner 2 4 2 6 2 2" xfId="46175" xr:uid="{041C78D1-7E10-48ED-8E48-EB015F0E1D46}"/>
    <cellStyle name="RISKtlCorner 2 4 2 6 3" xfId="46174" xr:uid="{93E32CE7-6084-4BCC-B20F-FC07C320CFED}"/>
    <cellStyle name="RISKtlCorner 2 4 2 7" xfId="23592" xr:uid="{00000000-0005-0000-0000-00002F5C0000}"/>
    <cellStyle name="RISKtlCorner 2 4 2 7 2" xfId="23593" xr:uid="{00000000-0005-0000-0000-0000305C0000}"/>
    <cellStyle name="RISKtlCorner 2 4 2 7 2 2" xfId="46177" xr:uid="{5F960BC2-E549-49E6-B918-15E20C88500D}"/>
    <cellStyle name="RISKtlCorner 2 4 2 7 3" xfId="46176" xr:uid="{80C07593-EE71-44F8-89E0-D885C60C142F}"/>
    <cellStyle name="RISKtlCorner 2 4 2 8" xfId="23594" xr:uid="{00000000-0005-0000-0000-0000315C0000}"/>
    <cellStyle name="RISKtlCorner 2 4 2 8 2" xfId="46178" xr:uid="{142D4642-FE43-4899-BE62-F6BBF6BA2535}"/>
    <cellStyle name="RISKtlCorner 2 4 2 9" xfId="46149" xr:uid="{A77CE921-F0FD-4AB3-9B8B-CFF03168FB46}"/>
    <cellStyle name="RISKtlCorner 2 4 3" xfId="23595" xr:uid="{00000000-0005-0000-0000-0000325C0000}"/>
    <cellStyle name="RISKtlCorner 2 4 3 2" xfId="23596" xr:uid="{00000000-0005-0000-0000-0000335C0000}"/>
    <cellStyle name="RISKtlCorner 2 4 3 2 2" xfId="23597" xr:uid="{00000000-0005-0000-0000-0000345C0000}"/>
    <cellStyle name="RISKtlCorner 2 4 3 2 2 2" xfId="46181" xr:uid="{556AA72C-35F9-4346-A9A5-8BA42A90C019}"/>
    <cellStyle name="RISKtlCorner 2 4 3 2 3" xfId="46180" xr:uid="{FB1FA896-6D89-4D1C-8FC6-3FA355845582}"/>
    <cellStyle name="RISKtlCorner 2 4 3 3" xfId="23598" xr:uid="{00000000-0005-0000-0000-0000355C0000}"/>
    <cellStyle name="RISKtlCorner 2 4 3 3 2" xfId="23599" xr:uid="{00000000-0005-0000-0000-0000365C0000}"/>
    <cellStyle name="RISKtlCorner 2 4 3 3 2 2" xfId="46183" xr:uid="{B262FFB1-B68E-4F8C-8219-8045F7089370}"/>
    <cellStyle name="RISKtlCorner 2 4 3 3 3" xfId="46182" xr:uid="{E6BB265A-5968-4F76-8919-D59641F30B4F}"/>
    <cellStyle name="RISKtlCorner 2 4 3 4" xfId="23600" xr:uid="{00000000-0005-0000-0000-0000375C0000}"/>
    <cellStyle name="RISKtlCorner 2 4 3 4 2" xfId="46184" xr:uid="{F2E9764B-EC13-4D2E-AE53-0AF4A38F76A0}"/>
    <cellStyle name="RISKtlCorner 2 4 3 5" xfId="46179" xr:uid="{FB91D10B-244E-40D6-917C-B9C15161C359}"/>
    <cellStyle name="RISKtlCorner 2 4 4" xfId="23601" xr:uid="{00000000-0005-0000-0000-0000385C0000}"/>
    <cellStyle name="RISKtlCorner 2 4 4 2" xfId="23602" xr:uid="{00000000-0005-0000-0000-0000395C0000}"/>
    <cellStyle name="RISKtlCorner 2 4 4 2 2" xfId="23603" xr:uid="{00000000-0005-0000-0000-00003A5C0000}"/>
    <cellStyle name="RISKtlCorner 2 4 4 2 2 2" xfId="46187" xr:uid="{CCB29228-80DF-41D7-904C-A462EE944AEC}"/>
    <cellStyle name="RISKtlCorner 2 4 4 2 3" xfId="46186" xr:uid="{82635407-EEB7-48D0-9D23-207952E907E2}"/>
    <cellStyle name="RISKtlCorner 2 4 4 3" xfId="23604" xr:uid="{00000000-0005-0000-0000-00003B5C0000}"/>
    <cellStyle name="RISKtlCorner 2 4 4 3 2" xfId="23605" xr:uid="{00000000-0005-0000-0000-00003C5C0000}"/>
    <cellStyle name="RISKtlCorner 2 4 4 3 2 2" xfId="46189" xr:uid="{DA67A529-3DB0-447B-9A9B-532EAD8D7A58}"/>
    <cellStyle name="RISKtlCorner 2 4 4 3 3" xfId="46188" xr:uid="{0DAF8BEC-B92F-4E52-A5A9-C103CAC4CE14}"/>
    <cellStyle name="RISKtlCorner 2 4 4 4" xfId="23606" xr:uid="{00000000-0005-0000-0000-00003D5C0000}"/>
    <cellStyle name="RISKtlCorner 2 4 4 4 2" xfId="46190" xr:uid="{AF4D9AF3-DE41-492E-A724-66D4ACBA192E}"/>
    <cellStyle name="RISKtlCorner 2 4 4 5" xfId="46185" xr:uid="{B7A970D7-8BCD-46B6-A7C1-D4E796231439}"/>
    <cellStyle name="RISKtlCorner 2 4 5" xfId="23607" xr:uid="{00000000-0005-0000-0000-00003E5C0000}"/>
    <cellStyle name="RISKtlCorner 2 4 5 2" xfId="23608" xr:uid="{00000000-0005-0000-0000-00003F5C0000}"/>
    <cellStyle name="RISKtlCorner 2 4 5 2 2" xfId="23609" xr:uid="{00000000-0005-0000-0000-0000405C0000}"/>
    <cellStyle name="RISKtlCorner 2 4 5 2 2 2" xfId="46193" xr:uid="{E2D18300-89C7-4188-AD72-69A242DA946F}"/>
    <cellStyle name="RISKtlCorner 2 4 5 2 3" xfId="46192" xr:uid="{05B8075A-F7F2-4927-AA6E-DD771E417B6A}"/>
    <cellStyle name="RISKtlCorner 2 4 5 3" xfId="23610" xr:uid="{00000000-0005-0000-0000-0000415C0000}"/>
    <cellStyle name="RISKtlCorner 2 4 5 3 2" xfId="23611" xr:uid="{00000000-0005-0000-0000-0000425C0000}"/>
    <cellStyle name="RISKtlCorner 2 4 5 3 2 2" xfId="46195" xr:uid="{81DCF5D8-FF56-4E53-9E9E-4BF6D2D03AF1}"/>
    <cellStyle name="RISKtlCorner 2 4 5 3 3" xfId="46194" xr:uid="{330DAC98-98C2-4E1B-BA15-42D54273CFF6}"/>
    <cellStyle name="RISKtlCorner 2 4 5 4" xfId="23612" xr:uid="{00000000-0005-0000-0000-0000435C0000}"/>
    <cellStyle name="RISKtlCorner 2 4 5 4 2" xfId="46196" xr:uid="{7C8A6E93-9FAE-493F-AF3D-728BDD8BE02F}"/>
    <cellStyle name="RISKtlCorner 2 4 5 5" xfId="46191" xr:uid="{7FFD3EA6-CB1E-400D-BD0F-BD6009E3F91F}"/>
    <cellStyle name="RISKtlCorner 2 4 6" xfId="23613" xr:uid="{00000000-0005-0000-0000-0000445C0000}"/>
    <cellStyle name="RISKtlCorner 2 4 6 2" xfId="23614" xr:uid="{00000000-0005-0000-0000-0000455C0000}"/>
    <cellStyle name="RISKtlCorner 2 4 6 2 2" xfId="23615" xr:uid="{00000000-0005-0000-0000-0000465C0000}"/>
    <cellStyle name="RISKtlCorner 2 4 6 2 2 2" xfId="46199" xr:uid="{403AC66E-EBFC-45CD-B557-B9C0E634EDC7}"/>
    <cellStyle name="RISKtlCorner 2 4 6 2 3" xfId="46198" xr:uid="{1F099396-4959-493F-AA96-17DCC2613CEC}"/>
    <cellStyle name="RISKtlCorner 2 4 6 3" xfId="23616" xr:uid="{00000000-0005-0000-0000-0000475C0000}"/>
    <cellStyle name="RISKtlCorner 2 4 6 3 2" xfId="23617" xr:uid="{00000000-0005-0000-0000-0000485C0000}"/>
    <cellStyle name="RISKtlCorner 2 4 6 3 2 2" xfId="46201" xr:uid="{9A1B3D2D-2992-4FF0-857A-47EFE9799106}"/>
    <cellStyle name="RISKtlCorner 2 4 6 3 3" xfId="46200" xr:uid="{033E95DF-911F-4C3F-BC45-B21641D2FBF2}"/>
    <cellStyle name="RISKtlCorner 2 4 6 4" xfId="23618" xr:uid="{00000000-0005-0000-0000-0000495C0000}"/>
    <cellStyle name="RISKtlCorner 2 4 6 4 2" xfId="46202" xr:uid="{F8E80F9F-2DD7-48CD-86F5-AB9856E5E017}"/>
    <cellStyle name="RISKtlCorner 2 4 6 5" xfId="46197" xr:uid="{15709C17-B405-4B9B-AFF6-ED45AA0B67AA}"/>
    <cellStyle name="RISKtlCorner 2 4 7" xfId="23619" xr:uid="{00000000-0005-0000-0000-00004A5C0000}"/>
    <cellStyle name="RISKtlCorner 2 4 7 2" xfId="23620" xr:uid="{00000000-0005-0000-0000-00004B5C0000}"/>
    <cellStyle name="RISKtlCorner 2 4 7 2 2" xfId="46204" xr:uid="{7248FE5B-70DA-4D64-86F9-BDAB7CAF9982}"/>
    <cellStyle name="RISKtlCorner 2 4 7 3" xfId="46203" xr:uid="{1A200B7C-9799-4125-AB16-0035DEA6901A}"/>
    <cellStyle name="RISKtlCorner 2 4 8" xfId="23621" xr:uid="{00000000-0005-0000-0000-00004C5C0000}"/>
    <cellStyle name="RISKtlCorner 2 4 8 2" xfId="23622" xr:uid="{00000000-0005-0000-0000-00004D5C0000}"/>
    <cellStyle name="RISKtlCorner 2 4 8 2 2" xfId="46206" xr:uid="{905C40D5-F410-47D5-A550-4743F99E7822}"/>
    <cellStyle name="RISKtlCorner 2 4 8 3" xfId="46205" xr:uid="{F70D1756-EEAF-4FAF-82E4-E63EA55D51B6}"/>
    <cellStyle name="RISKtlCorner 2 4 9" xfId="23623" xr:uid="{00000000-0005-0000-0000-00004E5C0000}"/>
    <cellStyle name="RISKtlCorner 2 4 9 2" xfId="46207" xr:uid="{AFAA6ED7-3C17-4E0C-B4A4-5D916C614DF1}"/>
    <cellStyle name="RISKtlCorner 2 4_Balance" xfId="23624" xr:uid="{00000000-0005-0000-0000-00004F5C0000}"/>
    <cellStyle name="RISKtlCorner 2 5" xfId="23625" xr:uid="{00000000-0005-0000-0000-0000505C0000}"/>
    <cellStyle name="RISKtlCorner 2 5 2" xfId="23626" xr:uid="{00000000-0005-0000-0000-0000515C0000}"/>
    <cellStyle name="RISKtlCorner 2 5 2 2" xfId="23627" xr:uid="{00000000-0005-0000-0000-0000525C0000}"/>
    <cellStyle name="RISKtlCorner 2 5 2 2 2" xfId="23628" xr:uid="{00000000-0005-0000-0000-0000535C0000}"/>
    <cellStyle name="RISKtlCorner 2 5 2 2 2 2" xfId="46211" xr:uid="{8E5828DB-9AD7-453E-AB05-1E88E48EBB1B}"/>
    <cellStyle name="RISKtlCorner 2 5 2 2 3" xfId="46210" xr:uid="{09231AE6-CB14-447D-B1D4-9D243F6108F9}"/>
    <cellStyle name="RISKtlCorner 2 5 2 3" xfId="23629" xr:uid="{00000000-0005-0000-0000-0000545C0000}"/>
    <cellStyle name="RISKtlCorner 2 5 2 3 2" xfId="23630" xr:uid="{00000000-0005-0000-0000-0000555C0000}"/>
    <cellStyle name="RISKtlCorner 2 5 2 3 2 2" xfId="46213" xr:uid="{F82CC561-8732-4807-AE2C-2AF8EB8AC0FF}"/>
    <cellStyle name="RISKtlCorner 2 5 2 3 3" xfId="46212" xr:uid="{7ED0B6A5-5E86-4E1C-960D-860233223E9A}"/>
    <cellStyle name="RISKtlCorner 2 5 2 4" xfId="23631" xr:uid="{00000000-0005-0000-0000-0000565C0000}"/>
    <cellStyle name="RISKtlCorner 2 5 2 4 2" xfId="46214" xr:uid="{3FFFE2BB-35F6-442D-A11D-C5DDC8A84235}"/>
    <cellStyle name="RISKtlCorner 2 5 2 5" xfId="46209" xr:uid="{0FEAD3D5-FABA-4D93-B87A-C5266CB21CCD}"/>
    <cellStyle name="RISKtlCorner 2 5 3" xfId="23632" xr:uid="{00000000-0005-0000-0000-0000575C0000}"/>
    <cellStyle name="RISKtlCorner 2 5 3 2" xfId="23633" xr:uid="{00000000-0005-0000-0000-0000585C0000}"/>
    <cellStyle name="RISKtlCorner 2 5 3 2 2" xfId="23634" xr:uid="{00000000-0005-0000-0000-0000595C0000}"/>
    <cellStyle name="RISKtlCorner 2 5 3 2 2 2" xfId="46217" xr:uid="{D87DEEA9-834C-4CA8-B512-95535F0B5F91}"/>
    <cellStyle name="RISKtlCorner 2 5 3 2 3" xfId="46216" xr:uid="{D94C2C8B-EB78-4DD1-91A5-022C6936E909}"/>
    <cellStyle name="RISKtlCorner 2 5 3 3" xfId="23635" xr:uid="{00000000-0005-0000-0000-00005A5C0000}"/>
    <cellStyle name="RISKtlCorner 2 5 3 3 2" xfId="23636" xr:uid="{00000000-0005-0000-0000-00005B5C0000}"/>
    <cellStyle name="RISKtlCorner 2 5 3 3 2 2" xfId="46219" xr:uid="{1AD7CF89-2642-4E49-9E3E-B2F423270F14}"/>
    <cellStyle name="RISKtlCorner 2 5 3 3 3" xfId="46218" xr:uid="{9104C118-E1BA-4FCA-B493-CB8D4BDAA39D}"/>
    <cellStyle name="RISKtlCorner 2 5 3 4" xfId="23637" xr:uid="{00000000-0005-0000-0000-00005C5C0000}"/>
    <cellStyle name="RISKtlCorner 2 5 3 4 2" xfId="46220" xr:uid="{CCA18B3C-B4B6-4B4E-A754-E8DCBA093034}"/>
    <cellStyle name="RISKtlCorner 2 5 3 5" xfId="46215" xr:uid="{174261EE-A93D-4666-A27E-3A1FDDD1B8BB}"/>
    <cellStyle name="RISKtlCorner 2 5 4" xfId="23638" xr:uid="{00000000-0005-0000-0000-00005D5C0000}"/>
    <cellStyle name="RISKtlCorner 2 5 4 2" xfId="23639" xr:uid="{00000000-0005-0000-0000-00005E5C0000}"/>
    <cellStyle name="RISKtlCorner 2 5 4 2 2" xfId="23640" xr:uid="{00000000-0005-0000-0000-00005F5C0000}"/>
    <cellStyle name="RISKtlCorner 2 5 4 2 2 2" xfId="46223" xr:uid="{32E6D74E-1F97-4B9C-8022-90566E46C2C5}"/>
    <cellStyle name="RISKtlCorner 2 5 4 2 3" xfId="46222" xr:uid="{D733D3F8-117C-43FB-AFD7-6716D5AA7B11}"/>
    <cellStyle name="RISKtlCorner 2 5 4 3" xfId="23641" xr:uid="{00000000-0005-0000-0000-0000605C0000}"/>
    <cellStyle name="RISKtlCorner 2 5 4 3 2" xfId="23642" xr:uid="{00000000-0005-0000-0000-0000615C0000}"/>
    <cellStyle name="RISKtlCorner 2 5 4 3 2 2" xfId="46225" xr:uid="{9160BC70-CF19-46DB-B172-873383595023}"/>
    <cellStyle name="RISKtlCorner 2 5 4 3 3" xfId="46224" xr:uid="{22706EDC-70CF-4D2A-BC4C-9F7A6711A63F}"/>
    <cellStyle name="RISKtlCorner 2 5 4 4" xfId="23643" xr:uid="{00000000-0005-0000-0000-0000625C0000}"/>
    <cellStyle name="RISKtlCorner 2 5 4 4 2" xfId="46226" xr:uid="{D07A2308-1F7A-486F-944A-1C6777ACF01C}"/>
    <cellStyle name="RISKtlCorner 2 5 4 5" xfId="46221" xr:uid="{DBBEBB21-C45A-40C7-B51E-4D1A7C343480}"/>
    <cellStyle name="RISKtlCorner 2 5 5" xfId="23644" xr:uid="{00000000-0005-0000-0000-0000635C0000}"/>
    <cellStyle name="RISKtlCorner 2 5 5 2" xfId="23645" xr:uid="{00000000-0005-0000-0000-0000645C0000}"/>
    <cellStyle name="RISKtlCorner 2 5 5 2 2" xfId="23646" xr:uid="{00000000-0005-0000-0000-0000655C0000}"/>
    <cellStyle name="RISKtlCorner 2 5 5 2 2 2" xfId="46229" xr:uid="{3DB801A2-6B44-4751-9A38-798EDB68F5A7}"/>
    <cellStyle name="RISKtlCorner 2 5 5 2 3" xfId="46228" xr:uid="{3867802D-62E3-473F-9295-7773D1BB6263}"/>
    <cellStyle name="RISKtlCorner 2 5 5 3" xfId="23647" xr:uid="{00000000-0005-0000-0000-0000665C0000}"/>
    <cellStyle name="RISKtlCorner 2 5 5 3 2" xfId="23648" xr:uid="{00000000-0005-0000-0000-0000675C0000}"/>
    <cellStyle name="RISKtlCorner 2 5 5 3 2 2" xfId="46231" xr:uid="{29036525-F4E8-4DBE-A320-F41145A24B15}"/>
    <cellStyle name="RISKtlCorner 2 5 5 3 3" xfId="46230" xr:uid="{48C060C7-F59B-47F9-98DC-FBA6DFA561CE}"/>
    <cellStyle name="RISKtlCorner 2 5 5 4" xfId="23649" xr:uid="{00000000-0005-0000-0000-0000685C0000}"/>
    <cellStyle name="RISKtlCorner 2 5 5 4 2" xfId="46232" xr:uid="{11C06649-FB96-4BEF-B86B-2B76E9F8D0E0}"/>
    <cellStyle name="RISKtlCorner 2 5 5 5" xfId="46227" xr:uid="{1A1E8434-010E-457E-BFE8-4E0558387909}"/>
    <cellStyle name="RISKtlCorner 2 5 6" xfId="23650" xr:uid="{00000000-0005-0000-0000-0000695C0000}"/>
    <cellStyle name="RISKtlCorner 2 5 6 2" xfId="23651" xr:uid="{00000000-0005-0000-0000-00006A5C0000}"/>
    <cellStyle name="RISKtlCorner 2 5 6 2 2" xfId="46234" xr:uid="{90FEDCC9-01CB-4B5E-97E4-9AD39E99DEB2}"/>
    <cellStyle name="RISKtlCorner 2 5 6 3" xfId="46233" xr:uid="{DF2EA1D8-8EAC-4033-B093-47C93B8D352D}"/>
    <cellStyle name="RISKtlCorner 2 5 7" xfId="23652" xr:uid="{00000000-0005-0000-0000-00006B5C0000}"/>
    <cellStyle name="RISKtlCorner 2 5 7 2" xfId="23653" xr:uid="{00000000-0005-0000-0000-00006C5C0000}"/>
    <cellStyle name="RISKtlCorner 2 5 7 2 2" xfId="46236" xr:uid="{14DEEA50-3C94-4592-A0CC-CB1C3F4ED725}"/>
    <cellStyle name="RISKtlCorner 2 5 7 3" xfId="46235" xr:uid="{DA0EC560-6DC9-4CD5-9C3B-A70757E08874}"/>
    <cellStyle name="RISKtlCorner 2 5 8" xfId="23654" xr:uid="{00000000-0005-0000-0000-00006D5C0000}"/>
    <cellStyle name="RISKtlCorner 2 5 8 2" xfId="46237" xr:uid="{1788F42A-638A-4405-A5D1-A84B9C40237C}"/>
    <cellStyle name="RISKtlCorner 2 5 9" xfId="46208" xr:uid="{43F2CA9F-EC95-4C50-A580-D7FE6F2331EC}"/>
    <cellStyle name="RISKtlCorner 2 6" xfId="23655" xr:uid="{00000000-0005-0000-0000-00006E5C0000}"/>
    <cellStyle name="RISKtlCorner 2 6 2" xfId="23656" xr:uid="{00000000-0005-0000-0000-00006F5C0000}"/>
    <cellStyle name="RISKtlCorner 2 6 2 2" xfId="23657" xr:uid="{00000000-0005-0000-0000-0000705C0000}"/>
    <cellStyle name="RISKtlCorner 2 6 2 2 2" xfId="23658" xr:uid="{00000000-0005-0000-0000-0000715C0000}"/>
    <cellStyle name="RISKtlCorner 2 6 2 2 2 2" xfId="46241" xr:uid="{D922A86A-558F-4058-BFCC-8F43E7CF8194}"/>
    <cellStyle name="RISKtlCorner 2 6 2 2 3" xfId="46240" xr:uid="{B9DE9B85-3422-47CF-966B-87E92F9CD280}"/>
    <cellStyle name="RISKtlCorner 2 6 2 3" xfId="23659" xr:uid="{00000000-0005-0000-0000-0000725C0000}"/>
    <cellStyle name="RISKtlCorner 2 6 2 3 2" xfId="23660" xr:uid="{00000000-0005-0000-0000-0000735C0000}"/>
    <cellStyle name="RISKtlCorner 2 6 2 3 2 2" xfId="46243" xr:uid="{A85EAEC8-1947-4049-A172-F8E9BC502CF6}"/>
    <cellStyle name="RISKtlCorner 2 6 2 3 3" xfId="46242" xr:uid="{C79D7F9D-AC31-4CAB-8FB0-DAF8D3D0C092}"/>
    <cellStyle name="RISKtlCorner 2 6 2 4" xfId="23661" xr:uid="{00000000-0005-0000-0000-0000745C0000}"/>
    <cellStyle name="RISKtlCorner 2 6 2 4 2" xfId="46244" xr:uid="{7B4A293E-D12D-419D-9646-162AA3D52B79}"/>
    <cellStyle name="RISKtlCorner 2 6 2 5" xfId="46239" xr:uid="{1093C5D9-2560-49E8-8FBD-AF46B9B99345}"/>
    <cellStyle name="RISKtlCorner 2 6 3" xfId="23662" xr:uid="{00000000-0005-0000-0000-0000755C0000}"/>
    <cellStyle name="RISKtlCorner 2 6 3 2" xfId="23663" xr:uid="{00000000-0005-0000-0000-0000765C0000}"/>
    <cellStyle name="RISKtlCorner 2 6 3 2 2" xfId="23664" xr:uid="{00000000-0005-0000-0000-0000775C0000}"/>
    <cellStyle name="RISKtlCorner 2 6 3 2 2 2" xfId="46247" xr:uid="{D41FC94C-EF6A-4FC8-842F-E8BB5927367D}"/>
    <cellStyle name="RISKtlCorner 2 6 3 2 3" xfId="46246" xr:uid="{1ECC25F0-E1C3-494D-91A1-8317670D63E7}"/>
    <cellStyle name="RISKtlCorner 2 6 3 3" xfId="23665" xr:uid="{00000000-0005-0000-0000-0000785C0000}"/>
    <cellStyle name="RISKtlCorner 2 6 3 3 2" xfId="23666" xr:uid="{00000000-0005-0000-0000-0000795C0000}"/>
    <cellStyle name="RISKtlCorner 2 6 3 3 2 2" xfId="46249" xr:uid="{3BD532EB-BFF5-4F05-BB12-B7E7B1F7259A}"/>
    <cellStyle name="RISKtlCorner 2 6 3 3 3" xfId="46248" xr:uid="{698C77C6-A880-4FE2-8644-E55E2DC60E4B}"/>
    <cellStyle name="RISKtlCorner 2 6 3 4" xfId="23667" xr:uid="{00000000-0005-0000-0000-00007A5C0000}"/>
    <cellStyle name="RISKtlCorner 2 6 3 4 2" xfId="46250" xr:uid="{9A4602E2-FB85-4BAE-92FD-5299A7C706F9}"/>
    <cellStyle name="RISKtlCorner 2 6 3 5" xfId="46245" xr:uid="{5B51530D-FD58-424C-9950-B17A9BBE43E6}"/>
    <cellStyle name="RISKtlCorner 2 6 4" xfId="23668" xr:uid="{00000000-0005-0000-0000-00007B5C0000}"/>
    <cellStyle name="RISKtlCorner 2 6 4 2" xfId="23669" xr:uid="{00000000-0005-0000-0000-00007C5C0000}"/>
    <cellStyle name="RISKtlCorner 2 6 4 2 2" xfId="23670" xr:uid="{00000000-0005-0000-0000-00007D5C0000}"/>
    <cellStyle name="RISKtlCorner 2 6 4 2 2 2" xfId="46253" xr:uid="{68F4CA2B-4CA2-4C2D-837F-56483B7B6243}"/>
    <cellStyle name="RISKtlCorner 2 6 4 2 3" xfId="46252" xr:uid="{A024FD57-A512-450C-AA9E-934BCDEEFCC3}"/>
    <cellStyle name="RISKtlCorner 2 6 4 3" xfId="23671" xr:uid="{00000000-0005-0000-0000-00007E5C0000}"/>
    <cellStyle name="RISKtlCorner 2 6 4 3 2" xfId="23672" xr:uid="{00000000-0005-0000-0000-00007F5C0000}"/>
    <cellStyle name="RISKtlCorner 2 6 4 3 2 2" xfId="46255" xr:uid="{5998FF3D-44CC-4644-981A-ECC50624FAB2}"/>
    <cellStyle name="RISKtlCorner 2 6 4 3 3" xfId="46254" xr:uid="{D23E54A1-8407-4892-B926-A38EB65731D8}"/>
    <cellStyle name="RISKtlCorner 2 6 4 4" xfId="23673" xr:uid="{00000000-0005-0000-0000-0000805C0000}"/>
    <cellStyle name="RISKtlCorner 2 6 4 4 2" xfId="46256" xr:uid="{2B6A3DDB-D84A-4712-8477-F6F27442B647}"/>
    <cellStyle name="RISKtlCorner 2 6 4 5" xfId="46251" xr:uid="{F1A4A190-995C-4238-849A-6555205F6070}"/>
    <cellStyle name="RISKtlCorner 2 6 5" xfId="23674" xr:uid="{00000000-0005-0000-0000-0000815C0000}"/>
    <cellStyle name="RISKtlCorner 2 6 5 2" xfId="23675" xr:uid="{00000000-0005-0000-0000-0000825C0000}"/>
    <cellStyle name="RISKtlCorner 2 6 5 2 2" xfId="23676" xr:uid="{00000000-0005-0000-0000-0000835C0000}"/>
    <cellStyle name="RISKtlCorner 2 6 5 2 2 2" xfId="46259" xr:uid="{FD46F768-A14A-40BA-9686-4A8B4C9633A8}"/>
    <cellStyle name="RISKtlCorner 2 6 5 2 3" xfId="46258" xr:uid="{38C1939F-6AE4-4FA5-8980-7065B6D05758}"/>
    <cellStyle name="RISKtlCorner 2 6 5 3" xfId="23677" xr:uid="{00000000-0005-0000-0000-0000845C0000}"/>
    <cellStyle name="RISKtlCorner 2 6 5 3 2" xfId="23678" xr:uid="{00000000-0005-0000-0000-0000855C0000}"/>
    <cellStyle name="RISKtlCorner 2 6 5 3 2 2" xfId="46261" xr:uid="{43E5F41F-AE9D-4CCC-BCBC-697D5B950261}"/>
    <cellStyle name="RISKtlCorner 2 6 5 3 3" xfId="46260" xr:uid="{C5EF194D-39D9-48C2-AB3D-D0D413566097}"/>
    <cellStyle name="RISKtlCorner 2 6 5 4" xfId="23679" xr:uid="{00000000-0005-0000-0000-0000865C0000}"/>
    <cellStyle name="RISKtlCorner 2 6 5 4 2" xfId="46262" xr:uid="{7C26D42F-1DBC-405C-96BF-8744E3FAFDDE}"/>
    <cellStyle name="RISKtlCorner 2 6 5 5" xfId="46257" xr:uid="{155522A7-F476-47FB-BA15-6E165563C4BE}"/>
    <cellStyle name="RISKtlCorner 2 6 6" xfId="23680" xr:uid="{00000000-0005-0000-0000-0000875C0000}"/>
    <cellStyle name="RISKtlCorner 2 6 6 2" xfId="23681" xr:uid="{00000000-0005-0000-0000-0000885C0000}"/>
    <cellStyle name="RISKtlCorner 2 6 6 2 2" xfId="46264" xr:uid="{B4B1A22D-FD9F-4116-BE2C-8E0B6AC3ECAE}"/>
    <cellStyle name="RISKtlCorner 2 6 6 3" xfId="46263" xr:uid="{063803DD-B7EE-4BCD-AE35-FB686CD07F6C}"/>
    <cellStyle name="RISKtlCorner 2 6 7" xfId="23682" xr:uid="{00000000-0005-0000-0000-0000895C0000}"/>
    <cellStyle name="RISKtlCorner 2 6 7 2" xfId="23683" xr:uid="{00000000-0005-0000-0000-00008A5C0000}"/>
    <cellStyle name="RISKtlCorner 2 6 7 2 2" xfId="46266" xr:uid="{B18857EB-B4A9-4761-ADE4-55C572757836}"/>
    <cellStyle name="RISKtlCorner 2 6 7 3" xfId="46265" xr:uid="{2A0B4C01-309F-4FCF-B131-0EBA87793271}"/>
    <cellStyle name="RISKtlCorner 2 6 8" xfId="23684" xr:uid="{00000000-0005-0000-0000-00008B5C0000}"/>
    <cellStyle name="RISKtlCorner 2 6 8 2" xfId="46267" xr:uid="{F6CB24CE-AA35-4BA8-AD1B-27A3CB5BEB0C}"/>
    <cellStyle name="RISKtlCorner 2 6 9" xfId="46238" xr:uid="{CB0D9021-F272-4520-AD2D-7750D3062445}"/>
    <cellStyle name="RISKtlCorner 2 7" xfId="23685" xr:uid="{00000000-0005-0000-0000-00008C5C0000}"/>
    <cellStyle name="RISKtlCorner 2 7 2" xfId="23686" xr:uid="{00000000-0005-0000-0000-00008D5C0000}"/>
    <cellStyle name="RISKtlCorner 2 7 2 2" xfId="23687" xr:uid="{00000000-0005-0000-0000-00008E5C0000}"/>
    <cellStyle name="RISKtlCorner 2 7 2 2 2" xfId="46270" xr:uid="{09777BFD-8679-4985-89E3-C887E8FFBED3}"/>
    <cellStyle name="RISKtlCorner 2 7 2 3" xfId="46269" xr:uid="{9F7216DE-2315-4B3C-8AE0-75FB347C01A1}"/>
    <cellStyle name="RISKtlCorner 2 7 3" xfId="23688" xr:uid="{00000000-0005-0000-0000-00008F5C0000}"/>
    <cellStyle name="RISKtlCorner 2 7 3 2" xfId="23689" xr:uid="{00000000-0005-0000-0000-0000905C0000}"/>
    <cellStyle name="RISKtlCorner 2 7 3 2 2" xfId="46272" xr:uid="{F5F45B8B-A494-4224-A941-86169AA664F5}"/>
    <cellStyle name="RISKtlCorner 2 7 3 3" xfId="46271" xr:uid="{7E356154-1023-4520-9AE2-215D4A6EFD40}"/>
    <cellStyle name="RISKtlCorner 2 7 4" xfId="23690" xr:uid="{00000000-0005-0000-0000-0000915C0000}"/>
    <cellStyle name="RISKtlCorner 2 7 4 2" xfId="46273" xr:uid="{4EBFF0A7-E1BC-48B7-9616-D66B28DDAD12}"/>
    <cellStyle name="RISKtlCorner 2 7 5" xfId="46268" xr:uid="{2101D97C-1511-4917-A6DE-9A00D6C32995}"/>
    <cellStyle name="RISKtlCorner 2 8" xfId="23691" xr:uid="{00000000-0005-0000-0000-0000925C0000}"/>
    <cellStyle name="RISKtlCorner 2 8 2" xfId="23692" xr:uid="{00000000-0005-0000-0000-0000935C0000}"/>
    <cellStyle name="RISKtlCorner 2 8 2 2" xfId="23693" xr:uid="{00000000-0005-0000-0000-0000945C0000}"/>
    <cellStyle name="RISKtlCorner 2 8 2 2 2" xfId="46276" xr:uid="{8713D7DB-415C-4058-818D-1A9395D0E765}"/>
    <cellStyle name="RISKtlCorner 2 8 2 3" xfId="46275" xr:uid="{7C51C6C8-5A77-4F0F-AC91-2A7C90A1E5F4}"/>
    <cellStyle name="RISKtlCorner 2 8 3" xfId="23694" xr:uid="{00000000-0005-0000-0000-0000955C0000}"/>
    <cellStyle name="RISKtlCorner 2 8 3 2" xfId="23695" xr:uid="{00000000-0005-0000-0000-0000965C0000}"/>
    <cellStyle name="RISKtlCorner 2 8 3 2 2" xfId="46278" xr:uid="{B9C48799-287B-4CE9-BCE0-55B77A5FE003}"/>
    <cellStyle name="RISKtlCorner 2 8 3 3" xfId="46277" xr:uid="{84CF0100-8F01-4CBD-AF2A-755130088C28}"/>
    <cellStyle name="RISKtlCorner 2 8 4" xfId="23696" xr:uid="{00000000-0005-0000-0000-0000975C0000}"/>
    <cellStyle name="RISKtlCorner 2 8 4 2" xfId="46279" xr:uid="{5E9718BC-4718-4594-8F75-1DC29A229E8F}"/>
    <cellStyle name="RISKtlCorner 2 8 5" xfId="46274" xr:uid="{46BEE498-1E89-4066-95B7-2E0017936724}"/>
    <cellStyle name="RISKtlCorner 2 9" xfId="23697" xr:uid="{00000000-0005-0000-0000-0000985C0000}"/>
    <cellStyle name="RISKtlCorner 2 9 2" xfId="23698" xr:uid="{00000000-0005-0000-0000-0000995C0000}"/>
    <cellStyle name="RISKtlCorner 2 9 2 2" xfId="23699" xr:uid="{00000000-0005-0000-0000-00009A5C0000}"/>
    <cellStyle name="RISKtlCorner 2 9 2 2 2" xfId="46282" xr:uid="{FB4595FB-ED5E-4B32-8913-C89A31760835}"/>
    <cellStyle name="RISKtlCorner 2 9 2 3" xfId="46281" xr:uid="{29CD7216-9106-4ABC-87A5-4A7678C57122}"/>
    <cellStyle name="RISKtlCorner 2 9 3" xfId="23700" xr:uid="{00000000-0005-0000-0000-00009B5C0000}"/>
    <cellStyle name="RISKtlCorner 2 9 3 2" xfId="23701" xr:uid="{00000000-0005-0000-0000-00009C5C0000}"/>
    <cellStyle name="RISKtlCorner 2 9 3 2 2" xfId="46284" xr:uid="{9EEBE7BE-AA65-4A76-BD4B-8204C943E5BF}"/>
    <cellStyle name="RISKtlCorner 2 9 3 3" xfId="46283" xr:uid="{B94A4228-816E-4789-823A-1A8050391D8C}"/>
    <cellStyle name="RISKtlCorner 2 9 4" xfId="23702" xr:uid="{00000000-0005-0000-0000-00009D5C0000}"/>
    <cellStyle name="RISKtlCorner 2 9 4 2" xfId="46285" xr:uid="{4B6F1BFC-4B40-4416-A48A-F2E1011E1483}"/>
    <cellStyle name="RISKtlCorner 2 9 5" xfId="46280" xr:uid="{89271B59-481D-42F8-98FC-200FD8106A2A}"/>
    <cellStyle name="RISKtlCorner 2_Balance" xfId="23703" xr:uid="{00000000-0005-0000-0000-00009E5C0000}"/>
    <cellStyle name="RISKtlCorner 3" xfId="23704" xr:uid="{00000000-0005-0000-0000-00009F5C0000}"/>
    <cellStyle name="RISKtlCorner 3 10" xfId="23705" xr:uid="{00000000-0005-0000-0000-0000A05C0000}"/>
    <cellStyle name="RISKtlCorner 3 10 2" xfId="23706" xr:uid="{00000000-0005-0000-0000-0000A15C0000}"/>
    <cellStyle name="RISKtlCorner 3 10 2 2" xfId="23707" xr:uid="{00000000-0005-0000-0000-0000A25C0000}"/>
    <cellStyle name="RISKtlCorner 3 10 2 2 2" xfId="46289" xr:uid="{8ADAB406-B050-48D7-82F3-D592AC9C50A0}"/>
    <cellStyle name="RISKtlCorner 3 10 2 3" xfId="46288" xr:uid="{0AF7FF0B-F1E9-41AD-93A3-BABA4FD50368}"/>
    <cellStyle name="RISKtlCorner 3 10 3" xfId="23708" xr:uid="{00000000-0005-0000-0000-0000A35C0000}"/>
    <cellStyle name="RISKtlCorner 3 10 3 2" xfId="23709" xr:uid="{00000000-0005-0000-0000-0000A45C0000}"/>
    <cellStyle name="RISKtlCorner 3 10 3 2 2" xfId="46291" xr:uid="{AB3224BD-5E98-40A7-B1F1-2C8CCAC09D4B}"/>
    <cellStyle name="RISKtlCorner 3 10 3 3" xfId="46290" xr:uid="{7B79984C-BAB9-4661-9BC1-6F341B0D3623}"/>
    <cellStyle name="RISKtlCorner 3 10 4" xfId="23710" xr:uid="{00000000-0005-0000-0000-0000A55C0000}"/>
    <cellStyle name="RISKtlCorner 3 10 4 2" xfId="46292" xr:uid="{1CB34FD2-0411-4801-AA9A-39B8D32D6758}"/>
    <cellStyle name="RISKtlCorner 3 10 5" xfId="46287" xr:uid="{55BB0BA1-ECB5-464C-BD5F-26089B0630F6}"/>
    <cellStyle name="RISKtlCorner 3 11" xfId="23711" xr:uid="{00000000-0005-0000-0000-0000A65C0000}"/>
    <cellStyle name="RISKtlCorner 3 11 2" xfId="23712" xr:uid="{00000000-0005-0000-0000-0000A75C0000}"/>
    <cellStyle name="RISKtlCorner 3 11 2 2" xfId="46294" xr:uid="{CF9E89F4-503E-4907-A3B8-392A539F3BEB}"/>
    <cellStyle name="RISKtlCorner 3 11 3" xfId="46293" xr:uid="{83CF22B0-45A0-4A00-A264-FBEACEB801DC}"/>
    <cellStyle name="RISKtlCorner 3 12" xfId="23713" xr:uid="{00000000-0005-0000-0000-0000A85C0000}"/>
    <cellStyle name="RISKtlCorner 3 12 2" xfId="23714" xr:uid="{00000000-0005-0000-0000-0000A95C0000}"/>
    <cellStyle name="RISKtlCorner 3 12 2 2" xfId="46296" xr:uid="{311CF8A3-ABD4-4975-8627-427B6DBF1986}"/>
    <cellStyle name="RISKtlCorner 3 12 3" xfId="46295" xr:uid="{611FED69-F612-4C2F-8443-A6B7CF7C34A0}"/>
    <cellStyle name="RISKtlCorner 3 13" xfId="23715" xr:uid="{00000000-0005-0000-0000-0000AA5C0000}"/>
    <cellStyle name="RISKtlCorner 3 13 2" xfId="46297" xr:uid="{41EA19A9-7765-46EE-BC17-7420841E3B84}"/>
    <cellStyle name="RISKtlCorner 3 14" xfId="46286" xr:uid="{673991EB-E5FF-4D9C-838B-C78EBBC3EC64}"/>
    <cellStyle name="RISKtlCorner 3 2" xfId="23716" xr:uid="{00000000-0005-0000-0000-0000AB5C0000}"/>
    <cellStyle name="RISKtlCorner 3 2 10" xfId="46298" xr:uid="{33C970BB-2C13-4997-804F-C20833A98A52}"/>
    <cellStyle name="RISKtlCorner 3 2 2" xfId="23717" xr:uid="{00000000-0005-0000-0000-0000AC5C0000}"/>
    <cellStyle name="RISKtlCorner 3 2 2 2" xfId="23718" xr:uid="{00000000-0005-0000-0000-0000AD5C0000}"/>
    <cellStyle name="RISKtlCorner 3 2 2 2 2" xfId="23719" xr:uid="{00000000-0005-0000-0000-0000AE5C0000}"/>
    <cellStyle name="RISKtlCorner 3 2 2 2 2 2" xfId="23720" xr:uid="{00000000-0005-0000-0000-0000AF5C0000}"/>
    <cellStyle name="RISKtlCorner 3 2 2 2 2 2 2" xfId="46302" xr:uid="{502214E6-7EF1-4DD8-9154-3B2A97C3F493}"/>
    <cellStyle name="RISKtlCorner 3 2 2 2 2 3" xfId="46301" xr:uid="{3B52A850-2911-47C8-9E92-7C1170199B90}"/>
    <cellStyle name="RISKtlCorner 3 2 2 2 3" xfId="23721" xr:uid="{00000000-0005-0000-0000-0000B05C0000}"/>
    <cellStyle name="RISKtlCorner 3 2 2 2 3 2" xfId="23722" xr:uid="{00000000-0005-0000-0000-0000B15C0000}"/>
    <cellStyle name="RISKtlCorner 3 2 2 2 3 2 2" xfId="46304" xr:uid="{77C67298-0ED0-4836-8626-57267EF5834B}"/>
    <cellStyle name="RISKtlCorner 3 2 2 2 3 3" xfId="46303" xr:uid="{C5E00BED-0BA2-4ACE-8D02-2FF669545037}"/>
    <cellStyle name="RISKtlCorner 3 2 2 2 4" xfId="23723" xr:uid="{00000000-0005-0000-0000-0000B25C0000}"/>
    <cellStyle name="RISKtlCorner 3 2 2 2 4 2" xfId="46305" xr:uid="{BF821B55-05CA-4E76-BD89-71B77097BCEA}"/>
    <cellStyle name="RISKtlCorner 3 2 2 2 5" xfId="46300" xr:uid="{4832CA9C-9E3F-4E9E-9E32-03E4AF60733C}"/>
    <cellStyle name="RISKtlCorner 3 2 2 3" xfId="23724" xr:uid="{00000000-0005-0000-0000-0000B35C0000}"/>
    <cellStyle name="RISKtlCorner 3 2 2 3 2" xfId="23725" xr:uid="{00000000-0005-0000-0000-0000B45C0000}"/>
    <cellStyle name="RISKtlCorner 3 2 2 3 2 2" xfId="23726" xr:uid="{00000000-0005-0000-0000-0000B55C0000}"/>
    <cellStyle name="RISKtlCorner 3 2 2 3 2 2 2" xfId="46308" xr:uid="{E126F05A-1FE2-4289-9F6B-F7EB5C2963D5}"/>
    <cellStyle name="RISKtlCorner 3 2 2 3 2 3" xfId="46307" xr:uid="{E1AE3C96-A867-47E7-B2C5-B7FE2987E3D0}"/>
    <cellStyle name="RISKtlCorner 3 2 2 3 3" xfId="23727" xr:uid="{00000000-0005-0000-0000-0000B65C0000}"/>
    <cellStyle name="RISKtlCorner 3 2 2 3 3 2" xfId="23728" xr:uid="{00000000-0005-0000-0000-0000B75C0000}"/>
    <cellStyle name="RISKtlCorner 3 2 2 3 3 2 2" xfId="46310" xr:uid="{5D36F1B4-C390-467F-8DE3-6A32A41C2C44}"/>
    <cellStyle name="RISKtlCorner 3 2 2 3 3 3" xfId="46309" xr:uid="{B0A8247C-CDA4-41F4-A5EF-027E11E979A7}"/>
    <cellStyle name="RISKtlCorner 3 2 2 3 4" xfId="23729" xr:uid="{00000000-0005-0000-0000-0000B85C0000}"/>
    <cellStyle name="RISKtlCorner 3 2 2 3 4 2" xfId="46311" xr:uid="{344ECBA3-31C1-4EAB-80A5-44FC3176F559}"/>
    <cellStyle name="RISKtlCorner 3 2 2 3 5" xfId="46306" xr:uid="{D7F059B5-0020-47DB-8AEE-34E64788780E}"/>
    <cellStyle name="RISKtlCorner 3 2 2 4" xfId="23730" xr:uid="{00000000-0005-0000-0000-0000B95C0000}"/>
    <cellStyle name="RISKtlCorner 3 2 2 4 2" xfId="23731" xr:uid="{00000000-0005-0000-0000-0000BA5C0000}"/>
    <cellStyle name="RISKtlCorner 3 2 2 4 2 2" xfId="23732" xr:uid="{00000000-0005-0000-0000-0000BB5C0000}"/>
    <cellStyle name="RISKtlCorner 3 2 2 4 2 2 2" xfId="46314" xr:uid="{F9C77977-BAC2-4AB1-B8A4-7CF062095186}"/>
    <cellStyle name="RISKtlCorner 3 2 2 4 2 3" xfId="46313" xr:uid="{5B84A6B9-205E-4351-90D9-9079D105B182}"/>
    <cellStyle name="RISKtlCorner 3 2 2 4 3" xfId="23733" xr:uid="{00000000-0005-0000-0000-0000BC5C0000}"/>
    <cellStyle name="RISKtlCorner 3 2 2 4 3 2" xfId="23734" xr:uid="{00000000-0005-0000-0000-0000BD5C0000}"/>
    <cellStyle name="RISKtlCorner 3 2 2 4 3 2 2" xfId="46316" xr:uid="{DCD4B474-90BC-4969-B4F3-340CB8A77FCE}"/>
    <cellStyle name="RISKtlCorner 3 2 2 4 3 3" xfId="46315" xr:uid="{E98BB9CA-A0FF-4E4E-AA36-F74425F4C077}"/>
    <cellStyle name="RISKtlCorner 3 2 2 4 4" xfId="23735" xr:uid="{00000000-0005-0000-0000-0000BE5C0000}"/>
    <cellStyle name="RISKtlCorner 3 2 2 4 4 2" xfId="46317" xr:uid="{3FB4EC5C-3FF2-47DB-BE66-83E230552651}"/>
    <cellStyle name="RISKtlCorner 3 2 2 4 5" xfId="46312" xr:uid="{9F7419C2-4C02-457D-A70C-A5A336E453BD}"/>
    <cellStyle name="RISKtlCorner 3 2 2 5" xfId="23736" xr:uid="{00000000-0005-0000-0000-0000BF5C0000}"/>
    <cellStyle name="RISKtlCorner 3 2 2 5 2" xfId="23737" xr:uid="{00000000-0005-0000-0000-0000C05C0000}"/>
    <cellStyle name="RISKtlCorner 3 2 2 5 2 2" xfId="23738" xr:uid="{00000000-0005-0000-0000-0000C15C0000}"/>
    <cellStyle name="RISKtlCorner 3 2 2 5 2 2 2" xfId="46320" xr:uid="{C93C2B6C-7F09-4889-98D8-0B93AD38786B}"/>
    <cellStyle name="RISKtlCorner 3 2 2 5 2 3" xfId="46319" xr:uid="{AAB2ED2D-8E55-4821-9544-144E22E03935}"/>
    <cellStyle name="RISKtlCorner 3 2 2 5 3" xfId="23739" xr:uid="{00000000-0005-0000-0000-0000C25C0000}"/>
    <cellStyle name="RISKtlCorner 3 2 2 5 3 2" xfId="23740" xr:uid="{00000000-0005-0000-0000-0000C35C0000}"/>
    <cellStyle name="RISKtlCorner 3 2 2 5 3 2 2" xfId="46322" xr:uid="{DE49494B-1885-409F-8985-3A61DCE76FF8}"/>
    <cellStyle name="RISKtlCorner 3 2 2 5 3 3" xfId="46321" xr:uid="{2B896BD7-78DC-4257-94B0-985598109010}"/>
    <cellStyle name="RISKtlCorner 3 2 2 5 4" xfId="23741" xr:uid="{00000000-0005-0000-0000-0000C45C0000}"/>
    <cellStyle name="RISKtlCorner 3 2 2 5 4 2" xfId="46323" xr:uid="{40C4187F-8EBB-4854-9B31-7E233A019247}"/>
    <cellStyle name="RISKtlCorner 3 2 2 5 5" xfId="46318" xr:uid="{71E6F042-C355-4D49-A83F-89FF7AE4FE6A}"/>
    <cellStyle name="RISKtlCorner 3 2 2 6" xfId="23742" xr:uid="{00000000-0005-0000-0000-0000C55C0000}"/>
    <cellStyle name="RISKtlCorner 3 2 2 6 2" xfId="23743" xr:uid="{00000000-0005-0000-0000-0000C65C0000}"/>
    <cellStyle name="RISKtlCorner 3 2 2 6 2 2" xfId="46325" xr:uid="{F522EB33-73A6-455B-8A88-773347D58B8E}"/>
    <cellStyle name="RISKtlCorner 3 2 2 6 3" xfId="46324" xr:uid="{ED034EBC-439B-4A68-87C0-361400DC331B}"/>
    <cellStyle name="RISKtlCorner 3 2 2 7" xfId="23744" xr:uid="{00000000-0005-0000-0000-0000C75C0000}"/>
    <cellStyle name="RISKtlCorner 3 2 2 7 2" xfId="23745" xr:uid="{00000000-0005-0000-0000-0000C85C0000}"/>
    <cellStyle name="RISKtlCorner 3 2 2 7 2 2" xfId="46327" xr:uid="{18547A64-8A9E-4AAE-BDC4-D1B355EFC528}"/>
    <cellStyle name="RISKtlCorner 3 2 2 7 3" xfId="46326" xr:uid="{2F907454-A0B0-4C7D-8EA8-F901D8B37EEE}"/>
    <cellStyle name="RISKtlCorner 3 2 2 8" xfId="23746" xr:uid="{00000000-0005-0000-0000-0000C95C0000}"/>
    <cellStyle name="RISKtlCorner 3 2 2 8 2" xfId="46328" xr:uid="{9EA53384-59AF-4AEF-8646-686C7BE0F557}"/>
    <cellStyle name="RISKtlCorner 3 2 2 9" xfId="46299" xr:uid="{510A6A6A-947C-4FC6-89BB-BEC82DC937D1}"/>
    <cellStyle name="RISKtlCorner 3 2 3" xfId="23747" xr:uid="{00000000-0005-0000-0000-0000CA5C0000}"/>
    <cellStyle name="RISKtlCorner 3 2 3 2" xfId="23748" xr:uid="{00000000-0005-0000-0000-0000CB5C0000}"/>
    <cellStyle name="RISKtlCorner 3 2 3 2 2" xfId="23749" xr:uid="{00000000-0005-0000-0000-0000CC5C0000}"/>
    <cellStyle name="RISKtlCorner 3 2 3 2 2 2" xfId="46331" xr:uid="{84124628-FE45-4E57-9879-D658A8ACB00A}"/>
    <cellStyle name="RISKtlCorner 3 2 3 2 3" xfId="46330" xr:uid="{D1BE5688-1940-4237-ACE0-88091281BCAF}"/>
    <cellStyle name="RISKtlCorner 3 2 3 3" xfId="23750" xr:uid="{00000000-0005-0000-0000-0000CD5C0000}"/>
    <cellStyle name="RISKtlCorner 3 2 3 3 2" xfId="23751" xr:uid="{00000000-0005-0000-0000-0000CE5C0000}"/>
    <cellStyle name="RISKtlCorner 3 2 3 3 2 2" xfId="46333" xr:uid="{4EDBB5C9-7328-4D99-9652-EEE679BFB5F1}"/>
    <cellStyle name="RISKtlCorner 3 2 3 3 3" xfId="46332" xr:uid="{B72971B9-3685-4464-A62F-2855ED18FF28}"/>
    <cellStyle name="RISKtlCorner 3 2 3 4" xfId="23752" xr:uid="{00000000-0005-0000-0000-0000CF5C0000}"/>
    <cellStyle name="RISKtlCorner 3 2 3 4 2" xfId="46334" xr:uid="{8BA739EC-2218-4E30-B5B9-AE9D0A4CA172}"/>
    <cellStyle name="RISKtlCorner 3 2 3 5" xfId="46329" xr:uid="{F87B6AF1-26E9-48C8-AB83-A5DC34F34173}"/>
    <cellStyle name="RISKtlCorner 3 2 4" xfId="23753" xr:uid="{00000000-0005-0000-0000-0000D05C0000}"/>
    <cellStyle name="RISKtlCorner 3 2 4 2" xfId="23754" xr:uid="{00000000-0005-0000-0000-0000D15C0000}"/>
    <cellStyle name="RISKtlCorner 3 2 4 2 2" xfId="23755" xr:uid="{00000000-0005-0000-0000-0000D25C0000}"/>
    <cellStyle name="RISKtlCorner 3 2 4 2 2 2" xfId="46337" xr:uid="{E7690AA3-B394-4C99-9C53-6BD67F606759}"/>
    <cellStyle name="RISKtlCorner 3 2 4 2 3" xfId="46336" xr:uid="{90C66D38-4D28-4BE5-AF04-89B92F95F748}"/>
    <cellStyle name="RISKtlCorner 3 2 4 3" xfId="23756" xr:uid="{00000000-0005-0000-0000-0000D35C0000}"/>
    <cellStyle name="RISKtlCorner 3 2 4 3 2" xfId="23757" xr:uid="{00000000-0005-0000-0000-0000D45C0000}"/>
    <cellStyle name="RISKtlCorner 3 2 4 3 2 2" xfId="46339" xr:uid="{C8D10BDE-2647-4E6D-B541-9F6BEA93F55D}"/>
    <cellStyle name="RISKtlCorner 3 2 4 3 3" xfId="46338" xr:uid="{1A18217C-CA73-46C3-B256-39936C035D6D}"/>
    <cellStyle name="RISKtlCorner 3 2 4 4" xfId="23758" xr:uid="{00000000-0005-0000-0000-0000D55C0000}"/>
    <cellStyle name="RISKtlCorner 3 2 4 4 2" xfId="46340" xr:uid="{A5EEA69B-9675-4EEB-84F1-97C95EE518FB}"/>
    <cellStyle name="RISKtlCorner 3 2 4 5" xfId="46335" xr:uid="{E5E769F4-993A-4392-800C-A6F12DC333D3}"/>
    <cellStyle name="RISKtlCorner 3 2 5" xfId="23759" xr:uid="{00000000-0005-0000-0000-0000D65C0000}"/>
    <cellStyle name="RISKtlCorner 3 2 5 2" xfId="23760" xr:uid="{00000000-0005-0000-0000-0000D75C0000}"/>
    <cellStyle name="RISKtlCorner 3 2 5 2 2" xfId="23761" xr:uid="{00000000-0005-0000-0000-0000D85C0000}"/>
    <cellStyle name="RISKtlCorner 3 2 5 2 2 2" xfId="46343" xr:uid="{FD2EF95D-C124-4F26-99FF-9E3ADD299C5E}"/>
    <cellStyle name="RISKtlCorner 3 2 5 2 3" xfId="46342" xr:uid="{7ECE13A8-ADBE-4FE2-B623-03A701AEFBD4}"/>
    <cellStyle name="RISKtlCorner 3 2 5 3" xfId="23762" xr:uid="{00000000-0005-0000-0000-0000D95C0000}"/>
    <cellStyle name="RISKtlCorner 3 2 5 3 2" xfId="23763" xr:uid="{00000000-0005-0000-0000-0000DA5C0000}"/>
    <cellStyle name="RISKtlCorner 3 2 5 3 2 2" xfId="46345" xr:uid="{FF2831D8-0D84-4AD2-B451-FAD38AB1F40E}"/>
    <cellStyle name="RISKtlCorner 3 2 5 3 3" xfId="46344" xr:uid="{11D81BD4-DCC4-4151-A48E-430395F5D5B2}"/>
    <cellStyle name="RISKtlCorner 3 2 5 4" xfId="23764" xr:uid="{00000000-0005-0000-0000-0000DB5C0000}"/>
    <cellStyle name="RISKtlCorner 3 2 5 4 2" xfId="46346" xr:uid="{E9076BF0-B21F-4D5A-B63A-9C131812FE0A}"/>
    <cellStyle name="RISKtlCorner 3 2 5 5" xfId="46341" xr:uid="{CA69FEA9-C58E-4022-A704-0556A123D0B4}"/>
    <cellStyle name="RISKtlCorner 3 2 6" xfId="23765" xr:uid="{00000000-0005-0000-0000-0000DC5C0000}"/>
    <cellStyle name="RISKtlCorner 3 2 6 2" xfId="23766" xr:uid="{00000000-0005-0000-0000-0000DD5C0000}"/>
    <cellStyle name="RISKtlCorner 3 2 6 2 2" xfId="23767" xr:uid="{00000000-0005-0000-0000-0000DE5C0000}"/>
    <cellStyle name="RISKtlCorner 3 2 6 2 2 2" xfId="46349" xr:uid="{E322995B-15A3-48AD-969E-212777E0F613}"/>
    <cellStyle name="RISKtlCorner 3 2 6 2 3" xfId="46348" xr:uid="{595B399A-8566-4639-ABB9-0B2A7BC8EDD1}"/>
    <cellStyle name="RISKtlCorner 3 2 6 3" xfId="23768" xr:uid="{00000000-0005-0000-0000-0000DF5C0000}"/>
    <cellStyle name="RISKtlCorner 3 2 6 3 2" xfId="23769" xr:uid="{00000000-0005-0000-0000-0000E05C0000}"/>
    <cellStyle name="RISKtlCorner 3 2 6 3 2 2" xfId="46351" xr:uid="{499A78F6-CA59-4D55-8BA9-29EA9883AC98}"/>
    <cellStyle name="RISKtlCorner 3 2 6 3 3" xfId="46350" xr:uid="{8540F4D1-F781-476C-AF0C-D46DEFC87444}"/>
    <cellStyle name="RISKtlCorner 3 2 6 4" xfId="23770" xr:uid="{00000000-0005-0000-0000-0000E15C0000}"/>
    <cellStyle name="RISKtlCorner 3 2 6 4 2" xfId="46352" xr:uid="{8667D516-351D-4813-BF6E-B88710E8CF62}"/>
    <cellStyle name="RISKtlCorner 3 2 6 5" xfId="46347" xr:uid="{10B6AC16-E11F-419B-9348-6FC90558CB9C}"/>
    <cellStyle name="RISKtlCorner 3 2 7" xfId="23771" xr:uid="{00000000-0005-0000-0000-0000E25C0000}"/>
    <cellStyle name="RISKtlCorner 3 2 7 2" xfId="23772" xr:uid="{00000000-0005-0000-0000-0000E35C0000}"/>
    <cellStyle name="RISKtlCorner 3 2 7 2 2" xfId="46354" xr:uid="{2A01F1B4-BCF1-48D5-BB4E-34052BB16184}"/>
    <cellStyle name="RISKtlCorner 3 2 7 3" xfId="46353" xr:uid="{D3E98A73-E5D4-4F1C-B543-4B86B557B826}"/>
    <cellStyle name="RISKtlCorner 3 2 8" xfId="23773" xr:uid="{00000000-0005-0000-0000-0000E45C0000}"/>
    <cellStyle name="RISKtlCorner 3 2 8 2" xfId="23774" xr:uid="{00000000-0005-0000-0000-0000E55C0000}"/>
    <cellStyle name="RISKtlCorner 3 2 8 2 2" xfId="46356" xr:uid="{40B187B4-F68A-43F3-9869-997044CB9750}"/>
    <cellStyle name="RISKtlCorner 3 2 8 3" xfId="46355" xr:uid="{03CD4D65-BD75-4747-B7DB-075553BAFD6A}"/>
    <cellStyle name="RISKtlCorner 3 2 9" xfId="23775" xr:uid="{00000000-0005-0000-0000-0000E65C0000}"/>
    <cellStyle name="RISKtlCorner 3 2 9 2" xfId="46357" xr:uid="{AB8D6CCB-D8DC-454E-8193-C9434DC9FE02}"/>
    <cellStyle name="RISKtlCorner 3 2_Balance" xfId="23776" xr:uid="{00000000-0005-0000-0000-0000E75C0000}"/>
    <cellStyle name="RISKtlCorner 3 3" xfId="23777" xr:uid="{00000000-0005-0000-0000-0000E85C0000}"/>
    <cellStyle name="RISKtlCorner 3 3 10" xfId="46358" xr:uid="{55F228A0-7442-4C5E-9CF7-1B87FDE70C90}"/>
    <cellStyle name="RISKtlCorner 3 3 2" xfId="23778" xr:uid="{00000000-0005-0000-0000-0000E95C0000}"/>
    <cellStyle name="RISKtlCorner 3 3 2 2" xfId="23779" xr:uid="{00000000-0005-0000-0000-0000EA5C0000}"/>
    <cellStyle name="RISKtlCorner 3 3 2 2 2" xfId="23780" xr:uid="{00000000-0005-0000-0000-0000EB5C0000}"/>
    <cellStyle name="RISKtlCorner 3 3 2 2 2 2" xfId="23781" xr:uid="{00000000-0005-0000-0000-0000EC5C0000}"/>
    <cellStyle name="RISKtlCorner 3 3 2 2 2 2 2" xfId="46362" xr:uid="{072FE2DA-14D3-4AB2-8B10-299755ABAECD}"/>
    <cellStyle name="RISKtlCorner 3 3 2 2 2 3" xfId="46361" xr:uid="{BEEDA7F3-231B-4951-9565-5E6776570F50}"/>
    <cellStyle name="RISKtlCorner 3 3 2 2 3" xfId="23782" xr:uid="{00000000-0005-0000-0000-0000ED5C0000}"/>
    <cellStyle name="RISKtlCorner 3 3 2 2 3 2" xfId="23783" xr:uid="{00000000-0005-0000-0000-0000EE5C0000}"/>
    <cellStyle name="RISKtlCorner 3 3 2 2 3 2 2" xfId="46364" xr:uid="{F9506F04-7851-4631-ACE0-CD4E7296C8B8}"/>
    <cellStyle name="RISKtlCorner 3 3 2 2 3 3" xfId="46363" xr:uid="{A839911F-0386-4381-8628-1B183B82AF2E}"/>
    <cellStyle name="RISKtlCorner 3 3 2 2 4" xfId="23784" xr:uid="{00000000-0005-0000-0000-0000EF5C0000}"/>
    <cellStyle name="RISKtlCorner 3 3 2 2 4 2" xfId="46365" xr:uid="{E12A7D8C-6984-47F7-9BD2-2DB55C0B8AD1}"/>
    <cellStyle name="RISKtlCorner 3 3 2 2 5" xfId="46360" xr:uid="{FCF613A8-C6C2-4266-91B4-CA4EA9CA6D63}"/>
    <cellStyle name="RISKtlCorner 3 3 2 3" xfId="23785" xr:uid="{00000000-0005-0000-0000-0000F05C0000}"/>
    <cellStyle name="RISKtlCorner 3 3 2 3 2" xfId="23786" xr:uid="{00000000-0005-0000-0000-0000F15C0000}"/>
    <cellStyle name="RISKtlCorner 3 3 2 3 2 2" xfId="23787" xr:uid="{00000000-0005-0000-0000-0000F25C0000}"/>
    <cellStyle name="RISKtlCorner 3 3 2 3 2 2 2" xfId="46368" xr:uid="{283CA768-E8C4-4BFB-A993-E00697C634C3}"/>
    <cellStyle name="RISKtlCorner 3 3 2 3 2 3" xfId="46367" xr:uid="{12AB3210-4968-44FC-80AE-00DCC54F0FC6}"/>
    <cellStyle name="RISKtlCorner 3 3 2 3 3" xfId="23788" xr:uid="{00000000-0005-0000-0000-0000F35C0000}"/>
    <cellStyle name="RISKtlCorner 3 3 2 3 3 2" xfId="23789" xr:uid="{00000000-0005-0000-0000-0000F45C0000}"/>
    <cellStyle name="RISKtlCorner 3 3 2 3 3 2 2" xfId="46370" xr:uid="{B4AC97A7-3742-49F4-BF0D-B8396BF43963}"/>
    <cellStyle name="RISKtlCorner 3 3 2 3 3 3" xfId="46369" xr:uid="{47A6259D-D208-42A0-B502-0F9E1CB728A4}"/>
    <cellStyle name="RISKtlCorner 3 3 2 3 4" xfId="23790" xr:uid="{00000000-0005-0000-0000-0000F55C0000}"/>
    <cellStyle name="RISKtlCorner 3 3 2 3 4 2" xfId="46371" xr:uid="{1EA925D8-F551-4631-AC84-6525E250C6BE}"/>
    <cellStyle name="RISKtlCorner 3 3 2 3 5" xfId="46366" xr:uid="{BFC2EFFB-914D-4CB9-A430-0E54971F4E28}"/>
    <cellStyle name="RISKtlCorner 3 3 2 4" xfId="23791" xr:uid="{00000000-0005-0000-0000-0000F65C0000}"/>
    <cellStyle name="RISKtlCorner 3 3 2 4 2" xfId="23792" xr:uid="{00000000-0005-0000-0000-0000F75C0000}"/>
    <cellStyle name="RISKtlCorner 3 3 2 4 2 2" xfId="23793" xr:uid="{00000000-0005-0000-0000-0000F85C0000}"/>
    <cellStyle name="RISKtlCorner 3 3 2 4 2 2 2" xfId="46374" xr:uid="{33CBA517-834C-48B0-AFA4-883D89D01493}"/>
    <cellStyle name="RISKtlCorner 3 3 2 4 2 3" xfId="46373" xr:uid="{71785854-7F06-416F-904E-C716C8F276C2}"/>
    <cellStyle name="RISKtlCorner 3 3 2 4 3" xfId="23794" xr:uid="{00000000-0005-0000-0000-0000F95C0000}"/>
    <cellStyle name="RISKtlCorner 3 3 2 4 3 2" xfId="23795" xr:uid="{00000000-0005-0000-0000-0000FA5C0000}"/>
    <cellStyle name="RISKtlCorner 3 3 2 4 3 2 2" xfId="46376" xr:uid="{443C1E87-57AF-450E-86F1-010CF0E76C12}"/>
    <cellStyle name="RISKtlCorner 3 3 2 4 3 3" xfId="46375" xr:uid="{9BDE3BFD-865B-4EFD-A4FA-D496C55C27A9}"/>
    <cellStyle name="RISKtlCorner 3 3 2 4 4" xfId="23796" xr:uid="{00000000-0005-0000-0000-0000FB5C0000}"/>
    <cellStyle name="RISKtlCorner 3 3 2 4 4 2" xfId="46377" xr:uid="{F73A8BFC-94B4-404A-9DDC-6BE28E566022}"/>
    <cellStyle name="RISKtlCorner 3 3 2 4 5" xfId="46372" xr:uid="{99214FC3-12E1-487C-84A8-D046089C6A9E}"/>
    <cellStyle name="RISKtlCorner 3 3 2 5" xfId="23797" xr:uid="{00000000-0005-0000-0000-0000FC5C0000}"/>
    <cellStyle name="RISKtlCorner 3 3 2 5 2" xfId="23798" xr:uid="{00000000-0005-0000-0000-0000FD5C0000}"/>
    <cellStyle name="RISKtlCorner 3 3 2 5 2 2" xfId="23799" xr:uid="{00000000-0005-0000-0000-0000FE5C0000}"/>
    <cellStyle name="RISKtlCorner 3 3 2 5 2 2 2" xfId="46380" xr:uid="{CF3FD384-CBC3-4402-8C95-99D634734522}"/>
    <cellStyle name="RISKtlCorner 3 3 2 5 2 3" xfId="46379" xr:uid="{16E2F3B0-948E-418B-AD50-5ACC4A979C99}"/>
    <cellStyle name="RISKtlCorner 3 3 2 5 3" xfId="23800" xr:uid="{00000000-0005-0000-0000-0000FF5C0000}"/>
    <cellStyle name="RISKtlCorner 3 3 2 5 3 2" xfId="23801" xr:uid="{00000000-0005-0000-0000-0000005D0000}"/>
    <cellStyle name="RISKtlCorner 3 3 2 5 3 2 2" xfId="46382" xr:uid="{86C592B2-223D-4DD4-86B7-E0DADF31D12C}"/>
    <cellStyle name="RISKtlCorner 3 3 2 5 3 3" xfId="46381" xr:uid="{221A4011-CFD5-4B44-BEA2-707C1BB8172A}"/>
    <cellStyle name="RISKtlCorner 3 3 2 5 4" xfId="23802" xr:uid="{00000000-0005-0000-0000-0000015D0000}"/>
    <cellStyle name="RISKtlCorner 3 3 2 5 4 2" xfId="46383" xr:uid="{2521D555-4144-434E-9D70-69E3A7348D41}"/>
    <cellStyle name="RISKtlCorner 3 3 2 5 5" xfId="46378" xr:uid="{C965D55C-22DA-443A-A52C-CB5C60F3C909}"/>
    <cellStyle name="RISKtlCorner 3 3 2 6" xfId="23803" xr:uid="{00000000-0005-0000-0000-0000025D0000}"/>
    <cellStyle name="RISKtlCorner 3 3 2 6 2" xfId="23804" xr:uid="{00000000-0005-0000-0000-0000035D0000}"/>
    <cellStyle name="RISKtlCorner 3 3 2 6 2 2" xfId="46385" xr:uid="{0F13E833-318B-4A89-853B-5C7BF116A3F9}"/>
    <cellStyle name="RISKtlCorner 3 3 2 6 3" xfId="46384" xr:uid="{2CC4CC0F-16BF-461B-A809-F518FA802209}"/>
    <cellStyle name="RISKtlCorner 3 3 2 7" xfId="23805" xr:uid="{00000000-0005-0000-0000-0000045D0000}"/>
    <cellStyle name="RISKtlCorner 3 3 2 7 2" xfId="23806" xr:uid="{00000000-0005-0000-0000-0000055D0000}"/>
    <cellStyle name="RISKtlCorner 3 3 2 7 2 2" xfId="46387" xr:uid="{718298D6-9ACE-42C0-93E5-1147B17DFADE}"/>
    <cellStyle name="RISKtlCorner 3 3 2 7 3" xfId="46386" xr:uid="{97047B82-0A4A-4882-BADD-C7DCDD56645A}"/>
    <cellStyle name="RISKtlCorner 3 3 2 8" xfId="23807" xr:uid="{00000000-0005-0000-0000-0000065D0000}"/>
    <cellStyle name="RISKtlCorner 3 3 2 8 2" xfId="46388" xr:uid="{F864C97D-13DF-4D9B-8345-6B49BB559D12}"/>
    <cellStyle name="RISKtlCorner 3 3 2 9" xfId="46359" xr:uid="{CB90795B-007E-4E37-93EE-AECEBF171515}"/>
    <cellStyle name="RISKtlCorner 3 3 3" xfId="23808" xr:uid="{00000000-0005-0000-0000-0000075D0000}"/>
    <cellStyle name="RISKtlCorner 3 3 3 2" xfId="23809" xr:uid="{00000000-0005-0000-0000-0000085D0000}"/>
    <cellStyle name="RISKtlCorner 3 3 3 2 2" xfId="23810" xr:uid="{00000000-0005-0000-0000-0000095D0000}"/>
    <cellStyle name="RISKtlCorner 3 3 3 2 2 2" xfId="46391" xr:uid="{1B1240CD-CC49-47DC-AB77-250971B359D5}"/>
    <cellStyle name="RISKtlCorner 3 3 3 2 3" xfId="46390" xr:uid="{40A6F83B-6946-42B0-A930-1B9FB6B8011C}"/>
    <cellStyle name="RISKtlCorner 3 3 3 3" xfId="23811" xr:uid="{00000000-0005-0000-0000-00000A5D0000}"/>
    <cellStyle name="RISKtlCorner 3 3 3 3 2" xfId="23812" xr:uid="{00000000-0005-0000-0000-00000B5D0000}"/>
    <cellStyle name="RISKtlCorner 3 3 3 3 2 2" xfId="46393" xr:uid="{06C53C40-C063-4B52-BE49-89FB4C9585F9}"/>
    <cellStyle name="RISKtlCorner 3 3 3 3 3" xfId="46392" xr:uid="{E11259C7-EB27-4342-B268-BAF24F2AE2C1}"/>
    <cellStyle name="RISKtlCorner 3 3 3 4" xfId="23813" xr:uid="{00000000-0005-0000-0000-00000C5D0000}"/>
    <cellStyle name="RISKtlCorner 3 3 3 4 2" xfId="46394" xr:uid="{AD7C1153-2876-498A-81F2-EEBAB55AF5E9}"/>
    <cellStyle name="RISKtlCorner 3 3 3 5" xfId="46389" xr:uid="{D799520E-AE05-47C2-B697-BD7AB1FAB793}"/>
    <cellStyle name="RISKtlCorner 3 3 4" xfId="23814" xr:uid="{00000000-0005-0000-0000-00000D5D0000}"/>
    <cellStyle name="RISKtlCorner 3 3 4 2" xfId="23815" xr:uid="{00000000-0005-0000-0000-00000E5D0000}"/>
    <cellStyle name="RISKtlCorner 3 3 4 2 2" xfId="23816" xr:uid="{00000000-0005-0000-0000-00000F5D0000}"/>
    <cellStyle name="RISKtlCorner 3 3 4 2 2 2" xfId="46397" xr:uid="{8C4C322C-70AD-42A4-AB6D-070ED2A5B847}"/>
    <cellStyle name="RISKtlCorner 3 3 4 2 3" xfId="46396" xr:uid="{64D02810-92C7-4C0A-A3D0-397E50E18AE8}"/>
    <cellStyle name="RISKtlCorner 3 3 4 3" xfId="23817" xr:uid="{00000000-0005-0000-0000-0000105D0000}"/>
    <cellStyle name="RISKtlCorner 3 3 4 3 2" xfId="23818" xr:uid="{00000000-0005-0000-0000-0000115D0000}"/>
    <cellStyle name="RISKtlCorner 3 3 4 3 2 2" xfId="46399" xr:uid="{C798E4AE-FE7C-4B2C-AE4A-B85E5A8C3612}"/>
    <cellStyle name="RISKtlCorner 3 3 4 3 3" xfId="46398" xr:uid="{6AE6C43D-39F4-4837-8735-5203B6AA19AF}"/>
    <cellStyle name="RISKtlCorner 3 3 4 4" xfId="23819" xr:uid="{00000000-0005-0000-0000-0000125D0000}"/>
    <cellStyle name="RISKtlCorner 3 3 4 4 2" xfId="46400" xr:uid="{16696E41-A97D-4A53-9D55-25BA2E866FA6}"/>
    <cellStyle name="RISKtlCorner 3 3 4 5" xfId="46395" xr:uid="{4205A787-9F0A-4979-A7F0-84851496D538}"/>
    <cellStyle name="RISKtlCorner 3 3 5" xfId="23820" xr:uid="{00000000-0005-0000-0000-0000135D0000}"/>
    <cellStyle name="RISKtlCorner 3 3 5 2" xfId="23821" xr:uid="{00000000-0005-0000-0000-0000145D0000}"/>
    <cellStyle name="RISKtlCorner 3 3 5 2 2" xfId="23822" xr:uid="{00000000-0005-0000-0000-0000155D0000}"/>
    <cellStyle name="RISKtlCorner 3 3 5 2 2 2" xfId="46403" xr:uid="{3512A4D8-186E-48AE-AD6E-5E3C6F40AA76}"/>
    <cellStyle name="RISKtlCorner 3 3 5 2 3" xfId="46402" xr:uid="{384BD4E0-6D29-4146-92D8-A6AE46CE74C8}"/>
    <cellStyle name="RISKtlCorner 3 3 5 3" xfId="23823" xr:uid="{00000000-0005-0000-0000-0000165D0000}"/>
    <cellStyle name="RISKtlCorner 3 3 5 3 2" xfId="23824" xr:uid="{00000000-0005-0000-0000-0000175D0000}"/>
    <cellStyle name="RISKtlCorner 3 3 5 3 2 2" xfId="46405" xr:uid="{A618AD5E-575D-4328-B560-8D645E9DF5C1}"/>
    <cellStyle name="RISKtlCorner 3 3 5 3 3" xfId="46404" xr:uid="{C213874B-195D-4105-86DA-28CC7AF81737}"/>
    <cellStyle name="RISKtlCorner 3 3 5 4" xfId="23825" xr:uid="{00000000-0005-0000-0000-0000185D0000}"/>
    <cellStyle name="RISKtlCorner 3 3 5 4 2" xfId="46406" xr:uid="{759546B8-2059-4631-BCCC-13B84A4AAC69}"/>
    <cellStyle name="RISKtlCorner 3 3 5 5" xfId="46401" xr:uid="{B2207250-4328-4515-A234-4730E23BCC29}"/>
    <cellStyle name="RISKtlCorner 3 3 6" xfId="23826" xr:uid="{00000000-0005-0000-0000-0000195D0000}"/>
    <cellStyle name="RISKtlCorner 3 3 6 2" xfId="23827" xr:uid="{00000000-0005-0000-0000-00001A5D0000}"/>
    <cellStyle name="RISKtlCorner 3 3 6 2 2" xfId="23828" xr:uid="{00000000-0005-0000-0000-00001B5D0000}"/>
    <cellStyle name="RISKtlCorner 3 3 6 2 2 2" xfId="46409" xr:uid="{236BA4F8-D64B-4B0A-997D-625850E2515D}"/>
    <cellStyle name="RISKtlCorner 3 3 6 2 3" xfId="46408" xr:uid="{86D76540-F3B7-4DAD-BD3C-0F0376339FEC}"/>
    <cellStyle name="RISKtlCorner 3 3 6 3" xfId="23829" xr:uid="{00000000-0005-0000-0000-00001C5D0000}"/>
    <cellStyle name="RISKtlCorner 3 3 6 3 2" xfId="23830" xr:uid="{00000000-0005-0000-0000-00001D5D0000}"/>
    <cellStyle name="RISKtlCorner 3 3 6 3 2 2" xfId="46411" xr:uid="{2A9BD84A-F33E-434E-8EE0-16A2CCF005B3}"/>
    <cellStyle name="RISKtlCorner 3 3 6 3 3" xfId="46410" xr:uid="{08D61A5C-FCAF-4AAB-BFC9-4238CA2C5B60}"/>
    <cellStyle name="RISKtlCorner 3 3 6 4" xfId="23831" xr:uid="{00000000-0005-0000-0000-00001E5D0000}"/>
    <cellStyle name="RISKtlCorner 3 3 6 4 2" xfId="46412" xr:uid="{1DAE450B-ACE2-430B-BA95-498623ADADB5}"/>
    <cellStyle name="RISKtlCorner 3 3 6 5" xfId="46407" xr:uid="{5EA9D741-001C-453E-B02E-B1530956CAB1}"/>
    <cellStyle name="RISKtlCorner 3 3 7" xfId="23832" xr:uid="{00000000-0005-0000-0000-00001F5D0000}"/>
    <cellStyle name="RISKtlCorner 3 3 7 2" xfId="23833" xr:uid="{00000000-0005-0000-0000-0000205D0000}"/>
    <cellStyle name="RISKtlCorner 3 3 7 2 2" xfId="46414" xr:uid="{609F2F97-A5E7-490B-9408-19EB3DB4D638}"/>
    <cellStyle name="RISKtlCorner 3 3 7 3" xfId="46413" xr:uid="{6C250847-74E1-4CD5-BCB9-864F9EB68304}"/>
    <cellStyle name="RISKtlCorner 3 3 8" xfId="23834" xr:uid="{00000000-0005-0000-0000-0000215D0000}"/>
    <cellStyle name="RISKtlCorner 3 3 8 2" xfId="23835" xr:uid="{00000000-0005-0000-0000-0000225D0000}"/>
    <cellStyle name="RISKtlCorner 3 3 8 2 2" xfId="46416" xr:uid="{3B0CBC45-F3E5-4816-887C-C93EF190FBD1}"/>
    <cellStyle name="RISKtlCorner 3 3 8 3" xfId="46415" xr:uid="{91A090DD-BF8C-4B21-9639-69E01CBEFD01}"/>
    <cellStyle name="RISKtlCorner 3 3 9" xfId="23836" xr:uid="{00000000-0005-0000-0000-0000235D0000}"/>
    <cellStyle name="RISKtlCorner 3 3 9 2" xfId="46417" xr:uid="{50FFF22A-67F8-457E-82D2-143DA634A716}"/>
    <cellStyle name="RISKtlCorner 3 3_Balance" xfId="23837" xr:uid="{00000000-0005-0000-0000-0000245D0000}"/>
    <cellStyle name="RISKtlCorner 3 4" xfId="23838" xr:uid="{00000000-0005-0000-0000-0000255D0000}"/>
    <cellStyle name="RISKtlCorner 3 4 10" xfId="46418" xr:uid="{16416528-32E9-4D0D-A023-B24DA7BCCB40}"/>
    <cellStyle name="RISKtlCorner 3 4 2" xfId="23839" xr:uid="{00000000-0005-0000-0000-0000265D0000}"/>
    <cellStyle name="RISKtlCorner 3 4 2 2" xfId="23840" xr:uid="{00000000-0005-0000-0000-0000275D0000}"/>
    <cellStyle name="RISKtlCorner 3 4 2 2 2" xfId="23841" xr:uid="{00000000-0005-0000-0000-0000285D0000}"/>
    <cellStyle name="RISKtlCorner 3 4 2 2 2 2" xfId="23842" xr:uid="{00000000-0005-0000-0000-0000295D0000}"/>
    <cellStyle name="RISKtlCorner 3 4 2 2 2 2 2" xfId="46422" xr:uid="{1441728C-5999-4A01-B42F-BB7E4C2CBE74}"/>
    <cellStyle name="RISKtlCorner 3 4 2 2 2 3" xfId="46421" xr:uid="{D0694EDA-0C7D-4A74-93AC-26A5E4CD1F3B}"/>
    <cellStyle name="RISKtlCorner 3 4 2 2 3" xfId="23843" xr:uid="{00000000-0005-0000-0000-00002A5D0000}"/>
    <cellStyle name="RISKtlCorner 3 4 2 2 3 2" xfId="23844" xr:uid="{00000000-0005-0000-0000-00002B5D0000}"/>
    <cellStyle name="RISKtlCorner 3 4 2 2 3 2 2" xfId="46424" xr:uid="{40625FFE-93A5-4CE1-9401-90648BEC27F3}"/>
    <cellStyle name="RISKtlCorner 3 4 2 2 3 3" xfId="46423" xr:uid="{3DA22856-C92B-443C-A5E9-83250A230929}"/>
    <cellStyle name="RISKtlCorner 3 4 2 2 4" xfId="23845" xr:uid="{00000000-0005-0000-0000-00002C5D0000}"/>
    <cellStyle name="RISKtlCorner 3 4 2 2 4 2" xfId="46425" xr:uid="{240D1C4B-1820-4648-B4A4-7B155B53D920}"/>
    <cellStyle name="RISKtlCorner 3 4 2 2 5" xfId="46420" xr:uid="{C2B467EB-ACD1-4636-A531-5AF31867A3F2}"/>
    <cellStyle name="RISKtlCorner 3 4 2 3" xfId="23846" xr:uid="{00000000-0005-0000-0000-00002D5D0000}"/>
    <cellStyle name="RISKtlCorner 3 4 2 3 2" xfId="23847" xr:uid="{00000000-0005-0000-0000-00002E5D0000}"/>
    <cellStyle name="RISKtlCorner 3 4 2 3 2 2" xfId="23848" xr:uid="{00000000-0005-0000-0000-00002F5D0000}"/>
    <cellStyle name="RISKtlCorner 3 4 2 3 2 2 2" xfId="46428" xr:uid="{0F4BEC8C-E5DD-42E7-BF83-264D0BD7C283}"/>
    <cellStyle name="RISKtlCorner 3 4 2 3 2 3" xfId="46427" xr:uid="{36701CAB-45B0-4AFC-9330-4F354EA98E15}"/>
    <cellStyle name="RISKtlCorner 3 4 2 3 3" xfId="23849" xr:uid="{00000000-0005-0000-0000-0000305D0000}"/>
    <cellStyle name="RISKtlCorner 3 4 2 3 3 2" xfId="23850" xr:uid="{00000000-0005-0000-0000-0000315D0000}"/>
    <cellStyle name="RISKtlCorner 3 4 2 3 3 2 2" xfId="46430" xr:uid="{BE840A31-C379-4D8A-BE15-EE73D93E2E13}"/>
    <cellStyle name="RISKtlCorner 3 4 2 3 3 3" xfId="46429" xr:uid="{08D135A8-6584-480C-8C16-2D75B2FB4F7D}"/>
    <cellStyle name="RISKtlCorner 3 4 2 3 4" xfId="23851" xr:uid="{00000000-0005-0000-0000-0000325D0000}"/>
    <cellStyle name="RISKtlCorner 3 4 2 3 4 2" xfId="46431" xr:uid="{7ADEA50C-8ADF-4382-AE54-98F6847DCB5D}"/>
    <cellStyle name="RISKtlCorner 3 4 2 3 5" xfId="46426" xr:uid="{F5D444CE-A714-45B5-9B1E-F574C7A638E8}"/>
    <cellStyle name="RISKtlCorner 3 4 2 4" xfId="23852" xr:uid="{00000000-0005-0000-0000-0000335D0000}"/>
    <cellStyle name="RISKtlCorner 3 4 2 4 2" xfId="23853" xr:uid="{00000000-0005-0000-0000-0000345D0000}"/>
    <cellStyle name="RISKtlCorner 3 4 2 4 2 2" xfId="23854" xr:uid="{00000000-0005-0000-0000-0000355D0000}"/>
    <cellStyle name="RISKtlCorner 3 4 2 4 2 2 2" xfId="46434" xr:uid="{78CE222A-6BA5-4304-BFCC-A8A92BE195C8}"/>
    <cellStyle name="RISKtlCorner 3 4 2 4 2 3" xfId="46433" xr:uid="{386E6ABA-8ED8-424E-9EE0-92680064EAFC}"/>
    <cellStyle name="RISKtlCorner 3 4 2 4 3" xfId="23855" xr:uid="{00000000-0005-0000-0000-0000365D0000}"/>
    <cellStyle name="RISKtlCorner 3 4 2 4 3 2" xfId="23856" xr:uid="{00000000-0005-0000-0000-0000375D0000}"/>
    <cellStyle name="RISKtlCorner 3 4 2 4 3 2 2" xfId="46436" xr:uid="{DA01B17E-53C2-46C8-AEB3-A3F75E927D2D}"/>
    <cellStyle name="RISKtlCorner 3 4 2 4 3 3" xfId="46435" xr:uid="{47F6FF44-C2A5-4A3C-A8D2-F2CA60143763}"/>
    <cellStyle name="RISKtlCorner 3 4 2 4 4" xfId="23857" xr:uid="{00000000-0005-0000-0000-0000385D0000}"/>
    <cellStyle name="RISKtlCorner 3 4 2 4 4 2" xfId="46437" xr:uid="{AE882DC0-8E84-44CC-BCCE-F8A2058267EC}"/>
    <cellStyle name="RISKtlCorner 3 4 2 4 5" xfId="46432" xr:uid="{14F621E8-0940-4A0B-8EBC-9A8B028BD2A9}"/>
    <cellStyle name="RISKtlCorner 3 4 2 5" xfId="23858" xr:uid="{00000000-0005-0000-0000-0000395D0000}"/>
    <cellStyle name="RISKtlCorner 3 4 2 5 2" xfId="23859" xr:uid="{00000000-0005-0000-0000-00003A5D0000}"/>
    <cellStyle name="RISKtlCorner 3 4 2 5 2 2" xfId="23860" xr:uid="{00000000-0005-0000-0000-00003B5D0000}"/>
    <cellStyle name="RISKtlCorner 3 4 2 5 2 2 2" xfId="46440" xr:uid="{8A3C2469-5FB5-4701-A5E6-8D2717205444}"/>
    <cellStyle name="RISKtlCorner 3 4 2 5 2 3" xfId="46439" xr:uid="{3C956A80-F5D0-4B93-8F6E-87BA1F5C275F}"/>
    <cellStyle name="RISKtlCorner 3 4 2 5 3" xfId="23861" xr:uid="{00000000-0005-0000-0000-00003C5D0000}"/>
    <cellStyle name="RISKtlCorner 3 4 2 5 3 2" xfId="23862" xr:uid="{00000000-0005-0000-0000-00003D5D0000}"/>
    <cellStyle name="RISKtlCorner 3 4 2 5 3 2 2" xfId="46442" xr:uid="{FD5C83AF-95E3-46FD-A9BD-DCD339F2867B}"/>
    <cellStyle name="RISKtlCorner 3 4 2 5 3 3" xfId="46441" xr:uid="{3E7D8E18-BFA7-42AF-BFD2-43AAFD9C09D8}"/>
    <cellStyle name="RISKtlCorner 3 4 2 5 4" xfId="23863" xr:uid="{00000000-0005-0000-0000-00003E5D0000}"/>
    <cellStyle name="RISKtlCorner 3 4 2 5 4 2" xfId="46443" xr:uid="{16FD76C5-CA52-4B5A-B25C-3A96730D0C75}"/>
    <cellStyle name="RISKtlCorner 3 4 2 5 5" xfId="46438" xr:uid="{8766D9AD-5911-459E-9652-89DE7C2FD0C4}"/>
    <cellStyle name="RISKtlCorner 3 4 2 6" xfId="23864" xr:uid="{00000000-0005-0000-0000-00003F5D0000}"/>
    <cellStyle name="RISKtlCorner 3 4 2 6 2" xfId="23865" xr:uid="{00000000-0005-0000-0000-0000405D0000}"/>
    <cellStyle name="RISKtlCorner 3 4 2 6 2 2" xfId="46445" xr:uid="{53C34C08-2549-4F2C-A8EC-75992D747E93}"/>
    <cellStyle name="RISKtlCorner 3 4 2 6 3" xfId="46444" xr:uid="{858AA867-AEA1-455A-A2B4-E43EE67CC1AB}"/>
    <cellStyle name="RISKtlCorner 3 4 2 7" xfId="23866" xr:uid="{00000000-0005-0000-0000-0000415D0000}"/>
    <cellStyle name="RISKtlCorner 3 4 2 7 2" xfId="23867" xr:uid="{00000000-0005-0000-0000-0000425D0000}"/>
    <cellStyle name="RISKtlCorner 3 4 2 7 2 2" xfId="46447" xr:uid="{7CD96BC0-468D-4226-B6A2-DF4DB3BB1318}"/>
    <cellStyle name="RISKtlCorner 3 4 2 7 3" xfId="46446" xr:uid="{6F0D95F1-A8D3-4F52-AC4F-D512164473E2}"/>
    <cellStyle name="RISKtlCorner 3 4 2 8" xfId="23868" xr:uid="{00000000-0005-0000-0000-0000435D0000}"/>
    <cellStyle name="RISKtlCorner 3 4 2 8 2" xfId="46448" xr:uid="{D7F0504D-1EAF-4874-9CA4-8A105C5315E1}"/>
    <cellStyle name="RISKtlCorner 3 4 2 9" xfId="46419" xr:uid="{1D3C7028-A6C6-43C6-85FB-1CA725FFC423}"/>
    <cellStyle name="RISKtlCorner 3 4 3" xfId="23869" xr:uid="{00000000-0005-0000-0000-0000445D0000}"/>
    <cellStyle name="RISKtlCorner 3 4 3 2" xfId="23870" xr:uid="{00000000-0005-0000-0000-0000455D0000}"/>
    <cellStyle name="RISKtlCorner 3 4 3 2 2" xfId="23871" xr:uid="{00000000-0005-0000-0000-0000465D0000}"/>
    <cellStyle name="RISKtlCorner 3 4 3 2 2 2" xfId="46451" xr:uid="{C6644881-82D2-4309-B55F-188136341E71}"/>
    <cellStyle name="RISKtlCorner 3 4 3 2 3" xfId="46450" xr:uid="{64C3770E-D2D9-492C-9A56-D54994C3F6C0}"/>
    <cellStyle name="RISKtlCorner 3 4 3 3" xfId="23872" xr:uid="{00000000-0005-0000-0000-0000475D0000}"/>
    <cellStyle name="RISKtlCorner 3 4 3 3 2" xfId="23873" xr:uid="{00000000-0005-0000-0000-0000485D0000}"/>
    <cellStyle name="RISKtlCorner 3 4 3 3 2 2" xfId="46453" xr:uid="{B545227A-B3AC-4046-8258-15E0471413F2}"/>
    <cellStyle name="RISKtlCorner 3 4 3 3 3" xfId="46452" xr:uid="{CF4C3ACA-C80E-4B85-AE2A-E7174F1F07F4}"/>
    <cellStyle name="RISKtlCorner 3 4 3 4" xfId="23874" xr:uid="{00000000-0005-0000-0000-0000495D0000}"/>
    <cellStyle name="RISKtlCorner 3 4 3 4 2" xfId="46454" xr:uid="{05A75818-8376-44A2-9964-035F512E2AA5}"/>
    <cellStyle name="RISKtlCorner 3 4 3 5" xfId="46449" xr:uid="{93551B6B-4E07-40A1-9411-8700F4B9E7EF}"/>
    <cellStyle name="RISKtlCorner 3 4 4" xfId="23875" xr:uid="{00000000-0005-0000-0000-00004A5D0000}"/>
    <cellStyle name="RISKtlCorner 3 4 4 2" xfId="23876" xr:uid="{00000000-0005-0000-0000-00004B5D0000}"/>
    <cellStyle name="RISKtlCorner 3 4 4 2 2" xfId="23877" xr:uid="{00000000-0005-0000-0000-00004C5D0000}"/>
    <cellStyle name="RISKtlCorner 3 4 4 2 2 2" xfId="46457" xr:uid="{737C1696-4A52-48EE-A522-B165A8D3C551}"/>
    <cellStyle name="RISKtlCorner 3 4 4 2 3" xfId="46456" xr:uid="{09EE83DC-14A5-4847-BC1D-06C9AE61942D}"/>
    <cellStyle name="RISKtlCorner 3 4 4 3" xfId="23878" xr:uid="{00000000-0005-0000-0000-00004D5D0000}"/>
    <cellStyle name="RISKtlCorner 3 4 4 3 2" xfId="23879" xr:uid="{00000000-0005-0000-0000-00004E5D0000}"/>
    <cellStyle name="RISKtlCorner 3 4 4 3 2 2" xfId="46459" xr:uid="{1BA85F92-4FA1-4329-9544-D4F5995FA59D}"/>
    <cellStyle name="RISKtlCorner 3 4 4 3 3" xfId="46458" xr:uid="{C9075E32-CA98-4EFD-88C4-319A7FB914C5}"/>
    <cellStyle name="RISKtlCorner 3 4 4 4" xfId="23880" xr:uid="{00000000-0005-0000-0000-00004F5D0000}"/>
    <cellStyle name="RISKtlCorner 3 4 4 4 2" xfId="46460" xr:uid="{658E223A-F755-46A2-AC94-304912539068}"/>
    <cellStyle name="RISKtlCorner 3 4 4 5" xfId="46455" xr:uid="{41114B8B-BD8C-4AE8-8790-10297FFF4B7B}"/>
    <cellStyle name="RISKtlCorner 3 4 5" xfId="23881" xr:uid="{00000000-0005-0000-0000-0000505D0000}"/>
    <cellStyle name="RISKtlCorner 3 4 5 2" xfId="23882" xr:uid="{00000000-0005-0000-0000-0000515D0000}"/>
    <cellStyle name="RISKtlCorner 3 4 5 2 2" xfId="23883" xr:uid="{00000000-0005-0000-0000-0000525D0000}"/>
    <cellStyle name="RISKtlCorner 3 4 5 2 2 2" xfId="46463" xr:uid="{C2769277-AB88-4D72-8E36-31A1C0A4B21C}"/>
    <cellStyle name="RISKtlCorner 3 4 5 2 3" xfId="46462" xr:uid="{6B90F3FF-0998-44EC-AD9F-16FB0959A0B9}"/>
    <cellStyle name="RISKtlCorner 3 4 5 3" xfId="23884" xr:uid="{00000000-0005-0000-0000-0000535D0000}"/>
    <cellStyle name="RISKtlCorner 3 4 5 3 2" xfId="23885" xr:uid="{00000000-0005-0000-0000-0000545D0000}"/>
    <cellStyle name="RISKtlCorner 3 4 5 3 2 2" xfId="46465" xr:uid="{FD410466-CAFB-473D-94C2-4C3100B0F833}"/>
    <cellStyle name="RISKtlCorner 3 4 5 3 3" xfId="46464" xr:uid="{FAC705D6-1EA2-495B-9D68-3B6B9A8F7A25}"/>
    <cellStyle name="RISKtlCorner 3 4 5 4" xfId="23886" xr:uid="{00000000-0005-0000-0000-0000555D0000}"/>
    <cellStyle name="RISKtlCorner 3 4 5 4 2" xfId="46466" xr:uid="{79D15EDD-3D3B-420E-A5AC-CB6417C88D52}"/>
    <cellStyle name="RISKtlCorner 3 4 5 5" xfId="46461" xr:uid="{54F46CD0-B93F-4EB6-AE3C-1FBE773FFBC8}"/>
    <cellStyle name="RISKtlCorner 3 4 6" xfId="23887" xr:uid="{00000000-0005-0000-0000-0000565D0000}"/>
    <cellStyle name="RISKtlCorner 3 4 6 2" xfId="23888" xr:uid="{00000000-0005-0000-0000-0000575D0000}"/>
    <cellStyle name="RISKtlCorner 3 4 6 2 2" xfId="23889" xr:uid="{00000000-0005-0000-0000-0000585D0000}"/>
    <cellStyle name="RISKtlCorner 3 4 6 2 2 2" xfId="46469" xr:uid="{B84F7654-D1AC-480A-B7FC-549614DC8E02}"/>
    <cellStyle name="RISKtlCorner 3 4 6 2 3" xfId="46468" xr:uid="{271FF1D8-179F-4C89-9F54-718ADF6F27A1}"/>
    <cellStyle name="RISKtlCorner 3 4 6 3" xfId="23890" xr:uid="{00000000-0005-0000-0000-0000595D0000}"/>
    <cellStyle name="RISKtlCorner 3 4 6 3 2" xfId="23891" xr:uid="{00000000-0005-0000-0000-00005A5D0000}"/>
    <cellStyle name="RISKtlCorner 3 4 6 3 2 2" xfId="46471" xr:uid="{EF1600DD-E4AB-4A58-A8D2-2236679DD19D}"/>
    <cellStyle name="RISKtlCorner 3 4 6 3 3" xfId="46470" xr:uid="{5480AD2D-8912-4F45-8F31-A2668D908BA3}"/>
    <cellStyle name="RISKtlCorner 3 4 6 4" xfId="23892" xr:uid="{00000000-0005-0000-0000-00005B5D0000}"/>
    <cellStyle name="RISKtlCorner 3 4 6 4 2" xfId="46472" xr:uid="{483EE159-0BA1-49EA-A949-9B3C42885B72}"/>
    <cellStyle name="RISKtlCorner 3 4 6 5" xfId="46467" xr:uid="{CA10E6C8-56A5-4A70-A387-614EE5AA25E8}"/>
    <cellStyle name="RISKtlCorner 3 4 7" xfId="23893" xr:uid="{00000000-0005-0000-0000-00005C5D0000}"/>
    <cellStyle name="RISKtlCorner 3 4 7 2" xfId="23894" xr:uid="{00000000-0005-0000-0000-00005D5D0000}"/>
    <cellStyle name="RISKtlCorner 3 4 7 2 2" xfId="46474" xr:uid="{133CD5D4-B209-477F-9109-37230DF1ACD4}"/>
    <cellStyle name="RISKtlCorner 3 4 7 3" xfId="46473" xr:uid="{ED49173F-1899-40F3-9156-DE1ECBD1EF54}"/>
    <cellStyle name="RISKtlCorner 3 4 8" xfId="23895" xr:uid="{00000000-0005-0000-0000-00005E5D0000}"/>
    <cellStyle name="RISKtlCorner 3 4 8 2" xfId="23896" xr:uid="{00000000-0005-0000-0000-00005F5D0000}"/>
    <cellStyle name="RISKtlCorner 3 4 8 2 2" xfId="46476" xr:uid="{5D83D17E-528D-438F-8DE6-3AC1B84B3FA8}"/>
    <cellStyle name="RISKtlCorner 3 4 8 3" xfId="46475" xr:uid="{3B0F9CA6-4BCF-4EE6-92D7-2C60AD75998F}"/>
    <cellStyle name="RISKtlCorner 3 4 9" xfId="23897" xr:uid="{00000000-0005-0000-0000-0000605D0000}"/>
    <cellStyle name="RISKtlCorner 3 4 9 2" xfId="46477" xr:uid="{0E7C05CC-BE42-498B-A8DE-C84B7695BD0F}"/>
    <cellStyle name="RISKtlCorner 3 4_Balance" xfId="23898" xr:uid="{00000000-0005-0000-0000-0000615D0000}"/>
    <cellStyle name="RISKtlCorner 3 5" xfId="23899" xr:uid="{00000000-0005-0000-0000-0000625D0000}"/>
    <cellStyle name="RISKtlCorner 3 5 2" xfId="23900" xr:uid="{00000000-0005-0000-0000-0000635D0000}"/>
    <cellStyle name="RISKtlCorner 3 5 2 2" xfId="23901" xr:uid="{00000000-0005-0000-0000-0000645D0000}"/>
    <cellStyle name="RISKtlCorner 3 5 2 2 2" xfId="23902" xr:uid="{00000000-0005-0000-0000-0000655D0000}"/>
    <cellStyle name="RISKtlCorner 3 5 2 2 2 2" xfId="46481" xr:uid="{B2020C62-EDBA-4043-954E-586AA9C19A3C}"/>
    <cellStyle name="RISKtlCorner 3 5 2 2 3" xfId="46480" xr:uid="{C1E9F2A9-30B2-4A03-AE51-60C533351D25}"/>
    <cellStyle name="RISKtlCorner 3 5 2 3" xfId="23903" xr:uid="{00000000-0005-0000-0000-0000665D0000}"/>
    <cellStyle name="RISKtlCorner 3 5 2 3 2" xfId="23904" xr:uid="{00000000-0005-0000-0000-0000675D0000}"/>
    <cellStyle name="RISKtlCorner 3 5 2 3 2 2" xfId="46483" xr:uid="{63635B02-4B3F-4CD3-B4F9-0CDAD6C43A1F}"/>
    <cellStyle name="RISKtlCorner 3 5 2 3 3" xfId="46482" xr:uid="{B1EAF7C1-5155-4A4F-9CEE-0B4445E43F87}"/>
    <cellStyle name="RISKtlCorner 3 5 2 4" xfId="23905" xr:uid="{00000000-0005-0000-0000-0000685D0000}"/>
    <cellStyle name="RISKtlCorner 3 5 2 4 2" xfId="46484" xr:uid="{D6FA094A-C504-4F0D-B429-D0620B57377B}"/>
    <cellStyle name="RISKtlCorner 3 5 2 5" xfId="46479" xr:uid="{ECC91D65-2854-4079-90AC-E576C80CA53D}"/>
    <cellStyle name="RISKtlCorner 3 5 3" xfId="23906" xr:uid="{00000000-0005-0000-0000-0000695D0000}"/>
    <cellStyle name="RISKtlCorner 3 5 3 2" xfId="23907" xr:uid="{00000000-0005-0000-0000-00006A5D0000}"/>
    <cellStyle name="RISKtlCorner 3 5 3 2 2" xfId="23908" xr:uid="{00000000-0005-0000-0000-00006B5D0000}"/>
    <cellStyle name="RISKtlCorner 3 5 3 2 2 2" xfId="46487" xr:uid="{F9E60AB8-1124-4AD7-9E5C-AD0599596694}"/>
    <cellStyle name="RISKtlCorner 3 5 3 2 3" xfId="46486" xr:uid="{8BB3C6C2-5C03-4A4D-B106-AC1FB4D66200}"/>
    <cellStyle name="RISKtlCorner 3 5 3 3" xfId="23909" xr:uid="{00000000-0005-0000-0000-00006C5D0000}"/>
    <cellStyle name="RISKtlCorner 3 5 3 3 2" xfId="23910" xr:uid="{00000000-0005-0000-0000-00006D5D0000}"/>
    <cellStyle name="RISKtlCorner 3 5 3 3 2 2" xfId="46489" xr:uid="{FF44A398-5822-46C2-85AA-13CCE7C35BDB}"/>
    <cellStyle name="RISKtlCorner 3 5 3 3 3" xfId="46488" xr:uid="{4A465336-0572-41AB-A0E9-9A23F9CB1780}"/>
    <cellStyle name="RISKtlCorner 3 5 3 4" xfId="23911" xr:uid="{00000000-0005-0000-0000-00006E5D0000}"/>
    <cellStyle name="RISKtlCorner 3 5 3 4 2" xfId="46490" xr:uid="{9589D6C1-DA2E-46C0-812E-1221C3772583}"/>
    <cellStyle name="RISKtlCorner 3 5 3 5" xfId="46485" xr:uid="{9BFC0D62-96B7-4F8A-A090-54B910AC68DE}"/>
    <cellStyle name="RISKtlCorner 3 5 4" xfId="23912" xr:uid="{00000000-0005-0000-0000-00006F5D0000}"/>
    <cellStyle name="RISKtlCorner 3 5 4 2" xfId="23913" xr:uid="{00000000-0005-0000-0000-0000705D0000}"/>
    <cellStyle name="RISKtlCorner 3 5 4 2 2" xfId="23914" xr:uid="{00000000-0005-0000-0000-0000715D0000}"/>
    <cellStyle name="RISKtlCorner 3 5 4 2 2 2" xfId="46493" xr:uid="{5FDB4678-E6A0-4FF4-B025-6BB0BE3CDAAF}"/>
    <cellStyle name="RISKtlCorner 3 5 4 2 3" xfId="46492" xr:uid="{2E341315-1B51-46EB-BEE0-A9F1F495F0AE}"/>
    <cellStyle name="RISKtlCorner 3 5 4 3" xfId="23915" xr:uid="{00000000-0005-0000-0000-0000725D0000}"/>
    <cellStyle name="RISKtlCorner 3 5 4 3 2" xfId="23916" xr:uid="{00000000-0005-0000-0000-0000735D0000}"/>
    <cellStyle name="RISKtlCorner 3 5 4 3 2 2" xfId="46495" xr:uid="{8D92E5A8-6FD6-4B4F-8ADE-2E9B841BC9F0}"/>
    <cellStyle name="RISKtlCorner 3 5 4 3 3" xfId="46494" xr:uid="{F96DC2BF-9D60-42BE-950B-A511FACFAAB2}"/>
    <cellStyle name="RISKtlCorner 3 5 4 4" xfId="23917" xr:uid="{00000000-0005-0000-0000-0000745D0000}"/>
    <cellStyle name="RISKtlCorner 3 5 4 4 2" xfId="46496" xr:uid="{166C4DB3-364C-4FA7-A0DF-E58C33550DF9}"/>
    <cellStyle name="RISKtlCorner 3 5 4 5" xfId="46491" xr:uid="{EE06B931-C78F-4AFC-B217-99CBF33AC57E}"/>
    <cellStyle name="RISKtlCorner 3 5 5" xfId="23918" xr:uid="{00000000-0005-0000-0000-0000755D0000}"/>
    <cellStyle name="RISKtlCorner 3 5 5 2" xfId="23919" xr:uid="{00000000-0005-0000-0000-0000765D0000}"/>
    <cellStyle name="RISKtlCorner 3 5 5 2 2" xfId="23920" xr:uid="{00000000-0005-0000-0000-0000775D0000}"/>
    <cellStyle name="RISKtlCorner 3 5 5 2 2 2" xfId="46499" xr:uid="{DF9FE123-E56A-40C4-A786-33188D0A73C2}"/>
    <cellStyle name="RISKtlCorner 3 5 5 2 3" xfId="46498" xr:uid="{BCA9FABC-F1B4-4E48-AA4D-61392A3EB115}"/>
    <cellStyle name="RISKtlCorner 3 5 5 3" xfId="23921" xr:uid="{00000000-0005-0000-0000-0000785D0000}"/>
    <cellStyle name="RISKtlCorner 3 5 5 3 2" xfId="23922" xr:uid="{00000000-0005-0000-0000-0000795D0000}"/>
    <cellStyle name="RISKtlCorner 3 5 5 3 2 2" xfId="46501" xr:uid="{3825A029-16AA-4E30-961E-774FFAC49561}"/>
    <cellStyle name="RISKtlCorner 3 5 5 3 3" xfId="46500" xr:uid="{30ED57E5-59B6-40EC-9441-A4C459D0084A}"/>
    <cellStyle name="RISKtlCorner 3 5 5 4" xfId="23923" xr:uid="{00000000-0005-0000-0000-00007A5D0000}"/>
    <cellStyle name="RISKtlCorner 3 5 5 4 2" xfId="46502" xr:uid="{CE8C7B16-7D09-4655-AD8A-A4CEE7823869}"/>
    <cellStyle name="RISKtlCorner 3 5 5 5" xfId="46497" xr:uid="{B4F8DAE6-AE67-4C5B-98EA-3C6D4540968E}"/>
    <cellStyle name="RISKtlCorner 3 5 6" xfId="23924" xr:uid="{00000000-0005-0000-0000-00007B5D0000}"/>
    <cellStyle name="RISKtlCorner 3 5 6 2" xfId="23925" xr:uid="{00000000-0005-0000-0000-00007C5D0000}"/>
    <cellStyle name="RISKtlCorner 3 5 6 2 2" xfId="46504" xr:uid="{AD9060D8-A855-412E-A4F7-AE229E2F29BB}"/>
    <cellStyle name="RISKtlCorner 3 5 6 3" xfId="46503" xr:uid="{A2A4490D-1FF5-413D-95E5-0FD770267A60}"/>
    <cellStyle name="RISKtlCorner 3 5 7" xfId="23926" xr:uid="{00000000-0005-0000-0000-00007D5D0000}"/>
    <cellStyle name="RISKtlCorner 3 5 7 2" xfId="23927" xr:uid="{00000000-0005-0000-0000-00007E5D0000}"/>
    <cellStyle name="RISKtlCorner 3 5 7 2 2" xfId="46506" xr:uid="{3747F570-3EAC-4669-A2AC-28D8CB74BDE4}"/>
    <cellStyle name="RISKtlCorner 3 5 7 3" xfId="46505" xr:uid="{50475BEE-3E28-486D-9320-3C0F9D37ED99}"/>
    <cellStyle name="RISKtlCorner 3 5 8" xfId="23928" xr:uid="{00000000-0005-0000-0000-00007F5D0000}"/>
    <cellStyle name="RISKtlCorner 3 5 8 2" xfId="46507" xr:uid="{65126186-4D59-46F9-B9E5-35395DE3B4C2}"/>
    <cellStyle name="RISKtlCorner 3 5 9" xfId="46478" xr:uid="{4F33EE56-9FF4-4FA9-8807-360A5F50C636}"/>
    <cellStyle name="RISKtlCorner 3 6" xfId="23929" xr:uid="{00000000-0005-0000-0000-0000805D0000}"/>
    <cellStyle name="RISKtlCorner 3 6 2" xfId="23930" xr:uid="{00000000-0005-0000-0000-0000815D0000}"/>
    <cellStyle name="RISKtlCorner 3 6 2 2" xfId="23931" xr:uid="{00000000-0005-0000-0000-0000825D0000}"/>
    <cellStyle name="RISKtlCorner 3 6 2 2 2" xfId="23932" xr:uid="{00000000-0005-0000-0000-0000835D0000}"/>
    <cellStyle name="RISKtlCorner 3 6 2 2 2 2" xfId="46511" xr:uid="{F6D1A397-86F4-4737-B91B-B28A34A1811A}"/>
    <cellStyle name="RISKtlCorner 3 6 2 2 3" xfId="46510" xr:uid="{8A3F1AE3-F8B3-4AE3-8157-CBA656C95C0D}"/>
    <cellStyle name="RISKtlCorner 3 6 2 3" xfId="23933" xr:uid="{00000000-0005-0000-0000-0000845D0000}"/>
    <cellStyle name="RISKtlCorner 3 6 2 3 2" xfId="23934" xr:uid="{00000000-0005-0000-0000-0000855D0000}"/>
    <cellStyle name="RISKtlCorner 3 6 2 3 2 2" xfId="46513" xr:uid="{8CA7AF52-63E3-4256-BE40-41743C1A1259}"/>
    <cellStyle name="RISKtlCorner 3 6 2 3 3" xfId="46512" xr:uid="{6B54ECB8-29A0-49A1-9268-8F844F89026E}"/>
    <cellStyle name="RISKtlCorner 3 6 2 4" xfId="23935" xr:uid="{00000000-0005-0000-0000-0000865D0000}"/>
    <cellStyle name="RISKtlCorner 3 6 2 4 2" xfId="46514" xr:uid="{8FCA4EBF-A70B-4FAD-89E3-91064DE1C349}"/>
    <cellStyle name="RISKtlCorner 3 6 2 5" xfId="46509" xr:uid="{FD3E88C7-422B-4B29-B094-76EDFAC340CB}"/>
    <cellStyle name="RISKtlCorner 3 6 3" xfId="23936" xr:uid="{00000000-0005-0000-0000-0000875D0000}"/>
    <cellStyle name="RISKtlCorner 3 6 3 2" xfId="23937" xr:uid="{00000000-0005-0000-0000-0000885D0000}"/>
    <cellStyle name="RISKtlCorner 3 6 3 2 2" xfId="23938" xr:uid="{00000000-0005-0000-0000-0000895D0000}"/>
    <cellStyle name="RISKtlCorner 3 6 3 2 2 2" xfId="46517" xr:uid="{29DEBFB2-CA69-4FC0-A300-30FA3D4EDCB4}"/>
    <cellStyle name="RISKtlCorner 3 6 3 2 3" xfId="46516" xr:uid="{252C2EFA-DEF0-404B-882D-E0415E48961B}"/>
    <cellStyle name="RISKtlCorner 3 6 3 3" xfId="23939" xr:uid="{00000000-0005-0000-0000-00008A5D0000}"/>
    <cellStyle name="RISKtlCorner 3 6 3 3 2" xfId="23940" xr:uid="{00000000-0005-0000-0000-00008B5D0000}"/>
    <cellStyle name="RISKtlCorner 3 6 3 3 2 2" xfId="46519" xr:uid="{35DC8CFA-1961-49B8-9BB4-ECA7840C4CD5}"/>
    <cellStyle name="RISKtlCorner 3 6 3 3 3" xfId="46518" xr:uid="{16308F20-20F2-46B8-B280-01A014360EBC}"/>
    <cellStyle name="RISKtlCorner 3 6 3 4" xfId="23941" xr:uid="{00000000-0005-0000-0000-00008C5D0000}"/>
    <cellStyle name="RISKtlCorner 3 6 3 4 2" xfId="46520" xr:uid="{BCAE22B7-8E94-46C1-A185-1D1773E10D85}"/>
    <cellStyle name="RISKtlCorner 3 6 3 5" xfId="46515" xr:uid="{674C0934-5C57-459A-94BB-8578F4D4CB89}"/>
    <cellStyle name="RISKtlCorner 3 6 4" xfId="23942" xr:uid="{00000000-0005-0000-0000-00008D5D0000}"/>
    <cellStyle name="RISKtlCorner 3 6 4 2" xfId="23943" xr:uid="{00000000-0005-0000-0000-00008E5D0000}"/>
    <cellStyle name="RISKtlCorner 3 6 4 2 2" xfId="23944" xr:uid="{00000000-0005-0000-0000-00008F5D0000}"/>
    <cellStyle name="RISKtlCorner 3 6 4 2 2 2" xfId="46523" xr:uid="{39C63974-F8E2-465C-AC73-D9BB6B1CA11E}"/>
    <cellStyle name="RISKtlCorner 3 6 4 2 3" xfId="46522" xr:uid="{74DD0982-0405-43FC-9CC0-51802487224A}"/>
    <cellStyle name="RISKtlCorner 3 6 4 3" xfId="23945" xr:uid="{00000000-0005-0000-0000-0000905D0000}"/>
    <cellStyle name="RISKtlCorner 3 6 4 3 2" xfId="23946" xr:uid="{00000000-0005-0000-0000-0000915D0000}"/>
    <cellStyle name="RISKtlCorner 3 6 4 3 2 2" xfId="46525" xr:uid="{57E87691-618C-4455-9574-B9D619C24266}"/>
    <cellStyle name="RISKtlCorner 3 6 4 3 3" xfId="46524" xr:uid="{187BDB6A-D95B-4A75-8683-B679DD8CDF91}"/>
    <cellStyle name="RISKtlCorner 3 6 4 4" xfId="23947" xr:uid="{00000000-0005-0000-0000-0000925D0000}"/>
    <cellStyle name="RISKtlCorner 3 6 4 4 2" xfId="46526" xr:uid="{65C5ADD9-54F1-406F-9BC0-A44EE23062CC}"/>
    <cellStyle name="RISKtlCorner 3 6 4 5" xfId="46521" xr:uid="{F10AB98C-FD08-47A0-BA6B-637D6836FDDF}"/>
    <cellStyle name="RISKtlCorner 3 6 5" xfId="23948" xr:uid="{00000000-0005-0000-0000-0000935D0000}"/>
    <cellStyle name="RISKtlCorner 3 6 5 2" xfId="23949" xr:uid="{00000000-0005-0000-0000-0000945D0000}"/>
    <cellStyle name="RISKtlCorner 3 6 5 2 2" xfId="23950" xr:uid="{00000000-0005-0000-0000-0000955D0000}"/>
    <cellStyle name="RISKtlCorner 3 6 5 2 2 2" xfId="46529" xr:uid="{FD993FEE-E0C5-40D8-B214-0CE5BD3E0460}"/>
    <cellStyle name="RISKtlCorner 3 6 5 2 3" xfId="46528" xr:uid="{89C01E69-86E0-4803-B610-0A5373D9BE9B}"/>
    <cellStyle name="RISKtlCorner 3 6 5 3" xfId="23951" xr:uid="{00000000-0005-0000-0000-0000965D0000}"/>
    <cellStyle name="RISKtlCorner 3 6 5 3 2" xfId="23952" xr:uid="{00000000-0005-0000-0000-0000975D0000}"/>
    <cellStyle name="RISKtlCorner 3 6 5 3 2 2" xfId="46531" xr:uid="{C2368A95-C6DC-4647-B0E6-D193C807F91A}"/>
    <cellStyle name="RISKtlCorner 3 6 5 3 3" xfId="46530" xr:uid="{684057B2-08FD-4B95-B54D-869A0B6DCB6B}"/>
    <cellStyle name="RISKtlCorner 3 6 5 4" xfId="23953" xr:uid="{00000000-0005-0000-0000-0000985D0000}"/>
    <cellStyle name="RISKtlCorner 3 6 5 4 2" xfId="46532" xr:uid="{264E69ED-2C79-40A2-9480-767F85413173}"/>
    <cellStyle name="RISKtlCorner 3 6 5 5" xfId="46527" xr:uid="{F822A755-23E3-4E41-8FE3-D42C66B9D023}"/>
    <cellStyle name="RISKtlCorner 3 6 6" xfId="23954" xr:uid="{00000000-0005-0000-0000-0000995D0000}"/>
    <cellStyle name="RISKtlCorner 3 6 6 2" xfId="23955" xr:uid="{00000000-0005-0000-0000-00009A5D0000}"/>
    <cellStyle name="RISKtlCorner 3 6 6 2 2" xfId="46534" xr:uid="{EE260688-7557-4558-9BF9-6F87EB44B6EE}"/>
    <cellStyle name="RISKtlCorner 3 6 6 3" xfId="46533" xr:uid="{204282D6-7972-4401-82C2-692A7126080D}"/>
    <cellStyle name="RISKtlCorner 3 6 7" xfId="23956" xr:uid="{00000000-0005-0000-0000-00009B5D0000}"/>
    <cellStyle name="RISKtlCorner 3 6 7 2" xfId="23957" xr:uid="{00000000-0005-0000-0000-00009C5D0000}"/>
    <cellStyle name="RISKtlCorner 3 6 7 2 2" xfId="46536" xr:uid="{20F15F1F-2ECC-4CDE-BFC3-5EFB7002B111}"/>
    <cellStyle name="RISKtlCorner 3 6 7 3" xfId="46535" xr:uid="{D9789F0E-7C46-4B68-A9A8-952C49E7B63B}"/>
    <cellStyle name="RISKtlCorner 3 6 8" xfId="23958" xr:uid="{00000000-0005-0000-0000-00009D5D0000}"/>
    <cellStyle name="RISKtlCorner 3 6 8 2" xfId="46537" xr:uid="{4955A057-C974-4E2A-B4A7-06F3351D065B}"/>
    <cellStyle name="RISKtlCorner 3 6 9" xfId="46508" xr:uid="{242F1D27-AA6D-4BD9-B58D-CC0706CD4DE4}"/>
    <cellStyle name="RISKtlCorner 3 7" xfId="23959" xr:uid="{00000000-0005-0000-0000-00009E5D0000}"/>
    <cellStyle name="RISKtlCorner 3 7 2" xfId="23960" xr:uid="{00000000-0005-0000-0000-00009F5D0000}"/>
    <cellStyle name="RISKtlCorner 3 7 2 2" xfId="23961" xr:uid="{00000000-0005-0000-0000-0000A05D0000}"/>
    <cellStyle name="RISKtlCorner 3 7 2 2 2" xfId="46540" xr:uid="{5671F1DC-30C5-41BD-A0D7-F62DDAE382CB}"/>
    <cellStyle name="RISKtlCorner 3 7 2 3" xfId="46539" xr:uid="{4C7B632D-3EEE-420C-A18C-44FE79C0AFAA}"/>
    <cellStyle name="RISKtlCorner 3 7 3" xfId="23962" xr:uid="{00000000-0005-0000-0000-0000A15D0000}"/>
    <cellStyle name="RISKtlCorner 3 7 3 2" xfId="23963" xr:uid="{00000000-0005-0000-0000-0000A25D0000}"/>
    <cellStyle name="RISKtlCorner 3 7 3 2 2" xfId="46542" xr:uid="{D8B60ACB-411F-44FC-8F94-36030F17E0FA}"/>
    <cellStyle name="RISKtlCorner 3 7 3 3" xfId="46541" xr:uid="{98E816A7-F30B-4A3B-9B5B-E4C82E9B6D78}"/>
    <cellStyle name="RISKtlCorner 3 7 4" xfId="23964" xr:uid="{00000000-0005-0000-0000-0000A35D0000}"/>
    <cellStyle name="RISKtlCorner 3 7 4 2" xfId="46543" xr:uid="{8C1D4BDC-3262-436E-BC93-504BB8300750}"/>
    <cellStyle name="RISKtlCorner 3 7 5" xfId="46538" xr:uid="{07A4E196-1004-4A6B-A00A-37A299228A73}"/>
    <cellStyle name="RISKtlCorner 3 8" xfId="23965" xr:uid="{00000000-0005-0000-0000-0000A45D0000}"/>
    <cellStyle name="RISKtlCorner 3 8 2" xfId="23966" xr:uid="{00000000-0005-0000-0000-0000A55D0000}"/>
    <cellStyle name="RISKtlCorner 3 8 2 2" xfId="23967" xr:uid="{00000000-0005-0000-0000-0000A65D0000}"/>
    <cellStyle name="RISKtlCorner 3 8 2 2 2" xfId="46546" xr:uid="{7308D05F-196F-4064-A52B-C41CFCCC3B7A}"/>
    <cellStyle name="RISKtlCorner 3 8 2 3" xfId="46545" xr:uid="{F7C32670-8B20-4CF1-A9A0-45FA0B83C561}"/>
    <cellStyle name="RISKtlCorner 3 8 3" xfId="23968" xr:uid="{00000000-0005-0000-0000-0000A75D0000}"/>
    <cellStyle name="RISKtlCorner 3 8 3 2" xfId="23969" xr:uid="{00000000-0005-0000-0000-0000A85D0000}"/>
    <cellStyle name="RISKtlCorner 3 8 3 2 2" xfId="46548" xr:uid="{04702087-32FA-4225-B6A8-B64ED180FAE1}"/>
    <cellStyle name="RISKtlCorner 3 8 3 3" xfId="46547" xr:uid="{A6DCCFC4-CA8B-41C3-9373-C95002979375}"/>
    <cellStyle name="RISKtlCorner 3 8 4" xfId="23970" xr:uid="{00000000-0005-0000-0000-0000A95D0000}"/>
    <cellStyle name="RISKtlCorner 3 8 4 2" xfId="46549" xr:uid="{FD96DB7C-FD2B-4552-8D67-D04EC7186193}"/>
    <cellStyle name="RISKtlCorner 3 8 5" xfId="46544" xr:uid="{5D42A993-1FF9-4863-92F5-7D55FB33D558}"/>
    <cellStyle name="RISKtlCorner 3 9" xfId="23971" xr:uid="{00000000-0005-0000-0000-0000AA5D0000}"/>
    <cellStyle name="RISKtlCorner 3 9 2" xfId="23972" xr:uid="{00000000-0005-0000-0000-0000AB5D0000}"/>
    <cellStyle name="RISKtlCorner 3 9 2 2" xfId="23973" xr:uid="{00000000-0005-0000-0000-0000AC5D0000}"/>
    <cellStyle name="RISKtlCorner 3 9 2 2 2" xfId="46552" xr:uid="{F8A0CB81-2964-4E2A-BC67-6E877EEE352A}"/>
    <cellStyle name="RISKtlCorner 3 9 2 3" xfId="46551" xr:uid="{CAADACF5-D745-48C6-AD6D-4CE8B319FE9B}"/>
    <cellStyle name="RISKtlCorner 3 9 3" xfId="23974" xr:uid="{00000000-0005-0000-0000-0000AD5D0000}"/>
    <cellStyle name="RISKtlCorner 3 9 3 2" xfId="23975" xr:uid="{00000000-0005-0000-0000-0000AE5D0000}"/>
    <cellStyle name="RISKtlCorner 3 9 3 2 2" xfId="46554" xr:uid="{9C9327EE-2235-4450-934F-53369225EFE9}"/>
    <cellStyle name="RISKtlCorner 3 9 3 3" xfId="46553" xr:uid="{62082518-20E0-4B89-A60B-B2C599F3603B}"/>
    <cellStyle name="RISKtlCorner 3 9 4" xfId="23976" xr:uid="{00000000-0005-0000-0000-0000AF5D0000}"/>
    <cellStyle name="RISKtlCorner 3 9 4 2" xfId="46555" xr:uid="{B60EE6E9-0EAA-4224-A8BE-FBC9F5A5E2DE}"/>
    <cellStyle name="RISKtlCorner 3 9 5" xfId="46550" xr:uid="{D3129512-086A-47D2-8616-7B5B821E5211}"/>
    <cellStyle name="RISKtlCorner 3_Balance" xfId="23977" xr:uid="{00000000-0005-0000-0000-0000B05D0000}"/>
    <cellStyle name="RISKtlCorner 4" xfId="23978" xr:uid="{00000000-0005-0000-0000-0000B15D0000}"/>
    <cellStyle name="RISKtlCorner 4 10" xfId="23979" xr:uid="{00000000-0005-0000-0000-0000B25D0000}"/>
    <cellStyle name="RISKtlCorner 4 10 2" xfId="23980" xr:uid="{00000000-0005-0000-0000-0000B35D0000}"/>
    <cellStyle name="RISKtlCorner 4 10 2 2" xfId="23981" xr:uid="{00000000-0005-0000-0000-0000B45D0000}"/>
    <cellStyle name="RISKtlCorner 4 10 2 2 2" xfId="46559" xr:uid="{978AEF86-1C30-4B5E-A0A4-D12A58AB978B}"/>
    <cellStyle name="RISKtlCorner 4 10 2 3" xfId="46558" xr:uid="{ADBF81C3-CA64-4E36-B439-9EBB0235FCFE}"/>
    <cellStyle name="RISKtlCorner 4 10 3" xfId="23982" xr:uid="{00000000-0005-0000-0000-0000B55D0000}"/>
    <cellStyle name="RISKtlCorner 4 10 3 2" xfId="23983" xr:uid="{00000000-0005-0000-0000-0000B65D0000}"/>
    <cellStyle name="RISKtlCorner 4 10 3 2 2" xfId="46561" xr:uid="{2470494F-253D-4CDD-850C-B669DF024F98}"/>
    <cellStyle name="RISKtlCorner 4 10 3 3" xfId="46560" xr:uid="{88A7E95F-F741-47AB-A2B1-AF246F54BBAE}"/>
    <cellStyle name="RISKtlCorner 4 10 4" xfId="23984" xr:uid="{00000000-0005-0000-0000-0000B75D0000}"/>
    <cellStyle name="RISKtlCorner 4 10 4 2" xfId="46562" xr:uid="{B9CF41DF-2DD1-4897-B349-B61B0572E4E7}"/>
    <cellStyle name="RISKtlCorner 4 10 5" xfId="46557" xr:uid="{F4310326-E311-4563-AC56-98AC035C60B3}"/>
    <cellStyle name="RISKtlCorner 4 11" xfId="23985" xr:uid="{00000000-0005-0000-0000-0000B85D0000}"/>
    <cellStyle name="RISKtlCorner 4 11 2" xfId="23986" xr:uid="{00000000-0005-0000-0000-0000B95D0000}"/>
    <cellStyle name="RISKtlCorner 4 11 2 2" xfId="46564" xr:uid="{E9C8EF0A-EE0E-41DA-98BA-B7E527933170}"/>
    <cellStyle name="RISKtlCorner 4 11 3" xfId="46563" xr:uid="{24A9F1C3-D17A-48CA-9510-26205605F8F4}"/>
    <cellStyle name="RISKtlCorner 4 12" xfId="23987" xr:uid="{00000000-0005-0000-0000-0000BA5D0000}"/>
    <cellStyle name="RISKtlCorner 4 12 2" xfId="23988" xr:uid="{00000000-0005-0000-0000-0000BB5D0000}"/>
    <cellStyle name="RISKtlCorner 4 12 2 2" xfId="46566" xr:uid="{341E9611-E6BB-4B06-92AA-137C4A7BCC22}"/>
    <cellStyle name="RISKtlCorner 4 12 3" xfId="46565" xr:uid="{17A3D729-3AEA-4AD8-9BC2-9B15B374016D}"/>
    <cellStyle name="RISKtlCorner 4 13" xfId="23989" xr:uid="{00000000-0005-0000-0000-0000BC5D0000}"/>
    <cellStyle name="RISKtlCorner 4 13 2" xfId="46567" xr:uid="{2D522827-B8C4-4F0B-9BE1-3FAA9ADC8261}"/>
    <cellStyle name="RISKtlCorner 4 14" xfId="46556" xr:uid="{F127B527-0B59-4E82-9A7B-5F052B6F93E2}"/>
    <cellStyle name="RISKtlCorner 4 2" xfId="23990" xr:uid="{00000000-0005-0000-0000-0000BD5D0000}"/>
    <cellStyle name="RISKtlCorner 4 2 10" xfId="46568" xr:uid="{7E73C3E9-E46A-4C1C-8268-415B59B19166}"/>
    <cellStyle name="RISKtlCorner 4 2 2" xfId="23991" xr:uid="{00000000-0005-0000-0000-0000BE5D0000}"/>
    <cellStyle name="RISKtlCorner 4 2 2 2" xfId="23992" xr:uid="{00000000-0005-0000-0000-0000BF5D0000}"/>
    <cellStyle name="RISKtlCorner 4 2 2 2 2" xfId="23993" xr:uid="{00000000-0005-0000-0000-0000C05D0000}"/>
    <cellStyle name="RISKtlCorner 4 2 2 2 2 2" xfId="23994" xr:uid="{00000000-0005-0000-0000-0000C15D0000}"/>
    <cellStyle name="RISKtlCorner 4 2 2 2 2 2 2" xfId="46572" xr:uid="{8B6187B0-8089-4659-875B-194068D103B0}"/>
    <cellStyle name="RISKtlCorner 4 2 2 2 2 3" xfId="46571" xr:uid="{AF4CEC28-CC1B-4D61-912C-A083AF2626C7}"/>
    <cellStyle name="RISKtlCorner 4 2 2 2 3" xfId="23995" xr:uid="{00000000-0005-0000-0000-0000C25D0000}"/>
    <cellStyle name="RISKtlCorner 4 2 2 2 3 2" xfId="23996" xr:uid="{00000000-0005-0000-0000-0000C35D0000}"/>
    <cellStyle name="RISKtlCorner 4 2 2 2 3 2 2" xfId="46574" xr:uid="{E6164C7C-442E-459F-9C21-0972380D767D}"/>
    <cellStyle name="RISKtlCorner 4 2 2 2 3 3" xfId="46573" xr:uid="{85962592-20B3-419D-8013-AD49D72D330D}"/>
    <cellStyle name="RISKtlCorner 4 2 2 2 4" xfId="23997" xr:uid="{00000000-0005-0000-0000-0000C45D0000}"/>
    <cellStyle name="RISKtlCorner 4 2 2 2 4 2" xfId="46575" xr:uid="{8D5912B1-005E-4ACF-B022-11737DBE4486}"/>
    <cellStyle name="RISKtlCorner 4 2 2 2 5" xfId="46570" xr:uid="{D5FD031F-0AE4-4619-9EDE-D26F5C820FDE}"/>
    <cellStyle name="RISKtlCorner 4 2 2 3" xfId="23998" xr:uid="{00000000-0005-0000-0000-0000C55D0000}"/>
    <cellStyle name="RISKtlCorner 4 2 2 3 2" xfId="23999" xr:uid="{00000000-0005-0000-0000-0000C65D0000}"/>
    <cellStyle name="RISKtlCorner 4 2 2 3 2 2" xfId="24000" xr:uid="{00000000-0005-0000-0000-0000C75D0000}"/>
    <cellStyle name="RISKtlCorner 4 2 2 3 2 2 2" xfId="46578" xr:uid="{548FAD05-73DF-4E37-818E-3B00FC6A1750}"/>
    <cellStyle name="RISKtlCorner 4 2 2 3 2 3" xfId="46577" xr:uid="{D95516DE-34E1-4009-BCCB-6540A4D48767}"/>
    <cellStyle name="RISKtlCorner 4 2 2 3 3" xfId="24001" xr:uid="{00000000-0005-0000-0000-0000C85D0000}"/>
    <cellStyle name="RISKtlCorner 4 2 2 3 3 2" xfId="24002" xr:uid="{00000000-0005-0000-0000-0000C95D0000}"/>
    <cellStyle name="RISKtlCorner 4 2 2 3 3 2 2" xfId="46580" xr:uid="{4AA3E724-19ED-4825-AC1F-4FCD115284E4}"/>
    <cellStyle name="RISKtlCorner 4 2 2 3 3 3" xfId="46579" xr:uid="{B01AE6D9-81FD-49CB-81A7-DA440C9FA295}"/>
    <cellStyle name="RISKtlCorner 4 2 2 3 4" xfId="24003" xr:uid="{00000000-0005-0000-0000-0000CA5D0000}"/>
    <cellStyle name="RISKtlCorner 4 2 2 3 4 2" xfId="46581" xr:uid="{3FC28D6A-1F76-4BA3-B0B0-E482B99F3228}"/>
    <cellStyle name="RISKtlCorner 4 2 2 3 5" xfId="46576" xr:uid="{8698B8F0-61FF-49E9-9BD4-DF064C937506}"/>
    <cellStyle name="RISKtlCorner 4 2 2 4" xfId="24004" xr:uid="{00000000-0005-0000-0000-0000CB5D0000}"/>
    <cellStyle name="RISKtlCorner 4 2 2 4 2" xfId="24005" xr:uid="{00000000-0005-0000-0000-0000CC5D0000}"/>
    <cellStyle name="RISKtlCorner 4 2 2 4 2 2" xfId="24006" xr:uid="{00000000-0005-0000-0000-0000CD5D0000}"/>
    <cellStyle name="RISKtlCorner 4 2 2 4 2 2 2" xfId="46584" xr:uid="{C2721A37-1D26-4A06-A03E-615B69BE656B}"/>
    <cellStyle name="RISKtlCorner 4 2 2 4 2 3" xfId="46583" xr:uid="{9BC6A889-22F8-48E8-9D58-54DC4C859977}"/>
    <cellStyle name="RISKtlCorner 4 2 2 4 3" xfId="24007" xr:uid="{00000000-0005-0000-0000-0000CE5D0000}"/>
    <cellStyle name="RISKtlCorner 4 2 2 4 3 2" xfId="24008" xr:uid="{00000000-0005-0000-0000-0000CF5D0000}"/>
    <cellStyle name="RISKtlCorner 4 2 2 4 3 2 2" xfId="46586" xr:uid="{6B087FFA-4A3E-4965-B504-FF7D082205F0}"/>
    <cellStyle name="RISKtlCorner 4 2 2 4 3 3" xfId="46585" xr:uid="{757D2C15-534F-476F-A51B-EA0755FBDBF4}"/>
    <cellStyle name="RISKtlCorner 4 2 2 4 4" xfId="24009" xr:uid="{00000000-0005-0000-0000-0000D05D0000}"/>
    <cellStyle name="RISKtlCorner 4 2 2 4 4 2" xfId="46587" xr:uid="{65B43C16-E3EC-4C38-A80F-828B452770CA}"/>
    <cellStyle name="RISKtlCorner 4 2 2 4 5" xfId="46582" xr:uid="{FEC03E27-0F44-4D3B-8DA6-83432D9907C5}"/>
    <cellStyle name="RISKtlCorner 4 2 2 5" xfId="24010" xr:uid="{00000000-0005-0000-0000-0000D15D0000}"/>
    <cellStyle name="RISKtlCorner 4 2 2 5 2" xfId="24011" xr:uid="{00000000-0005-0000-0000-0000D25D0000}"/>
    <cellStyle name="RISKtlCorner 4 2 2 5 2 2" xfId="24012" xr:uid="{00000000-0005-0000-0000-0000D35D0000}"/>
    <cellStyle name="RISKtlCorner 4 2 2 5 2 2 2" xfId="46590" xr:uid="{414DD994-D0F5-45FD-ACFF-DC99088B0B90}"/>
    <cellStyle name="RISKtlCorner 4 2 2 5 2 3" xfId="46589" xr:uid="{55D57D17-1E05-4D58-86C7-A2FCB08CEC53}"/>
    <cellStyle name="RISKtlCorner 4 2 2 5 3" xfId="24013" xr:uid="{00000000-0005-0000-0000-0000D45D0000}"/>
    <cellStyle name="RISKtlCorner 4 2 2 5 3 2" xfId="24014" xr:uid="{00000000-0005-0000-0000-0000D55D0000}"/>
    <cellStyle name="RISKtlCorner 4 2 2 5 3 2 2" xfId="46592" xr:uid="{557A8F82-CC10-4FB1-92BC-72D59CD07685}"/>
    <cellStyle name="RISKtlCorner 4 2 2 5 3 3" xfId="46591" xr:uid="{F06D91D9-BC3A-4CF4-84D0-7A239D629124}"/>
    <cellStyle name="RISKtlCorner 4 2 2 5 4" xfId="24015" xr:uid="{00000000-0005-0000-0000-0000D65D0000}"/>
    <cellStyle name="RISKtlCorner 4 2 2 5 4 2" xfId="46593" xr:uid="{14FB944B-C919-44CF-BC75-8272C5AA8422}"/>
    <cellStyle name="RISKtlCorner 4 2 2 5 5" xfId="46588" xr:uid="{BF4825FA-7720-49C5-9B25-68D6701E3916}"/>
    <cellStyle name="RISKtlCorner 4 2 2 6" xfId="24016" xr:uid="{00000000-0005-0000-0000-0000D75D0000}"/>
    <cellStyle name="RISKtlCorner 4 2 2 6 2" xfId="24017" xr:uid="{00000000-0005-0000-0000-0000D85D0000}"/>
    <cellStyle name="RISKtlCorner 4 2 2 6 2 2" xfId="46595" xr:uid="{7017E7E9-94DF-46FC-8844-4EAEFFD0FA2D}"/>
    <cellStyle name="RISKtlCorner 4 2 2 6 3" xfId="46594" xr:uid="{E6B830A6-8203-49A8-B549-6F4DA40E5C14}"/>
    <cellStyle name="RISKtlCorner 4 2 2 7" xfId="24018" xr:uid="{00000000-0005-0000-0000-0000D95D0000}"/>
    <cellStyle name="RISKtlCorner 4 2 2 7 2" xfId="24019" xr:uid="{00000000-0005-0000-0000-0000DA5D0000}"/>
    <cellStyle name="RISKtlCorner 4 2 2 7 2 2" xfId="46597" xr:uid="{3736AA81-82A6-4F5E-AE4B-DD0661F407FC}"/>
    <cellStyle name="RISKtlCorner 4 2 2 7 3" xfId="46596" xr:uid="{38E6DE19-A1A9-4F63-BFAD-1C40A7298845}"/>
    <cellStyle name="RISKtlCorner 4 2 2 8" xfId="24020" xr:uid="{00000000-0005-0000-0000-0000DB5D0000}"/>
    <cellStyle name="RISKtlCorner 4 2 2 8 2" xfId="46598" xr:uid="{EF50502D-3761-4D45-9915-263F57629C1A}"/>
    <cellStyle name="RISKtlCorner 4 2 2 9" xfId="46569" xr:uid="{699E870A-ACDB-4248-868C-0AA90A5DCFDB}"/>
    <cellStyle name="RISKtlCorner 4 2 3" xfId="24021" xr:uid="{00000000-0005-0000-0000-0000DC5D0000}"/>
    <cellStyle name="RISKtlCorner 4 2 3 2" xfId="24022" xr:uid="{00000000-0005-0000-0000-0000DD5D0000}"/>
    <cellStyle name="RISKtlCorner 4 2 3 2 2" xfId="24023" xr:uid="{00000000-0005-0000-0000-0000DE5D0000}"/>
    <cellStyle name="RISKtlCorner 4 2 3 2 2 2" xfId="46601" xr:uid="{49888093-927F-4DDA-9C5A-58A21E2B0462}"/>
    <cellStyle name="RISKtlCorner 4 2 3 2 3" xfId="46600" xr:uid="{8EC318E3-4482-4042-8923-551697D070F8}"/>
    <cellStyle name="RISKtlCorner 4 2 3 3" xfId="24024" xr:uid="{00000000-0005-0000-0000-0000DF5D0000}"/>
    <cellStyle name="RISKtlCorner 4 2 3 3 2" xfId="24025" xr:uid="{00000000-0005-0000-0000-0000E05D0000}"/>
    <cellStyle name="RISKtlCorner 4 2 3 3 2 2" xfId="46603" xr:uid="{252BECBE-AF3C-49F3-A8C5-FA8CF477D77B}"/>
    <cellStyle name="RISKtlCorner 4 2 3 3 3" xfId="46602" xr:uid="{B9B27C6C-D239-49EB-9D70-FC5B46EBE433}"/>
    <cellStyle name="RISKtlCorner 4 2 3 4" xfId="24026" xr:uid="{00000000-0005-0000-0000-0000E15D0000}"/>
    <cellStyle name="RISKtlCorner 4 2 3 4 2" xfId="46604" xr:uid="{FA883D6C-5812-423B-A529-6DC7CE4B2E4A}"/>
    <cellStyle name="RISKtlCorner 4 2 3 5" xfId="46599" xr:uid="{1AF986EB-9866-4EAF-A1AE-5437A5B5B8DD}"/>
    <cellStyle name="RISKtlCorner 4 2 4" xfId="24027" xr:uid="{00000000-0005-0000-0000-0000E25D0000}"/>
    <cellStyle name="RISKtlCorner 4 2 4 2" xfId="24028" xr:uid="{00000000-0005-0000-0000-0000E35D0000}"/>
    <cellStyle name="RISKtlCorner 4 2 4 2 2" xfId="24029" xr:uid="{00000000-0005-0000-0000-0000E45D0000}"/>
    <cellStyle name="RISKtlCorner 4 2 4 2 2 2" xfId="46607" xr:uid="{BCB868FE-F921-4073-B37F-ABA9FA61B5FA}"/>
    <cellStyle name="RISKtlCorner 4 2 4 2 3" xfId="46606" xr:uid="{06430920-D080-4B6F-B164-E759FFE5AC08}"/>
    <cellStyle name="RISKtlCorner 4 2 4 3" xfId="24030" xr:uid="{00000000-0005-0000-0000-0000E55D0000}"/>
    <cellStyle name="RISKtlCorner 4 2 4 3 2" xfId="24031" xr:uid="{00000000-0005-0000-0000-0000E65D0000}"/>
    <cellStyle name="RISKtlCorner 4 2 4 3 2 2" xfId="46609" xr:uid="{1B3BB65E-ECC3-4AE2-BA4C-564A2807848E}"/>
    <cellStyle name="RISKtlCorner 4 2 4 3 3" xfId="46608" xr:uid="{28FA3B01-F78D-4476-99BD-1403E27607E7}"/>
    <cellStyle name="RISKtlCorner 4 2 4 4" xfId="24032" xr:uid="{00000000-0005-0000-0000-0000E75D0000}"/>
    <cellStyle name="RISKtlCorner 4 2 4 4 2" xfId="46610" xr:uid="{6488FE47-AD72-49BD-915E-1C1F088E1B81}"/>
    <cellStyle name="RISKtlCorner 4 2 4 5" xfId="46605" xr:uid="{ECFA2EE3-08AD-4CA2-8BF5-78364E603573}"/>
    <cellStyle name="RISKtlCorner 4 2 5" xfId="24033" xr:uid="{00000000-0005-0000-0000-0000E85D0000}"/>
    <cellStyle name="RISKtlCorner 4 2 5 2" xfId="24034" xr:uid="{00000000-0005-0000-0000-0000E95D0000}"/>
    <cellStyle name="RISKtlCorner 4 2 5 2 2" xfId="24035" xr:uid="{00000000-0005-0000-0000-0000EA5D0000}"/>
    <cellStyle name="RISKtlCorner 4 2 5 2 2 2" xfId="46613" xr:uid="{72154FDE-E840-4E50-B001-26E7E526F49C}"/>
    <cellStyle name="RISKtlCorner 4 2 5 2 3" xfId="46612" xr:uid="{768AAB48-51C2-48AB-A2FF-3984DC164E17}"/>
    <cellStyle name="RISKtlCorner 4 2 5 3" xfId="24036" xr:uid="{00000000-0005-0000-0000-0000EB5D0000}"/>
    <cellStyle name="RISKtlCorner 4 2 5 3 2" xfId="24037" xr:uid="{00000000-0005-0000-0000-0000EC5D0000}"/>
    <cellStyle name="RISKtlCorner 4 2 5 3 2 2" xfId="46615" xr:uid="{D1C7E787-70A6-49CA-86BC-2C6DD6AE355E}"/>
    <cellStyle name="RISKtlCorner 4 2 5 3 3" xfId="46614" xr:uid="{F8AB4C52-5238-4611-B331-9B6861588DA4}"/>
    <cellStyle name="RISKtlCorner 4 2 5 4" xfId="24038" xr:uid="{00000000-0005-0000-0000-0000ED5D0000}"/>
    <cellStyle name="RISKtlCorner 4 2 5 4 2" xfId="46616" xr:uid="{95A4DC1C-9329-43D3-9321-5F58783D769C}"/>
    <cellStyle name="RISKtlCorner 4 2 5 5" xfId="46611" xr:uid="{5F8932BC-D7C4-4F86-94CD-217CA87A923A}"/>
    <cellStyle name="RISKtlCorner 4 2 6" xfId="24039" xr:uid="{00000000-0005-0000-0000-0000EE5D0000}"/>
    <cellStyle name="RISKtlCorner 4 2 6 2" xfId="24040" xr:uid="{00000000-0005-0000-0000-0000EF5D0000}"/>
    <cellStyle name="RISKtlCorner 4 2 6 2 2" xfId="24041" xr:uid="{00000000-0005-0000-0000-0000F05D0000}"/>
    <cellStyle name="RISKtlCorner 4 2 6 2 2 2" xfId="46619" xr:uid="{1AB907EA-941C-49E2-819F-778F3402B228}"/>
    <cellStyle name="RISKtlCorner 4 2 6 2 3" xfId="46618" xr:uid="{286C66AB-C8FE-4B09-8A0F-55D722D91AF5}"/>
    <cellStyle name="RISKtlCorner 4 2 6 3" xfId="24042" xr:uid="{00000000-0005-0000-0000-0000F15D0000}"/>
    <cellStyle name="RISKtlCorner 4 2 6 3 2" xfId="24043" xr:uid="{00000000-0005-0000-0000-0000F25D0000}"/>
    <cellStyle name="RISKtlCorner 4 2 6 3 2 2" xfId="46621" xr:uid="{3FCE5514-C76E-4BEF-ADBB-B11D93FAD1FA}"/>
    <cellStyle name="RISKtlCorner 4 2 6 3 3" xfId="46620" xr:uid="{6AA5C066-FED6-4264-999F-F8869D46C24A}"/>
    <cellStyle name="RISKtlCorner 4 2 6 4" xfId="24044" xr:uid="{00000000-0005-0000-0000-0000F35D0000}"/>
    <cellStyle name="RISKtlCorner 4 2 6 4 2" xfId="46622" xr:uid="{8ED4BED0-8F97-48A6-8757-B3C5F8D358E8}"/>
    <cellStyle name="RISKtlCorner 4 2 6 5" xfId="46617" xr:uid="{501B3FCB-45F3-4117-B5CE-9C4CCDA81413}"/>
    <cellStyle name="RISKtlCorner 4 2 7" xfId="24045" xr:uid="{00000000-0005-0000-0000-0000F45D0000}"/>
    <cellStyle name="RISKtlCorner 4 2 7 2" xfId="24046" xr:uid="{00000000-0005-0000-0000-0000F55D0000}"/>
    <cellStyle name="RISKtlCorner 4 2 7 2 2" xfId="46624" xr:uid="{76D40A7D-C7CB-4C0B-8F47-FAB71E7E7356}"/>
    <cellStyle name="RISKtlCorner 4 2 7 3" xfId="46623" xr:uid="{84235EFD-50D2-4D0E-9775-24F1E9591277}"/>
    <cellStyle name="RISKtlCorner 4 2 8" xfId="24047" xr:uid="{00000000-0005-0000-0000-0000F65D0000}"/>
    <cellStyle name="RISKtlCorner 4 2 8 2" xfId="24048" xr:uid="{00000000-0005-0000-0000-0000F75D0000}"/>
    <cellStyle name="RISKtlCorner 4 2 8 2 2" xfId="46626" xr:uid="{325E432C-10EE-4D3E-933A-7CD1A5D2EC9B}"/>
    <cellStyle name="RISKtlCorner 4 2 8 3" xfId="46625" xr:uid="{2AAD5157-6413-4962-9252-F2662C8091AA}"/>
    <cellStyle name="RISKtlCorner 4 2 9" xfId="24049" xr:uid="{00000000-0005-0000-0000-0000F85D0000}"/>
    <cellStyle name="RISKtlCorner 4 2 9 2" xfId="46627" xr:uid="{675266ED-0228-4E59-8532-3DA811CBE151}"/>
    <cellStyle name="RISKtlCorner 4 2_Balance" xfId="24050" xr:uid="{00000000-0005-0000-0000-0000F95D0000}"/>
    <cellStyle name="RISKtlCorner 4 3" xfId="24051" xr:uid="{00000000-0005-0000-0000-0000FA5D0000}"/>
    <cellStyle name="RISKtlCorner 4 3 10" xfId="46628" xr:uid="{E475E871-3F7C-41C6-8D3E-E33C9E2F7FC6}"/>
    <cellStyle name="RISKtlCorner 4 3 2" xfId="24052" xr:uid="{00000000-0005-0000-0000-0000FB5D0000}"/>
    <cellStyle name="RISKtlCorner 4 3 2 2" xfId="24053" xr:uid="{00000000-0005-0000-0000-0000FC5D0000}"/>
    <cellStyle name="RISKtlCorner 4 3 2 2 2" xfId="24054" xr:uid="{00000000-0005-0000-0000-0000FD5D0000}"/>
    <cellStyle name="RISKtlCorner 4 3 2 2 2 2" xfId="24055" xr:uid="{00000000-0005-0000-0000-0000FE5D0000}"/>
    <cellStyle name="RISKtlCorner 4 3 2 2 2 2 2" xfId="46632" xr:uid="{BCA9CB53-8CCF-4E30-865E-5FA0E3C1F550}"/>
    <cellStyle name="RISKtlCorner 4 3 2 2 2 3" xfId="46631" xr:uid="{F201A62F-E7E5-4925-90A0-E037343CDF87}"/>
    <cellStyle name="RISKtlCorner 4 3 2 2 3" xfId="24056" xr:uid="{00000000-0005-0000-0000-0000FF5D0000}"/>
    <cellStyle name="RISKtlCorner 4 3 2 2 3 2" xfId="24057" xr:uid="{00000000-0005-0000-0000-0000005E0000}"/>
    <cellStyle name="RISKtlCorner 4 3 2 2 3 2 2" xfId="46634" xr:uid="{6726AAEC-17BC-4144-AE6F-F7EAF8C714F7}"/>
    <cellStyle name="RISKtlCorner 4 3 2 2 3 3" xfId="46633" xr:uid="{839926CC-7292-43D0-AE3C-461071F54CD5}"/>
    <cellStyle name="RISKtlCorner 4 3 2 2 4" xfId="24058" xr:uid="{00000000-0005-0000-0000-0000015E0000}"/>
    <cellStyle name="RISKtlCorner 4 3 2 2 4 2" xfId="46635" xr:uid="{2AB62FBA-48CD-4415-97B4-6293DFC77270}"/>
    <cellStyle name="RISKtlCorner 4 3 2 2 5" xfId="46630" xr:uid="{96AD841E-6C90-4A24-9C95-18F344FF0BB7}"/>
    <cellStyle name="RISKtlCorner 4 3 2 3" xfId="24059" xr:uid="{00000000-0005-0000-0000-0000025E0000}"/>
    <cellStyle name="RISKtlCorner 4 3 2 3 2" xfId="24060" xr:uid="{00000000-0005-0000-0000-0000035E0000}"/>
    <cellStyle name="RISKtlCorner 4 3 2 3 2 2" xfId="24061" xr:uid="{00000000-0005-0000-0000-0000045E0000}"/>
    <cellStyle name="RISKtlCorner 4 3 2 3 2 2 2" xfId="46638" xr:uid="{609906B1-E4F4-4CED-9FCA-37E3E9979BB6}"/>
    <cellStyle name="RISKtlCorner 4 3 2 3 2 3" xfId="46637" xr:uid="{98E2CBCE-B40C-466B-B4DD-516FF09DFF91}"/>
    <cellStyle name="RISKtlCorner 4 3 2 3 3" xfId="24062" xr:uid="{00000000-0005-0000-0000-0000055E0000}"/>
    <cellStyle name="RISKtlCorner 4 3 2 3 3 2" xfId="24063" xr:uid="{00000000-0005-0000-0000-0000065E0000}"/>
    <cellStyle name="RISKtlCorner 4 3 2 3 3 2 2" xfId="46640" xr:uid="{9A3FD8FA-5291-46F9-8EC6-335D96B0AA9C}"/>
    <cellStyle name="RISKtlCorner 4 3 2 3 3 3" xfId="46639" xr:uid="{87AFEE90-F2A2-41F6-AE65-5B447E8BC081}"/>
    <cellStyle name="RISKtlCorner 4 3 2 3 4" xfId="24064" xr:uid="{00000000-0005-0000-0000-0000075E0000}"/>
    <cellStyle name="RISKtlCorner 4 3 2 3 4 2" xfId="46641" xr:uid="{3C10A775-7365-48FE-AA29-ECD964E82066}"/>
    <cellStyle name="RISKtlCorner 4 3 2 3 5" xfId="46636" xr:uid="{32C269AB-E78D-496A-94D8-6ECCB3B0B6DA}"/>
    <cellStyle name="RISKtlCorner 4 3 2 4" xfId="24065" xr:uid="{00000000-0005-0000-0000-0000085E0000}"/>
    <cellStyle name="RISKtlCorner 4 3 2 4 2" xfId="24066" xr:uid="{00000000-0005-0000-0000-0000095E0000}"/>
    <cellStyle name="RISKtlCorner 4 3 2 4 2 2" xfId="24067" xr:uid="{00000000-0005-0000-0000-00000A5E0000}"/>
    <cellStyle name="RISKtlCorner 4 3 2 4 2 2 2" xfId="46644" xr:uid="{9EB25D56-9004-4721-9828-83FB8C905D8D}"/>
    <cellStyle name="RISKtlCorner 4 3 2 4 2 3" xfId="46643" xr:uid="{E922C621-DCB6-46FD-A081-71145D987935}"/>
    <cellStyle name="RISKtlCorner 4 3 2 4 3" xfId="24068" xr:uid="{00000000-0005-0000-0000-00000B5E0000}"/>
    <cellStyle name="RISKtlCorner 4 3 2 4 3 2" xfId="24069" xr:uid="{00000000-0005-0000-0000-00000C5E0000}"/>
    <cellStyle name="RISKtlCorner 4 3 2 4 3 2 2" xfId="46646" xr:uid="{EBE4A719-1DE0-4391-8151-4736F6DE5065}"/>
    <cellStyle name="RISKtlCorner 4 3 2 4 3 3" xfId="46645" xr:uid="{98D88E42-91AE-47BC-B869-7CF78868789F}"/>
    <cellStyle name="RISKtlCorner 4 3 2 4 4" xfId="24070" xr:uid="{00000000-0005-0000-0000-00000D5E0000}"/>
    <cellStyle name="RISKtlCorner 4 3 2 4 4 2" xfId="46647" xr:uid="{E9E67516-F8F5-4B9E-B9D6-33C387BB5C31}"/>
    <cellStyle name="RISKtlCorner 4 3 2 4 5" xfId="46642" xr:uid="{78B40A73-711D-4C55-B17E-91242FDFCD4A}"/>
    <cellStyle name="RISKtlCorner 4 3 2 5" xfId="24071" xr:uid="{00000000-0005-0000-0000-00000E5E0000}"/>
    <cellStyle name="RISKtlCorner 4 3 2 5 2" xfId="24072" xr:uid="{00000000-0005-0000-0000-00000F5E0000}"/>
    <cellStyle name="RISKtlCorner 4 3 2 5 2 2" xfId="24073" xr:uid="{00000000-0005-0000-0000-0000105E0000}"/>
    <cellStyle name="RISKtlCorner 4 3 2 5 2 2 2" xfId="46650" xr:uid="{F41C7D38-C97E-4CCD-8C21-173C0DC4A040}"/>
    <cellStyle name="RISKtlCorner 4 3 2 5 2 3" xfId="46649" xr:uid="{128F6CD5-2B88-4042-B18B-329A32B76980}"/>
    <cellStyle name="RISKtlCorner 4 3 2 5 3" xfId="24074" xr:uid="{00000000-0005-0000-0000-0000115E0000}"/>
    <cellStyle name="RISKtlCorner 4 3 2 5 3 2" xfId="24075" xr:uid="{00000000-0005-0000-0000-0000125E0000}"/>
    <cellStyle name="RISKtlCorner 4 3 2 5 3 2 2" xfId="46652" xr:uid="{36B1DFBC-CCBA-49E1-BABC-FA5A9E899927}"/>
    <cellStyle name="RISKtlCorner 4 3 2 5 3 3" xfId="46651" xr:uid="{8B46BF22-1326-4C76-B1F4-7F558479FAEA}"/>
    <cellStyle name="RISKtlCorner 4 3 2 5 4" xfId="24076" xr:uid="{00000000-0005-0000-0000-0000135E0000}"/>
    <cellStyle name="RISKtlCorner 4 3 2 5 4 2" xfId="46653" xr:uid="{74B55105-3A2A-4C21-941B-6B47304FA1BA}"/>
    <cellStyle name="RISKtlCorner 4 3 2 5 5" xfId="46648" xr:uid="{B638B9A7-5A42-45BD-9D60-3086FA0DD32A}"/>
    <cellStyle name="RISKtlCorner 4 3 2 6" xfId="24077" xr:uid="{00000000-0005-0000-0000-0000145E0000}"/>
    <cellStyle name="RISKtlCorner 4 3 2 6 2" xfId="24078" xr:uid="{00000000-0005-0000-0000-0000155E0000}"/>
    <cellStyle name="RISKtlCorner 4 3 2 6 2 2" xfId="46655" xr:uid="{0ED46D4F-AF48-4C4B-82FB-0AD137B4DAF2}"/>
    <cellStyle name="RISKtlCorner 4 3 2 6 3" xfId="46654" xr:uid="{E60A75AB-A6DB-4B42-9A73-C67E0F5B884A}"/>
    <cellStyle name="RISKtlCorner 4 3 2 7" xfId="24079" xr:uid="{00000000-0005-0000-0000-0000165E0000}"/>
    <cellStyle name="RISKtlCorner 4 3 2 7 2" xfId="24080" xr:uid="{00000000-0005-0000-0000-0000175E0000}"/>
    <cellStyle name="RISKtlCorner 4 3 2 7 2 2" xfId="46657" xr:uid="{AF083822-624A-4FD7-B8D1-16B6F1929D0A}"/>
    <cellStyle name="RISKtlCorner 4 3 2 7 3" xfId="46656" xr:uid="{AEBD0E9F-2F0E-4128-9849-194409C5D7FA}"/>
    <cellStyle name="RISKtlCorner 4 3 2 8" xfId="24081" xr:uid="{00000000-0005-0000-0000-0000185E0000}"/>
    <cellStyle name="RISKtlCorner 4 3 2 8 2" xfId="46658" xr:uid="{2CD7F9CF-C624-457A-87A4-9458418FF43A}"/>
    <cellStyle name="RISKtlCorner 4 3 2 9" xfId="46629" xr:uid="{59D559D6-800C-417C-8C99-75EBF8F150D3}"/>
    <cellStyle name="RISKtlCorner 4 3 3" xfId="24082" xr:uid="{00000000-0005-0000-0000-0000195E0000}"/>
    <cellStyle name="RISKtlCorner 4 3 3 2" xfId="24083" xr:uid="{00000000-0005-0000-0000-00001A5E0000}"/>
    <cellStyle name="RISKtlCorner 4 3 3 2 2" xfId="24084" xr:uid="{00000000-0005-0000-0000-00001B5E0000}"/>
    <cellStyle name="RISKtlCorner 4 3 3 2 2 2" xfId="46661" xr:uid="{750708A2-58A1-4A65-A0D4-AF44E799EDB8}"/>
    <cellStyle name="RISKtlCorner 4 3 3 2 3" xfId="46660" xr:uid="{B1933FF1-2C59-4F1C-A9EF-C2C77AC038CC}"/>
    <cellStyle name="RISKtlCorner 4 3 3 3" xfId="24085" xr:uid="{00000000-0005-0000-0000-00001C5E0000}"/>
    <cellStyle name="RISKtlCorner 4 3 3 3 2" xfId="24086" xr:uid="{00000000-0005-0000-0000-00001D5E0000}"/>
    <cellStyle name="RISKtlCorner 4 3 3 3 2 2" xfId="46663" xr:uid="{943D5216-8268-407E-B6B5-605FBBAA3C57}"/>
    <cellStyle name="RISKtlCorner 4 3 3 3 3" xfId="46662" xr:uid="{851B2C59-F917-4EC9-A372-27E709DC3B37}"/>
    <cellStyle name="RISKtlCorner 4 3 3 4" xfId="24087" xr:uid="{00000000-0005-0000-0000-00001E5E0000}"/>
    <cellStyle name="RISKtlCorner 4 3 3 4 2" xfId="46664" xr:uid="{C67D75AC-CCED-4274-B963-A8F98800E0BD}"/>
    <cellStyle name="RISKtlCorner 4 3 3 5" xfId="46659" xr:uid="{16213EB5-A033-433B-93ED-92EA13DFF8EB}"/>
    <cellStyle name="RISKtlCorner 4 3 4" xfId="24088" xr:uid="{00000000-0005-0000-0000-00001F5E0000}"/>
    <cellStyle name="RISKtlCorner 4 3 4 2" xfId="24089" xr:uid="{00000000-0005-0000-0000-0000205E0000}"/>
    <cellStyle name="RISKtlCorner 4 3 4 2 2" xfId="24090" xr:uid="{00000000-0005-0000-0000-0000215E0000}"/>
    <cellStyle name="RISKtlCorner 4 3 4 2 2 2" xfId="46667" xr:uid="{182A00A0-D5FC-45A0-9927-59B23946626A}"/>
    <cellStyle name="RISKtlCorner 4 3 4 2 3" xfId="46666" xr:uid="{12A848B3-941D-448E-9527-D74374B95E56}"/>
    <cellStyle name="RISKtlCorner 4 3 4 3" xfId="24091" xr:uid="{00000000-0005-0000-0000-0000225E0000}"/>
    <cellStyle name="RISKtlCorner 4 3 4 3 2" xfId="24092" xr:uid="{00000000-0005-0000-0000-0000235E0000}"/>
    <cellStyle name="RISKtlCorner 4 3 4 3 2 2" xfId="46669" xr:uid="{2088D6C6-8B19-4BB2-8376-F708AA106765}"/>
    <cellStyle name="RISKtlCorner 4 3 4 3 3" xfId="46668" xr:uid="{7C7ED0D1-54FD-4B44-9F68-CC34EA37FA30}"/>
    <cellStyle name="RISKtlCorner 4 3 4 4" xfId="24093" xr:uid="{00000000-0005-0000-0000-0000245E0000}"/>
    <cellStyle name="RISKtlCorner 4 3 4 4 2" xfId="46670" xr:uid="{3D469643-F8F8-4293-9D52-6753B12AA81C}"/>
    <cellStyle name="RISKtlCorner 4 3 4 5" xfId="46665" xr:uid="{8BF0280C-CDD4-4EB9-ABE6-79821AF767E0}"/>
    <cellStyle name="RISKtlCorner 4 3 5" xfId="24094" xr:uid="{00000000-0005-0000-0000-0000255E0000}"/>
    <cellStyle name="RISKtlCorner 4 3 5 2" xfId="24095" xr:uid="{00000000-0005-0000-0000-0000265E0000}"/>
    <cellStyle name="RISKtlCorner 4 3 5 2 2" xfId="24096" xr:uid="{00000000-0005-0000-0000-0000275E0000}"/>
    <cellStyle name="RISKtlCorner 4 3 5 2 2 2" xfId="46673" xr:uid="{1A254399-E06C-4F65-830E-DCC7F41C1135}"/>
    <cellStyle name="RISKtlCorner 4 3 5 2 3" xfId="46672" xr:uid="{3A239A77-BE96-4B89-9BAF-16ABBABA6468}"/>
    <cellStyle name="RISKtlCorner 4 3 5 3" xfId="24097" xr:uid="{00000000-0005-0000-0000-0000285E0000}"/>
    <cellStyle name="RISKtlCorner 4 3 5 3 2" xfId="24098" xr:uid="{00000000-0005-0000-0000-0000295E0000}"/>
    <cellStyle name="RISKtlCorner 4 3 5 3 2 2" xfId="46675" xr:uid="{FA650C95-4B67-4BD9-9ABC-8D1BE42A49BB}"/>
    <cellStyle name="RISKtlCorner 4 3 5 3 3" xfId="46674" xr:uid="{88CDEFAB-33BF-4E43-8507-02C5CA71439C}"/>
    <cellStyle name="RISKtlCorner 4 3 5 4" xfId="24099" xr:uid="{00000000-0005-0000-0000-00002A5E0000}"/>
    <cellStyle name="RISKtlCorner 4 3 5 4 2" xfId="46676" xr:uid="{F1F15A24-57FD-4817-84CE-236995CA4425}"/>
    <cellStyle name="RISKtlCorner 4 3 5 5" xfId="46671" xr:uid="{494578EA-A4D7-41E9-9558-D2333D7B266F}"/>
    <cellStyle name="RISKtlCorner 4 3 6" xfId="24100" xr:uid="{00000000-0005-0000-0000-00002B5E0000}"/>
    <cellStyle name="RISKtlCorner 4 3 6 2" xfId="24101" xr:uid="{00000000-0005-0000-0000-00002C5E0000}"/>
    <cellStyle name="RISKtlCorner 4 3 6 2 2" xfId="24102" xr:uid="{00000000-0005-0000-0000-00002D5E0000}"/>
    <cellStyle name="RISKtlCorner 4 3 6 2 2 2" xfId="46679" xr:uid="{852D0429-D78B-4C07-AAC6-E64A2B118B61}"/>
    <cellStyle name="RISKtlCorner 4 3 6 2 3" xfId="46678" xr:uid="{41F76CBA-93C8-400B-81FD-D9F2D218A837}"/>
    <cellStyle name="RISKtlCorner 4 3 6 3" xfId="24103" xr:uid="{00000000-0005-0000-0000-00002E5E0000}"/>
    <cellStyle name="RISKtlCorner 4 3 6 3 2" xfId="24104" xr:uid="{00000000-0005-0000-0000-00002F5E0000}"/>
    <cellStyle name="RISKtlCorner 4 3 6 3 2 2" xfId="46681" xr:uid="{759D7AC8-66FD-4F55-AC96-1AEC25CA4395}"/>
    <cellStyle name="RISKtlCorner 4 3 6 3 3" xfId="46680" xr:uid="{DE9DF79E-0D14-4E86-979D-51E91BDE7AAF}"/>
    <cellStyle name="RISKtlCorner 4 3 6 4" xfId="24105" xr:uid="{00000000-0005-0000-0000-0000305E0000}"/>
    <cellStyle name="RISKtlCorner 4 3 6 4 2" xfId="46682" xr:uid="{F9540B21-C1A7-4D9A-977B-2AF4F043ACE4}"/>
    <cellStyle name="RISKtlCorner 4 3 6 5" xfId="46677" xr:uid="{662BE19B-8E91-4022-B910-80E85F684ADC}"/>
    <cellStyle name="RISKtlCorner 4 3 7" xfId="24106" xr:uid="{00000000-0005-0000-0000-0000315E0000}"/>
    <cellStyle name="RISKtlCorner 4 3 7 2" xfId="24107" xr:uid="{00000000-0005-0000-0000-0000325E0000}"/>
    <cellStyle name="RISKtlCorner 4 3 7 2 2" xfId="46684" xr:uid="{653998CB-3472-4CA9-83F6-EE692485159A}"/>
    <cellStyle name="RISKtlCorner 4 3 7 3" xfId="46683" xr:uid="{3BE62144-90C5-4556-96E9-733D75F35C68}"/>
    <cellStyle name="RISKtlCorner 4 3 8" xfId="24108" xr:uid="{00000000-0005-0000-0000-0000335E0000}"/>
    <cellStyle name="RISKtlCorner 4 3 8 2" xfId="24109" xr:uid="{00000000-0005-0000-0000-0000345E0000}"/>
    <cellStyle name="RISKtlCorner 4 3 8 2 2" xfId="46686" xr:uid="{BB5A94BE-BCBB-4ACF-BA74-27459D2CA5B7}"/>
    <cellStyle name="RISKtlCorner 4 3 8 3" xfId="46685" xr:uid="{ACFBF23A-0506-4F06-B7C0-9F12BC3946DF}"/>
    <cellStyle name="RISKtlCorner 4 3 9" xfId="24110" xr:uid="{00000000-0005-0000-0000-0000355E0000}"/>
    <cellStyle name="RISKtlCorner 4 3 9 2" xfId="46687" xr:uid="{C3CE06B3-3A29-4EAC-8AB5-1A0748CE8F6B}"/>
    <cellStyle name="RISKtlCorner 4 3_Balance" xfId="24111" xr:uid="{00000000-0005-0000-0000-0000365E0000}"/>
    <cellStyle name="RISKtlCorner 4 4" xfId="24112" xr:uid="{00000000-0005-0000-0000-0000375E0000}"/>
    <cellStyle name="RISKtlCorner 4 4 10" xfId="46688" xr:uid="{A0B71680-C26F-4F6C-A30D-CA6D08580142}"/>
    <cellStyle name="RISKtlCorner 4 4 2" xfId="24113" xr:uid="{00000000-0005-0000-0000-0000385E0000}"/>
    <cellStyle name="RISKtlCorner 4 4 2 2" xfId="24114" xr:uid="{00000000-0005-0000-0000-0000395E0000}"/>
    <cellStyle name="RISKtlCorner 4 4 2 2 2" xfId="24115" xr:uid="{00000000-0005-0000-0000-00003A5E0000}"/>
    <cellStyle name="RISKtlCorner 4 4 2 2 2 2" xfId="24116" xr:uid="{00000000-0005-0000-0000-00003B5E0000}"/>
    <cellStyle name="RISKtlCorner 4 4 2 2 2 2 2" xfId="46692" xr:uid="{B9898526-F3F7-4949-87FA-F61966BBB40D}"/>
    <cellStyle name="RISKtlCorner 4 4 2 2 2 3" xfId="46691" xr:uid="{036A9014-8255-4161-BC57-C55824D0016F}"/>
    <cellStyle name="RISKtlCorner 4 4 2 2 3" xfId="24117" xr:uid="{00000000-0005-0000-0000-00003C5E0000}"/>
    <cellStyle name="RISKtlCorner 4 4 2 2 3 2" xfId="24118" xr:uid="{00000000-0005-0000-0000-00003D5E0000}"/>
    <cellStyle name="RISKtlCorner 4 4 2 2 3 2 2" xfId="46694" xr:uid="{1CE1BA3A-8DA9-4722-BBDA-B1CE2861136D}"/>
    <cellStyle name="RISKtlCorner 4 4 2 2 3 3" xfId="46693" xr:uid="{0E9EAA0B-84CC-48B0-BB0E-8168EDF13783}"/>
    <cellStyle name="RISKtlCorner 4 4 2 2 4" xfId="24119" xr:uid="{00000000-0005-0000-0000-00003E5E0000}"/>
    <cellStyle name="RISKtlCorner 4 4 2 2 4 2" xfId="46695" xr:uid="{F9D04684-4D9E-4802-B154-FA4081FB3B90}"/>
    <cellStyle name="RISKtlCorner 4 4 2 2 5" xfId="46690" xr:uid="{EA389E92-EBBC-40F1-81D4-F7DD81A9BA36}"/>
    <cellStyle name="RISKtlCorner 4 4 2 3" xfId="24120" xr:uid="{00000000-0005-0000-0000-00003F5E0000}"/>
    <cellStyle name="RISKtlCorner 4 4 2 3 2" xfId="24121" xr:uid="{00000000-0005-0000-0000-0000405E0000}"/>
    <cellStyle name="RISKtlCorner 4 4 2 3 2 2" xfId="24122" xr:uid="{00000000-0005-0000-0000-0000415E0000}"/>
    <cellStyle name="RISKtlCorner 4 4 2 3 2 2 2" xfId="46698" xr:uid="{2E18C467-8DC8-4FDD-971E-D3956C47D726}"/>
    <cellStyle name="RISKtlCorner 4 4 2 3 2 3" xfId="46697" xr:uid="{FE7946C4-985C-4EEF-A97D-FC759801B80E}"/>
    <cellStyle name="RISKtlCorner 4 4 2 3 3" xfId="24123" xr:uid="{00000000-0005-0000-0000-0000425E0000}"/>
    <cellStyle name="RISKtlCorner 4 4 2 3 3 2" xfId="24124" xr:uid="{00000000-0005-0000-0000-0000435E0000}"/>
    <cellStyle name="RISKtlCorner 4 4 2 3 3 2 2" xfId="46700" xr:uid="{F59279B8-6489-45DC-B331-CD1D794DD5D3}"/>
    <cellStyle name="RISKtlCorner 4 4 2 3 3 3" xfId="46699" xr:uid="{D72439B0-8FA2-4638-8E3E-2C4E8220DB01}"/>
    <cellStyle name="RISKtlCorner 4 4 2 3 4" xfId="24125" xr:uid="{00000000-0005-0000-0000-0000445E0000}"/>
    <cellStyle name="RISKtlCorner 4 4 2 3 4 2" xfId="46701" xr:uid="{ABD8542A-07B6-4ACB-B702-7E5E107D403A}"/>
    <cellStyle name="RISKtlCorner 4 4 2 3 5" xfId="46696" xr:uid="{87E3A4BA-CBE9-45A5-BDAD-B45FE2188E71}"/>
    <cellStyle name="RISKtlCorner 4 4 2 4" xfId="24126" xr:uid="{00000000-0005-0000-0000-0000455E0000}"/>
    <cellStyle name="RISKtlCorner 4 4 2 4 2" xfId="24127" xr:uid="{00000000-0005-0000-0000-0000465E0000}"/>
    <cellStyle name="RISKtlCorner 4 4 2 4 2 2" xfId="24128" xr:uid="{00000000-0005-0000-0000-0000475E0000}"/>
    <cellStyle name="RISKtlCorner 4 4 2 4 2 2 2" xfId="46704" xr:uid="{6DD714C8-E676-4BF7-AEB1-7CC56018F40E}"/>
    <cellStyle name="RISKtlCorner 4 4 2 4 2 3" xfId="46703" xr:uid="{9CD5C0EA-842E-4495-BAB7-8599271E1737}"/>
    <cellStyle name="RISKtlCorner 4 4 2 4 3" xfId="24129" xr:uid="{00000000-0005-0000-0000-0000485E0000}"/>
    <cellStyle name="RISKtlCorner 4 4 2 4 3 2" xfId="24130" xr:uid="{00000000-0005-0000-0000-0000495E0000}"/>
    <cellStyle name="RISKtlCorner 4 4 2 4 3 2 2" xfId="46706" xr:uid="{09E4BBCB-03FD-45E9-97F0-41C0012E7305}"/>
    <cellStyle name="RISKtlCorner 4 4 2 4 3 3" xfId="46705" xr:uid="{F18FD9FD-12FB-49A2-9844-54DBC104DE6B}"/>
    <cellStyle name="RISKtlCorner 4 4 2 4 4" xfId="24131" xr:uid="{00000000-0005-0000-0000-00004A5E0000}"/>
    <cellStyle name="RISKtlCorner 4 4 2 4 4 2" xfId="46707" xr:uid="{091C5DD9-AB73-46B3-8E9C-45C5C50DA0F0}"/>
    <cellStyle name="RISKtlCorner 4 4 2 4 5" xfId="46702" xr:uid="{EEEF7444-C852-46C6-B26E-ECA1D2BB7526}"/>
    <cellStyle name="RISKtlCorner 4 4 2 5" xfId="24132" xr:uid="{00000000-0005-0000-0000-00004B5E0000}"/>
    <cellStyle name="RISKtlCorner 4 4 2 5 2" xfId="24133" xr:uid="{00000000-0005-0000-0000-00004C5E0000}"/>
    <cellStyle name="RISKtlCorner 4 4 2 5 2 2" xfId="24134" xr:uid="{00000000-0005-0000-0000-00004D5E0000}"/>
    <cellStyle name="RISKtlCorner 4 4 2 5 2 2 2" xfId="46710" xr:uid="{5276FA96-289B-4C8B-8642-EF92E215F654}"/>
    <cellStyle name="RISKtlCorner 4 4 2 5 2 3" xfId="46709" xr:uid="{1E7B4663-6CB5-437F-8F42-7FE792B8B340}"/>
    <cellStyle name="RISKtlCorner 4 4 2 5 3" xfId="24135" xr:uid="{00000000-0005-0000-0000-00004E5E0000}"/>
    <cellStyle name="RISKtlCorner 4 4 2 5 3 2" xfId="24136" xr:uid="{00000000-0005-0000-0000-00004F5E0000}"/>
    <cellStyle name="RISKtlCorner 4 4 2 5 3 2 2" xfId="46712" xr:uid="{02C9839A-0F94-4322-BE81-008FF74A8CF3}"/>
    <cellStyle name="RISKtlCorner 4 4 2 5 3 3" xfId="46711" xr:uid="{7ECF0BD9-4034-45BD-AA01-A218601635FB}"/>
    <cellStyle name="RISKtlCorner 4 4 2 5 4" xfId="24137" xr:uid="{00000000-0005-0000-0000-0000505E0000}"/>
    <cellStyle name="RISKtlCorner 4 4 2 5 4 2" xfId="46713" xr:uid="{4815C5E4-B283-41CA-9CF1-55D67DFF4353}"/>
    <cellStyle name="RISKtlCorner 4 4 2 5 5" xfId="46708" xr:uid="{7FAFB614-B593-4EF0-9FF9-8E054C727466}"/>
    <cellStyle name="RISKtlCorner 4 4 2 6" xfId="24138" xr:uid="{00000000-0005-0000-0000-0000515E0000}"/>
    <cellStyle name="RISKtlCorner 4 4 2 6 2" xfId="24139" xr:uid="{00000000-0005-0000-0000-0000525E0000}"/>
    <cellStyle name="RISKtlCorner 4 4 2 6 2 2" xfId="46715" xr:uid="{AC10BB01-F816-46ED-A53D-9DA83C37F181}"/>
    <cellStyle name="RISKtlCorner 4 4 2 6 3" xfId="46714" xr:uid="{E3F028CF-C2BC-4729-9F3E-6882DE8F0B0E}"/>
    <cellStyle name="RISKtlCorner 4 4 2 7" xfId="24140" xr:uid="{00000000-0005-0000-0000-0000535E0000}"/>
    <cellStyle name="RISKtlCorner 4 4 2 7 2" xfId="24141" xr:uid="{00000000-0005-0000-0000-0000545E0000}"/>
    <cellStyle name="RISKtlCorner 4 4 2 7 2 2" xfId="46717" xr:uid="{1D07D83B-5781-42E9-95E3-8B9E323BA9B3}"/>
    <cellStyle name="RISKtlCorner 4 4 2 7 3" xfId="46716" xr:uid="{760D1FF4-4BF5-47EF-B3F4-C071E4E9F66A}"/>
    <cellStyle name="RISKtlCorner 4 4 2 8" xfId="24142" xr:uid="{00000000-0005-0000-0000-0000555E0000}"/>
    <cellStyle name="RISKtlCorner 4 4 2 8 2" xfId="46718" xr:uid="{7B6C7BE3-A739-42F0-8517-6E862EF0D5AD}"/>
    <cellStyle name="RISKtlCorner 4 4 2 9" xfId="46689" xr:uid="{5850251D-75BA-4948-876D-F321E9B7B032}"/>
    <cellStyle name="RISKtlCorner 4 4 3" xfId="24143" xr:uid="{00000000-0005-0000-0000-0000565E0000}"/>
    <cellStyle name="RISKtlCorner 4 4 3 2" xfId="24144" xr:uid="{00000000-0005-0000-0000-0000575E0000}"/>
    <cellStyle name="RISKtlCorner 4 4 3 2 2" xfId="24145" xr:uid="{00000000-0005-0000-0000-0000585E0000}"/>
    <cellStyle name="RISKtlCorner 4 4 3 2 2 2" xfId="46721" xr:uid="{1D6F968C-57A5-4548-B62A-959E9211AF46}"/>
    <cellStyle name="RISKtlCorner 4 4 3 2 3" xfId="46720" xr:uid="{B9CD9F9C-DA40-45E3-BF7F-36A2CF0E4C60}"/>
    <cellStyle name="RISKtlCorner 4 4 3 3" xfId="24146" xr:uid="{00000000-0005-0000-0000-0000595E0000}"/>
    <cellStyle name="RISKtlCorner 4 4 3 3 2" xfId="24147" xr:uid="{00000000-0005-0000-0000-00005A5E0000}"/>
    <cellStyle name="RISKtlCorner 4 4 3 3 2 2" xfId="46723" xr:uid="{B0685359-F68E-4400-9EC0-13044BB0184F}"/>
    <cellStyle name="RISKtlCorner 4 4 3 3 3" xfId="46722" xr:uid="{1CD11594-22E0-433A-A1E1-5E9DB000EA61}"/>
    <cellStyle name="RISKtlCorner 4 4 3 4" xfId="24148" xr:uid="{00000000-0005-0000-0000-00005B5E0000}"/>
    <cellStyle name="RISKtlCorner 4 4 3 4 2" xfId="46724" xr:uid="{161A808E-32C2-47C0-9333-0A9C3F4CE7F4}"/>
    <cellStyle name="RISKtlCorner 4 4 3 5" xfId="46719" xr:uid="{59B4C6F6-A661-4F93-B0B5-AD1E3D0A157F}"/>
    <cellStyle name="RISKtlCorner 4 4 4" xfId="24149" xr:uid="{00000000-0005-0000-0000-00005C5E0000}"/>
    <cellStyle name="RISKtlCorner 4 4 4 2" xfId="24150" xr:uid="{00000000-0005-0000-0000-00005D5E0000}"/>
    <cellStyle name="RISKtlCorner 4 4 4 2 2" xfId="24151" xr:uid="{00000000-0005-0000-0000-00005E5E0000}"/>
    <cellStyle name="RISKtlCorner 4 4 4 2 2 2" xfId="46727" xr:uid="{7A388A2C-6165-4D11-B613-35190A4FBDF9}"/>
    <cellStyle name="RISKtlCorner 4 4 4 2 3" xfId="46726" xr:uid="{9B0ED2AF-B103-4E38-A044-E2810E448332}"/>
    <cellStyle name="RISKtlCorner 4 4 4 3" xfId="24152" xr:uid="{00000000-0005-0000-0000-00005F5E0000}"/>
    <cellStyle name="RISKtlCorner 4 4 4 3 2" xfId="24153" xr:uid="{00000000-0005-0000-0000-0000605E0000}"/>
    <cellStyle name="RISKtlCorner 4 4 4 3 2 2" xfId="46729" xr:uid="{103D7B87-F532-44D3-B7FE-C22B53B0ECF9}"/>
    <cellStyle name="RISKtlCorner 4 4 4 3 3" xfId="46728" xr:uid="{5D1AE3D3-0B29-4BBE-9B10-A4D99F03EF40}"/>
    <cellStyle name="RISKtlCorner 4 4 4 4" xfId="24154" xr:uid="{00000000-0005-0000-0000-0000615E0000}"/>
    <cellStyle name="RISKtlCorner 4 4 4 4 2" xfId="46730" xr:uid="{0B281209-F742-45C9-BEB0-635728DDCB26}"/>
    <cellStyle name="RISKtlCorner 4 4 4 5" xfId="46725" xr:uid="{CB791192-D1D3-4B36-A2B1-DC6A991C09ED}"/>
    <cellStyle name="RISKtlCorner 4 4 5" xfId="24155" xr:uid="{00000000-0005-0000-0000-0000625E0000}"/>
    <cellStyle name="RISKtlCorner 4 4 5 2" xfId="24156" xr:uid="{00000000-0005-0000-0000-0000635E0000}"/>
    <cellStyle name="RISKtlCorner 4 4 5 2 2" xfId="24157" xr:uid="{00000000-0005-0000-0000-0000645E0000}"/>
    <cellStyle name="RISKtlCorner 4 4 5 2 2 2" xfId="46733" xr:uid="{E4EF5C25-5370-469F-B321-A09F448A304A}"/>
    <cellStyle name="RISKtlCorner 4 4 5 2 3" xfId="46732" xr:uid="{E50F0003-DC4F-40AA-8BC5-DF810D528F99}"/>
    <cellStyle name="RISKtlCorner 4 4 5 3" xfId="24158" xr:uid="{00000000-0005-0000-0000-0000655E0000}"/>
    <cellStyle name="RISKtlCorner 4 4 5 3 2" xfId="24159" xr:uid="{00000000-0005-0000-0000-0000665E0000}"/>
    <cellStyle name="RISKtlCorner 4 4 5 3 2 2" xfId="46735" xr:uid="{FFDA016C-1433-4AA0-98FE-0663009ACFB0}"/>
    <cellStyle name="RISKtlCorner 4 4 5 3 3" xfId="46734" xr:uid="{18A45126-0440-4FF8-A6AC-F813C468FFCF}"/>
    <cellStyle name="RISKtlCorner 4 4 5 4" xfId="24160" xr:uid="{00000000-0005-0000-0000-0000675E0000}"/>
    <cellStyle name="RISKtlCorner 4 4 5 4 2" xfId="46736" xr:uid="{C7E3CAE6-3C5F-48A7-9433-DAD9E551BB52}"/>
    <cellStyle name="RISKtlCorner 4 4 5 5" xfId="46731" xr:uid="{E5EB4178-9AC7-4EF5-8A4C-7888B0B168D7}"/>
    <cellStyle name="RISKtlCorner 4 4 6" xfId="24161" xr:uid="{00000000-0005-0000-0000-0000685E0000}"/>
    <cellStyle name="RISKtlCorner 4 4 6 2" xfId="24162" xr:uid="{00000000-0005-0000-0000-0000695E0000}"/>
    <cellStyle name="RISKtlCorner 4 4 6 2 2" xfId="24163" xr:uid="{00000000-0005-0000-0000-00006A5E0000}"/>
    <cellStyle name="RISKtlCorner 4 4 6 2 2 2" xfId="46739" xr:uid="{1B40C4B2-68B8-4CEA-93E8-BD6FE8CD3D29}"/>
    <cellStyle name="RISKtlCorner 4 4 6 2 3" xfId="46738" xr:uid="{8E633D20-46F9-4BEF-970D-DF9A892D8A6A}"/>
    <cellStyle name="RISKtlCorner 4 4 6 3" xfId="24164" xr:uid="{00000000-0005-0000-0000-00006B5E0000}"/>
    <cellStyle name="RISKtlCorner 4 4 6 3 2" xfId="24165" xr:uid="{00000000-0005-0000-0000-00006C5E0000}"/>
    <cellStyle name="RISKtlCorner 4 4 6 3 2 2" xfId="46741" xr:uid="{8120C59C-293E-48E4-A5DB-2138EE6EC290}"/>
    <cellStyle name="RISKtlCorner 4 4 6 3 3" xfId="46740" xr:uid="{180FCD77-08EE-4EC7-850F-7809CE2D2C2B}"/>
    <cellStyle name="RISKtlCorner 4 4 6 4" xfId="24166" xr:uid="{00000000-0005-0000-0000-00006D5E0000}"/>
    <cellStyle name="RISKtlCorner 4 4 6 4 2" xfId="46742" xr:uid="{DD166BDC-D809-4F24-B4E5-14B9CB728C1A}"/>
    <cellStyle name="RISKtlCorner 4 4 6 5" xfId="46737" xr:uid="{94FDC1A6-2AF7-4EF3-96AF-54291D1501CA}"/>
    <cellStyle name="RISKtlCorner 4 4 7" xfId="24167" xr:uid="{00000000-0005-0000-0000-00006E5E0000}"/>
    <cellStyle name="RISKtlCorner 4 4 7 2" xfId="24168" xr:uid="{00000000-0005-0000-0000-00006F5E0000}"/>
    <cellStyle name="RISKtlCorner 4 4 7 2 2" xfId="46744" xr:uid="{4A7BE78D-3DDC-465F-9F06-5B3D2FF09FBA}"/>
    <cellStyle name="RISKtlCorner 4 4 7 3" xfId="46743" xr:uid="{AD8DE52E-780D-43B5-B0A9-9A9945A88EF5}"/>
    <cellStyle name="RISKtlCorner 4 4 8" xfId="24169" xr:uid="{00000000-0005-0000-0000-0000705E0000}"/>
    <cellStyle name="RISKtlCorner 4 4 8 2" xfId="24170" xr:uid="{00000000-0005-0000-0000-0000715E0000}"/>
    <cellStyle name="RISKtlCorner 4 4 8 2 2" xfId="46746" xr:uid="{0649C4B5-D05F-47CF-9874-F0238EA29DE8}"/>
    <cellStyle name="RISKtlCorner 4 4 8 3" xfId="46745" xr:uid="{1AFCB603-1FD0-4516-889D-1486E9C49CC4}"/>
    <cellStyle name="RISKtlCorner 4 4 9" xfId="24171" xr:uid="{00000000-0005-0000-0000-0000725E0000}"/>
    <cellStyle name="RISKtlCorner 4 4 9 2" xfId="46747" xr:uid="{51543B04-9178-43CB-8CE4-BC5514BE05F4}"/>
    <cellStyle name="RISKtlCorner 4 4_Balance" xfId="24172" xr:uid="{00000000-0005-0000-0000-0000735E0000}"/>
    <cellStyle name="RISKtlCorner 4 5" xfId="24173" xr:uid="{00000000-0005-0000-0000-0000745E0000}"/>
    <cellStyle name="RISKtlCorner 4 5 2" xfId="24174" xr:uid="{00000000-0005-0000-0000-0000755E0000}"/>
    <cellStyle name="RISKtlCorner 4 5 2 2" xfId="24175" xr:uid="{00000000-0005-0000-0000-0000765E0000}"/>
    <cellStyle name="RISKtlCorner 4 5 2 2 2" xfId="24176" xr:uid="{00000000-0005-0000-0000-0000775E0000}"/>
    <cellStyle name="RISKtlCorner 4 5 2 2 2 2" xfId="46751" xr:uid="{9C9360A0-9D25-4E03-AA65-AE6EFCD206E8}"/>
    <cellStyle name="RISKtlCorner 4 5 2 2 3" xfId="46750" xr:uid="{65AC695D-2911-4C0B-948B-94C596BC4535}"/>
    <cellStyle name="RISKtlCorner 4 5 2 3" xfId="24177" xr:uid="{00000000-0005-0000-0000-0000785E0000}"/>
    <cellStyle name="RISKtlCorner 4 5 2 3 2" xfId="24178" xr:uid="{00000000-0005-0000-0000-0000795E0000}"/>
    <cellStyle name="RISKtlCorner 4 5 2 3 2 2" xfId="46753" xr:uid="{4004C299-AF59-4901-A508-2D3775D47CE7}"/>
    <cellStyle name="RISKtlCorner 4 5 2 3 3" xfId="46752" xr:uid="{10B7CE4A-E910-4B10-B876-431A72AEEB74}"/>
    <cellStyle name="RISKtlCorner 4 5 2 4" xfId="24179" xr:uid="{00000000-0005-0000-0000-00007A5E0000}"/>
    <cellStyle name="RISKtlCorner 4 5 2 4 2" xfId="46754" xr:uid="{9E4AEAA9-D656-428F-825B-47CE81365A1D}"/>
    <cellStyle name="RISKtlCorner 4 5 2 5" xfId="46749" xr:uid="{9BE25D5F-6A6E-482E-959C-569F11D75B7D}"/>
    <cellStyle name="RISKtlCorner 4 5 3" xfId="24180" xr:uid="{00000000-0005-0000-0000-00007B5E0000}"/>
    <cellStyle name="RISKtlCorner 4 5 3 2" xfId="24181" xr:uid="{00000000-0005-0000-0000-00007C5E0000}"/>
    <cellStyle name="RISKtlCorner 4 5 3 2 2" xfId="24182" xr:uid="{00000000-0005-0000-0000-00007D5E0000}"/>
    <cellStyle name="RISKtlCorner 4 5 3 2 2 2" xfId="46757" xr:uid="{1ACE1B43-58C2-440D-AF65-1302A33CB751}"/>
    <cellStyle name="RISKtlCorner 4 5 3 2 3" xfId="46756" xr:uid="{72C4E956-F61D-4013-9E2A-2C3821B5A3D4}"/>
    <cellStyle name="RISKtlCorner 4 5 3 3" xfId="24183" xr:uid="{00000000-0005-0000-0000-00007E5E0000}"/>
    <cellStyle name="RISKtlCorner 4 5 3 3 2" xfId="24184" xr:uid="{00000000-0005-0000-0000-00007F5E0000}"/>
    <cellStyle name="RISKtlCorner 4 5 3 3 2 2" xfId="46759" xr:uid="{5CA1B436-43BC-4EDB-8CD5-9417D624F045}"/>
    <cellStyle name="RISKtlCorner 4 5 3 3 3" xfId="46758" xr:uid="{E13431EF-7FFD-4EDF-AA38-E4421726BDCF}"/>
    <cellStyle name="RISKtlCorner 4 5 3 4" xfId="24185" xr:uid="{00000000-0005-0000-0000-0000805E0000}"/>
    <cellStyle name="RISKtlCorner 4 5 3 4 2" xfId="46760" xr:uid="{73917126-B30F-46C1-98E0-A597D86AE70E}"/>
    <cellStyle name="RISKtlCorner 4 5 3 5" xfId="46755" xr:uid="{5D006E61-8F18-4CB8-A9D7-A7C0042900BF}"/>
    <cellStyle name="RISKtlCorner 4 5 4" xfId="24186" xr:uid="{00000000-0005-0000-0000-0000815E0000}"/>
    <cellStyle name="RISKtlCorner 4 5 4 2" xfId="24187" xr:uid="{00000000-0005-0000-0000-0000825E0000}"/>
    <cellStyle name="RISKtlCorner 4 5 4 2 2" xfId="24188" xr:uid="{00000000-0005-0000-0000-0000835E0000}"/>
    <cellStyle name="RISKtlCorner 4 5 4 2 2 2" xfId="46763" xr:uid="{A21B7C9F-3790-4097-BC95-86F5088A4AC7}"/>
    <cellStyle name="RISKtlCorner 4 5 4 2 3" xfId="46762" xr:uid="{861C3195-4860-4F9D-B8E5-276A24E1D3DA}"/>
    <cellStyle name="RISKtlCorner 4 5 4 3" xfId="24189" xr:uid="{00000000-0005-0000-0000-0000845E0000}"/>
    <cellStyle name="RISKtlCorner 4 5 4 3 2" xfId="24190" xr:uid="{00000000-0005-0000-0000-0000855E0000}"/>
    <cellStyle name="RISKtlCorner 4 5 4 3 2 2" xfId="46765" xr:uid="{4B01DE62-4615-40DE-A15C-A1646CA65ECA}"/>
    <cellStyle name="RISKtlCorner 4 5 4 3 3" xfId="46764" xr:uid="{1006C1CD-4F45-4BD9-92DC-EDAC5CFA1D6D}"/>
    <cellStyle name="RISKtlCorner 4 5 4 4" xfId="24191" xr:uid="{00000000-0005-0000-0000-0000865E0000}"/>
    <cellStyle name="RISKtlCorner 4 5 4 4 2" xfId="46766" xr:uid="{1E503177-60E4-4A45-9119-A5B4EFD201D6}"/>
    <cellStyle name="RISKtlCorner 4 5 4 5" xfId="46761" xr:uid="{94ED8FA7-C553-4AAC-ABD3-FD9C8B814AC2}"/>
    <cellStyle name="RISKtlCorner 4 5 5" xfId="24192" xr:uid="{00000000-0005-0000-0000-0000875E0000}"/>
    <cellStyle name="RISKtlCorner 4 5 5 2" xfId="24193" xr:uid="{00000000-0005-0000-0000-0000885E0000}"/>
    <cellStyle name="RISKtlCorner 4 5 5 2 2" xfId="24194" xr:uid="{00000000-0005-0000-0000-0000895E0000}"/>
    <cellStyle name="RISKtlCorner 4 5 5 2 2 2" xfId="46769" xr:uid="{26EF7458-023E-4101-ACB5-314CACD6EB50}"/>
    <cellStyle name="RISKtlCorner 4 5 5 2 3" xfId="46768" xr:uid="{5ABC135E-E764-4C90-8D13-4E06454517DB}"/>
    <cellStyle name="RISKtlCorner 4 5 5 3" xfId="24195" xr:uid="{00000000-0005-0000-0000-00008A5E0000}"/>
    <cellStyle name="RISKtlCorner 4 5 5 3 2" xfId="24196" xr:uid="{00000000-0005-0000-0000-00008B5E0000}"/>
    <cellStyle name="RISKtlCorner 4 5 5 3 2 2" xfId="46771" xr:uid="{5CFB8FF6-8021-4806-AD7A-FA46EFCC7C02}"/>
    <cellStyle name="RISKtlCorner 4 5 5 3 3" xfId="46770" xr:uid="{3DA35A13-A79B-47D2-86A7-D1A49CC3F5BF}"/>
    <cellStyle name="RISKtlCorner 4 5 5 4" xfId="24197" xr:uid="{00000000-0005-0000-0000-00008C5E0000}"/>
    <cellStyle name="RISKtlCorner 4 5 5 4 2" xfId="46772" xr:uid="{864D2663-439C-4CBD-918E-DE44DB7292D1}"/>
    <cellStyle name="RISKtlCorner 4 5 5 5" xfId="46767" xr:uid="{00CC316F-F8BC-424A-9825-95C9E9693635}"/>
    <cellStyle name="RISKtlCorner 4 5 6" xfId="24198" xr:uid="{00000000-0005-0000-0000-00008D5E0000}"/>
    <cellStyle name="RISKtlCorner 4 5 6 2" xfId="24199" xr:uid="{00000000-0005-0000-0000-00008E5E0000}"/>
    <cellStyle name="RISKtlCorner 4 5 6 2 2" xfId="46774" xr:uid="{5DD4A8ED-4AAC-4FE2-B4B4-80D6DF175A56}"/>
    <cellStyle name="RISKtlCorner 4 5 6 3" xfId="46773" xr:uid="{256D9E4B-D1D3-412C-89F2-9C51A5BF0DEC}"/>
    <cellStyle name="RISKtlCorner 4 5 7" xfId="24200" xr:uid="{00000000-0005-0000-0000-00008F5E0000}"/>
    <cellStyle name="RISKtlCorner 4 5 7 2" xfId="24201" xr:uid="{00000000-0005-0000-0000-0000905E0000}"/>
    <cellStyle name="RISKtlCorner 4 5 7 2 2" xfId="46776" xr:uid="{60F08DAE-543F-4AD7-B617-4E87CA68BDCF}"/>
    <cellStyle name="RISKtlCorner 4 5 7 3" xfId="46775" xr:uid="{CA3F5F56-404C-42DB-AEFB-7BBC1D3DB195}"/>
    <cellStyle name="RISKtlCorner 4 5 8" xfId="24202" xr:uid="{00000000-0005-0000-0000-0000915E0000}"/>
    <cellStyle name="RISKtlCorner 4 5 8 2" xfId="46777" xr:uid="{3CDB1410-53C8-4E71-A8C0-B3E1A689EDCA}"/>
    <cellStyle name="RISKtlCorner 4 5 9" xfId="46748" xr:uid="{0A6F1EF4-CB1B-48AE-A242-01E4E032F8C1}"/>
    <cellStyle name="RISKtlCorner 4 6" xfId="24203" xr:uid="{00000000-0005-0000-0000-0000925E0000}"/>
    <cellStyle name="RISKtlCorner 4 6 2" xfId="24204" xr:uid="{00000000-0005-0000-0000-0000935E0000}"/>
    <cellStyle name="RISKtlCorner 4 6 2 2" xfId="24205" xr:uid="{00000000-0005-0000-0000-0000945E0000}"/>
    <cellStyle name="RISKtlCorner 4 6 2 2 2" xfId="24206" xr:uid="{00000000-0005-0000-0000-0000955E0000}"/>
    <cellStyle name="RISKtlCorner 4 6 2 2 2 2" xfId="46781" xr:uid="{ABB84B8D-68BD-444D-9F37-CDD576127F1F}"/>
    <cellStyle name="RISKtlCorner 4 6 2 2 3" xfId="46780" xr:uid="{3720D1B2-083E-483A-B9C4-BBF4D06786A2}"/>
    <cellStyle name="RISKtlCorner 4 6 2 3" xfId="24207" xr:uid="{00000000-0005-0000-0000-0000965E0000}"/>
    <cellStyle name="RISKtlCorner 4 6 2 3 2" xfId="24208" xr:uid="{00000000-0005-0000-0000-0000975E0000}"/>
    <cellStyle name="RISKtlCorner 4 6 2 3 2 2" xfId="46783" xr:uid="{DAF4D866-1EC5-431B-B5EE-2E08B8268B77}"/>
    <cellStyle name="RISKtlCorner 4 6 2 3 3" xfId="46782" xr:uid="{667EABA5-2A3D-4A0D-9748-8ED2D9BA861E}"/>
    <cellStyle name="RISKtlCorner 4 6 2 4" xfId="24209" xr:uid="{00000000-0005-0000-0000-0000985E0000}"/>
    <cellStyle name="RISKtlCorner 4 6 2 4 2" xfId="46784" xr:uid="{58784A55-68AF-437A-B09B-325D2AF7ECC0}"/>
    <cellStyle name="RISKtlCorner 4 6 2 5" xfId="46779" xr:uid="{9282B9E7-AAC1-4497-97A1-AF1B8874B946}"/>
    <cellStyle name="RISKtlCorner 4 6 3" xfId="24210" xr:uid="{00000000-0005-0000-0000-0000995E0000}"/>
    <cellStyle name="RISKtlCorner 4 6 3 2" xfId="24211" xr:uid="{00000000-0005-0000-0000-00009A5E0000}"/>
    <cellStyle name="RISKtlCorner 4 6 3 2 2" xfId="24212" xr:uid="{00000000-0005-0000-0000-00009B5E0000}"/>
    <cellStyle name="RISKtlCorner 4 6 3 2 2 2" xfId="46787" xr:uid="{A5CBD8F1-EB63-4D1C-BE35-E84F5FACDCBC}"/>
    <cellStyle name="RISKtlCorner 4 6 3 2 3" xfId="46786" xr:uid="{BD7BC653-7A17-4377-BC54-D6172F692C0B}"/>
    <cellStyle name="RISKtlCorner 4 6 3 3" xfId="24213" xr:uid="{00000000-0005-0000-0000-00009C5E0000}"/>
    <cellStyle name="RISKtlCorner 4 6 3 3 2" xfId="24214" xr:uid="{00000000-0005-0000-0000-00009D5E0000}"/>
    <cellStyle name="RISKtlCorner 4 6 3 3 2 2" xfId="46789" xr:uid="{53B9C0C2-A0CA-406D-AB81-87BD27736074}"/>
    <cellStyle name="RISKtlCorner 4 6 3 3 3" xfId="46788" xr:uid="{CF1D875C-CDA8-4C47-857E-16EFB51DA144}"/>
    <cellStyle name="RISKtlCorner 4 6 3 4" xfId="24215" xr:uid="{00000000-0005-0000-0000-00009E5E0000}"/>
    <cellStyle name="RISKtlCorner 4 6 3 4 2" xfId="46790" xr:uid="{9768A59B-343A-43E9-8BF9-54413D1A357C}"/>
    <cellStyle name="RISKtlCorner 4 6 3 5" xfId="46785" xr:uid="{0E5E7ED6-CE5A-4A8D-888A-533847BE2AB4}"/>
    <cellStyle name="RISKtlCorner 4 6 4" xfId="24216" xr:uid="{00000000-0005-0000-0000-00009F5E0000}"/>
    <cellStyle name="RISKtlCorner 4 6 4 2" xfId="24217" xr:uid="{00000000-0005-0000-0000-0000A05E0000}"/>
    <cellStyle name="RISKtlCorner 4 6 4 2 2" xfId="24218" xr:uid="{00000000-0005-0000-0000-0000A15E0000}"/>
    <cellStyle name="RISKtlCorner 4 6 4 2 2 2" xfId="46793" xr:uid="{E3EAF3D7-206B-467E-9E2A-4805B54BB35B}"/>
    <cellStyle name="RISKtlCorner 4 6 4 2 3" xfId="46792" xr:uid="{0E60FBEA-0D74-4100-AD3F-0DDC4AD73EDC}"/>
    <cellStyle name="RISKtlCorner 4 6 4 3" xfId="24219" xr:uid="{00000000-0005-0000-0000-0000A25E0000}"/>
    <cellStyle name="RISKtlCorner 4 6 4 3 2" xfId="24220" xr:uid="{00000000-0005-0000-0000-0000A35E0000}"/>
    <cellStyle name="RISKtlCorner 4 6 4 3 2 2" xfId="46795" xr:uid="{0223BE0B-2BF3-40D7-9B9B-B65F93EF87BE}"/>
    <cellStyle name="RISKtlCorner 4 6 4 3 3" xfId="46794" xr:uid="{0F4757FC-56E7-4B23-80AF-B247A8BFD8A9}"/>
    <cellStyle name="RISKtlCorner 4 6 4 4" xfId="24221" xr:uid="{00000000-0005-0000-0000-0000A45E0000}"/>
    <cellStyle name="RISKtlCorner 4 6 4 4 2" xfId="46796" xr:uid="{03D94405-8E26-4746-91A0-539AAF3BD7AB}"/>
    <cellStyle name="RISKtlCorner 4 6 4 5" xfId="46791" xr:uid="{00B72CAE-9DDA-408A-AA7B-0E6C66170B6F}"/>
    <cellStyle name="RISKtlCorner 4 6 5" xfId="24222" xr:uid="{00000000-0005-0000-0000-0000A55E0000}"/>
    <cellStyle name="RISKtlCorner 4 6 5 2" xfId="24223" xr:uid="{00000000-0005-0000-0000-0000A65E0000}"/>
    <cellStyle name="RISKtlCorner 4 6 5 2 2" xfId="24224" xr:uid="{00000000-0005-0000-0000-0000A75E0000}"/>
    <cellStyle name="RISKtlCorner 4 6 5 2 2 2" xfId="46799" xr:uid="{BFC94344-E4D3-4D72-8F5A-22C3A3445185}"/>
    <cellStyle name="RISKtlCorner 4 6 5 2 3" xfId="46798" xr:uid="{6E258F5D-BC42-4C5C-A9A3-95FE3E744C08}"/>
    <cellStyle name="RISKtlCorner 4 6 5 3" xfId="24225" xr:uid="{00000000-0005-0000-0000-0000A85E0000}"/>
    <cellStyle name="RISKtlCorner 4 6 5 3 2" xfId="24226" xr:uid="{00000000-0005-0000-0000-0000A95E0000}"/>
    <cellStyle name="RISKtlCorner 4 6 5 3 2 2" xfId="46801" xr:uid="{4B2361C9-7397-41D3-B82E-42565F87A774}"/>
    <cellStyle name="RISKtlCorner 4 6 5 3 3" xfId="46800" xr:uid="{66EDE94C-29B7-46A0-8610-70B77EF50B49}"/>
    <cellStyle name="RISKtlCorner 4 6 5 4" xfId="24227" xr:uid="{00000000-0005-0000-0000-0000AA5E0000}"/>
    <cellStyle name="RISKtlCorner 4 6 5 4 2" xfId="46802" xr:uid="{2508E941-9F22-4EBE-A43A-05562C158E76}"/>
    <cellStyle name="RISKtlCorner 4 6 5 5" xfId="46797" xr:uid="{D8EAC3D6-1050-439F-8598-C7EAB8D0B1DF}"/>
    <cellStyle name="RISKtlCorner 4 6 6" xfId="24228" xr:uid="{00000000-0005-0000-0000-0000AB5E0000}"/>
    <cellStyle name="RISKtlCorner 4 6 6 2" xfId="24229" xr:uid="{00000000-0005-0000-0000-0000AC5E0000}"/>
    <cellStyle name="RISKtlCorner 4 6 6 2 2" xfId="46804" xr:uid="{31EDC5AF-B8D1-4AE7-BD81-DD730543E39D}"/>
    <cellStyle name="RISKtlCorner 4 6 6 3" xfId="46803" xr:uid="{4A68808F-AA27-418E-B5C6-C7011C5B9111}"/>
    <cellStyle name="RISKtlCorner 4 6 7" xfId="24230" xr:uid="{00000000-0005-0000-0000-0000AD5E0000}"/>
    <cellStyle name="RISKtlCorner 4 6 7 2" xfId="24231" xr:uid="{00000000-0005-0000-0000-0000AE5E0000}"/>
    <cellStyle name="RISKtlCorner 4 6 7 2 2" xfId="46806" xr:uid="{848D4142-65FC-4799-B90E-1CCEA1F6C2A9}"/>
    <cellStyle name="RISKtlCorner 4 6 7 3" xfId="46805" xr:uid="{CA80CC8C-DDF3-4D9F-9E53-91FA26CD1D92}"/>
    <cellStyle name="RISKtlCorner 4 6 8" xfId="24232" xr:uid="{00000000-0005-0000-0000-0000AF5E0000}"/>
    <cellStyle name="RISKtlCorner 4 6 8 2" xfId="46807" xr:uid="{56646CDF-5E67-4F70-A827-A4160E149EED}"/>
    <cellStyle name="RISKtlCorner 4 6 9" xfId="46778" xr:uid="{97F62ED6-B0ED-401C-A669-906A56F41278}"/>
    <cellStyle name="RISKtlCorner 4 7" xfId="24233" xr:uid="{00000000-0005-0000-0000-0000B05E0000}"/>
    <cellStyle name="RISKtlCorner 4 7 2" xfId="24234" xr:uid="{00000000-0005-0000-0000-0000B15E0000}"/>
    <cellStyle name="RISKtlCorner 4 7 2 2" xfId="24235" xr:uid="{00000000-0005-0000-0000-0000B25E0000}"/>
    <cellStyle name="RISKtlCorner 4 7 2 2 2" xfId="46810" xr:uid="{C80521DB-57C3-4B5F-BBF2-038FCD9E617C}"/>
    <cellStyle name="RISKtlCorner 4 7 2 3" xfId="46809" xr:uid="{F1E22681-AB4E-430E-AC9C-B3BB19B019DD}"/>
    <cellStyle name="RISKtlCorner 4 7 3" xfId="24236" xr:uid="{00000000-0005-0000-0000-0000B35E0000}"/>
    <cellStyle name="RISKtlCorner 4 7 3 2" xfId="24237" xr:uid="{00000000-0005-0000-0000-0000B45E0000}"/>
    <cellStyle name="RISKtlCorner 4 7 3 2 2" xfId="46812" xr:uid="{10CD4152-D9A0-40B2-B526-83E601EDF3DA}"/>
    <cellStyle name="RISKtlCorner 4 7 3 3" xfId="46811" xr:uid="{20E29278-FAD9-4587-A372-BD1701B3985A}"/>
    <cellStyle name="RISKtlCorner 4 7 4" xfId="24238" xr:uid="{00000000-0005-0000-0000-0000B55E0000}"/>
    <cellStyle name="RISKtlCorner 4 7 4 2" xfId="46813" xr:uid="{25E4C1E5-A47F-4F7D-B256-0E248B0B25CC}"/>
    <cellStyle name="RISKtlCorner 4 7 5" xfId="46808" xr:uid="{9DC1FD59-9F36-4FB9-9E51-B6550860C424}"/>
    <cellStyle name="RISKtlCorner 4 8" xfId="24239" xr:uid="{00000000-0005-0000-0000-0000B65E0000}"/>
    <cellStyle name="RISKtlCorner 4 8 2" xfId="24240" xr:uid="{00000000-0005-0000-0000-0000B75E0000}"/>
    <cellStyle name="RISKtlCorner 4 8 2 2" xfId="24241" xr:uid="{00000000-0005-0000-0000-0000B85E0000}"/>
    <cellStyle name="RISKtlCorner 4 8 2 2 2" xfId="46816" xr:uid="{31205F30-1267-4B0F-9931-6C4D88CC0ABF}"/>
    <cellStyle name="RISKtlCorner 4 8 2 3" xfId="46815" xr:uid="{35322276-6F6D-4053-BD30-5903DE9D2B60}"/>
    <cellStyle name="RISKtlCorner 4 8 3" xfId="24242" xr:uid="{00000000-0005-0000-0000-0000B95E0000}"/>
    <cellStyle name="RISKtlCorner 4 8 3 2" xfId="24243" xr:uid="{00000000-0005-0000-0000-0000BA5E0000}"/>
    <cellStyle name="RISKtlCorner 4 8 3 2 2" xfId="46818" xr:uid="{70728E5B-D3C7-4976-93A2-0A7DCB5C08B6}"/>
    <cellStyle name="RISKtlCorner 4 8 3 3" xfId="46817" xr:uid="{8FBAE462-3962-4F73-AAA0-66B14650C7C4}"/>
    <cellStyle name="RISKtlCorner 4 8 4" xfId="24244" xr:uid="{00000000-0005-0000-0000-0000BB5E0000}"/>
    <cellStyle name="RISKtlCorner 4 8 4 2" xfId="46819" xr:uid="{0076E82F-07E0-4DFF-88E5-F5A5A44F0BCA}"/>
    <cellStyle name="RISKtlCorner 4 8 5" xfId="46814" xr:uid="{0BD30F02-6A11-47B2-BB82-BD716F2D324C}"/>
    <cellStyle name="RISKtlCorner 4 9" xfId="24245" xr:uid="{00000000-0005-0000-0000-0000BC5E0000}"/>
    <cellStyle name="RISKtlCorner 4 9 2" xfId="24246" xr:uid="{00000000-0005-0000-0000-0000BD5E0000}"/>
    <cellStyle name="RISKtlCorner 4 9 2 2" xfId="24247" xr:uid="{00000000-0005-0000-0000-0000BE5E0000}"/>
    <cellStyle name="RISKtlCorner 4 9 2 2 2" xfId="46822" xr:uid="{BF2E9683-F23A-4C4D-AC65-4DC26ED41E5E}"/>
    <cellStyle name="RISKtlCorner 4 9 2 3" xfId="46821" xr:uid="{A063B434-5915-4613-9436-C069C2ABAD2F}"/>
    <cellStyle name="RISKtlCorner 4 9 3" xfId="24248" xr:uid="{00000000-0005-0000-0000-0000BF5E0000}"/>
    <cellStyle name="RISKtlCorner 4 9 3 2" xfId="24249" xr:uid="{00000000-0005-0000-0000-0000C05E0000}"/>
    <cellStyle name="RISKtlCorner 4 9 3 2 2" xfId="46824" xr:uid="{0FBCBC0B-8F0D-4EA5-8194-209A88DCBD46}"/>
    <cellStyle name="RISKtlCorner 4 9 3 3" xfId="46823" xr:uid="{CE3BF22B-6ED1-4108-9F06-CB5181CADD15}"/>
    <cellStyle name="RISKtlCorner 4 9 4" xfId="24250" xr:uid="{00000000-0005-0000-0000-0000C15E0000}"/>
    <cellStyle name="RISKtlCorner 4 9 4 2" xfId="46825" xr:uid="{2BE3D926-2914-443A-BFE2-2C326E81480D}"/>
    <cellStyle name="RISKtlCorner 4 9 5" xfId="46820" xr:uid="{3F6C963E-680D-4949-92F1-5E783732EBA8}"/>
    <cellStyle name="RISKtlCorner 4_Balance" xfId="24251" xr:uid="{00000000-0005-0000-0000-0000C25E0000}"/>
    <cellStyle name="RISKtlCorner 5" xfId="24252" xr:uid="{00000000-0005-0000-0000-0000C35E0000}"/>
    <cellStyle name="RISKtlCorner 5 2" xfId="24253" xr:uid="{00000000-0005-0000-0000-0000C45E0000}"/>
    <cellStyle name="RISKtlCorner 5 2 2" xfId="24254" xr:uid="{00000000-0005-0000-0000-0000C55E0000}"/>
    <cellStyle name="RISKtlCorner 5 2 2 2" xfId="24255" xr:uid="{00000000-0005-0000-0000-0000C65E0000}"/>
    <cellStyle name="RISKtlCorner 5 2 2 2 2" xfId="46829" xr:uid="{E466115B-9BC2-4C8F-A4D1-769B7A3E37B8}"/>
    <cellStyle name="RISKtlCorner 5 2 2 3" xfId="46828" xr:uid="{C61F3C07-7C24-4951-8184-52CE09E4B1B9}"/>
    <cellStyle name="RISKtlCorner 5 2 3" xfId="24256" xr:uid="{00000000-0005-0000-0000-0000C75E0000}"/>
    <cellStyle name="RISKtlCorner 5 2 3 2" xfId="24257" xr:uid="{00000000-0005-0000-0000-0000C85E0000}"/>
    <cellStyle name="RISKtlCorner 5 2 3 2 2" xfId="46831" xr:uid="{CF38F3EE-B81E-4BEB-94EB-3FB1C5F4FE37}"/>
    <cellStyle name="RISKtlCorner 5 2 3 3" xfId="46830" xr:uid="{32D66043-B24B-4E09-B639-088370531F8F}"/>
    <cellStyle name="RISKtlCorner 5 2 4" xfId="24258" xr:uid="{00000000-0005-0000-0000-0000C95E0000}"/>
    <cellStyle name="RISKtlCorner 5 2 4 2" xfId="46832" xr:uid="{3BE74B92-8556-42C0-BDB2-E415637317E4}"/>
    <cellStyle name="RISKtlCorner 5 2 5" xfId="46827" xr:uid="{0794C5F9-02FD-40AE-885C-38FD8B9760EA}"/>
    <cellStyle name="RISKtlCorner 5 3" xfId="24259" xr:uid="{00000000-0005-0000-0000-0000CA5E0000}"/>
    <cellStyle name="RISKtlCorner 5 3 2" xfId="24260" xr:uid="{00000000-0005-0000-0000-0000CB5E0000}"/>
    <cellStyle name="RISKtlCorner 5 3 2 2" xfId="24261" xr:uid="{00000000-0005-0000-0000-0000CC5E0000}"/>
    <cellStyle name="RISKtlCorner 5 3 2 2 2" xfId="46835" xr:uid="{F3A583CF-246C-4DD6-AC3A-D64110925979}"/>
    <cellStyle name="RISKtlCorner 5 3 2 3" xfId="46834" xr:uid="{BAA6ACA9-46BE-46D2-9BC4-0257E5267D90}"/>
    <cellStyle name="RISKtlCorner 5 3 3" xfId="24262" xr:uid="{00000000-0005-0000-0000-0000CD5E0000}"/>
    <cellStyle name="RISKtlCorner 5 3 3 2" xfId="24263" xr:uid="{00000000-0005-0000-0000-0000CE5E0000}"/>
    <cellStyle name="RISKtlCorner 5 3 3 2 2" xfId="46837" xr:uid="{9DF39586-5023-4F1B-A434-BEEEA613ABC6}"/>
    <cellStyle name="RISKtlCorner 5 3 3 3" xfId="46836" xr:uid="{6B1AA77E-ED23-4AC5-B998-6AFCAD1212E9}"/>
    <cellStyle name="RISKtlCorner 5 3 4" xfId="24264" xr:uid="{00000000-0005-0000-0000-0000CF5E0000}"/>
    <cellStyle name="RISKtlCorner 5 3 4 2" xfId="46838" xr:uid="{BCB7293B-EB79-4643-A882-CD57F3A7A047}"/>
    <cellStyle name="RISKtlCorner 5 3 5" xfId="46833" xr:uid="{D22ADB46-A802-49AA-A46C-38B30965AA3D}"/>
    <cellStyle name="RISKtlCorner 5 4" xfId="24265" xr:uid="{00000000-0005-0000-0000-0000D05E0000}"/>
    <cellStyle name="RISKtlCorner 5 4 2" xfId="24266" xr:uid="{00000000-0005-0000-0000-0000D15E0000}"/>
    <cellStyle name="RISKtlCorner 5 4 2 2" xfId="24267" xr:uid="{00000000-0005-0000-0000-0000D25E0000}"/>
    <cellStyle name="RISKtlCorner 5 4 2 2 2" xfId="46841" xr:uid="{8D8BD116-2A0E-4B01-9B9F-4C4B76A113F7}"/>
    <cellStyle name="RISKtlCorner 5 4 2 3" xfId="46840" xr:uid="{5FA29758-4659-4060-91B7-6B270E3F68C9}"/>
    <cellStyle name="RISKtlCorner 5 4 3" xfId="24268" xr:uid="{00000000-0005-0000-0000-0000D35E0000}"/>
    <cellStyle name="RISKtlCorner 5 4 3 2" xfId="24269" xr:uid="{00000000-0005-0000-0000-0000D45E0000}"/>
    <cellStyle name="RISKtlCorner 5 4 3 2 2" xfId="46843" xr:uid="{9B89CC33-26F2-4234-83C8-B18E4C7A998C}"/>
    <cellStyle name="RISKtlCorner 5 4 3 3" xfId="46842" xr:uid="{48FFED19-52F6-488B-9F8A-08C20B5F0F86}"/>
    <cellStyle name="RISKtlCorner 5 4 4" xfId="24270" xr:uid="{00000000-0005-0000-0000-0000D55E0000}"/>
    <cellStyle name="RISKtlCorner 5 4 4 2" xfId="46844" xr:uid="{5963FE7C-9232-4070-9BEA-06AC5FF8A0E6}"/>
    <cellStyle name="RISKtlCorner 5 4 5" xfId="46839" xr:uid="{680CDBCF-6616-4B97-8D7B-1546055EAC03}"/>
    <cellStyle name="RISKtlCorner 5 5" xfId="24271" xr:uid="{00000000-0005-0000-0000-0000D65E0000}"/>
    <cellStyle name="RISKtlCorner 5 5 2" xfId="24272" xr:uid="{00000000-0005-0000-0000-0000D75E0000}"/>
    <cellStyle name="RISKtlCorner 5 5 2 2" xfId="24273" xr:uid="{00000000-0005-0000-0000-0000D85E0000}"/>
    <cellStyle name="RISKtlCorner 5 5 2 2 2" xfId="46847" xr:uid="{12E26BAA-1EFD-4828-A5B3-DDD13488C33F}"/>
    <cellStyle name="RISKtlCorner 5 5 2 3" xfId="46846" xr:uid="{F970E8B6-026F-4836-807F-C23AF21E97D0}"/>
    <cellStyle name="RISKtlCorner 5 5 3" xfId="24274" xr:uid="{00000000-0005-0000-0000-0000D95E0000}"/>
    <cellStyle name="RISKtlCorner 5 5 3 2" xfId="24275" xr:uid="{00000000-0005-0000-0000-0000DA5E0000}"/>
    <cellStyle name="RISKtlCorner 5 5 3 2 2" xfId="46849" xr:uid="{B4DA8920-4A44-4794-A3A9-EC32C208DC4E}"/>
    <cellStyle name="RISKtlCorner 5 5 3 3" xfId="46848" xr:uid="{4B07BB20-83FC-45E1-80CA-E9B8B4CF963B}"/>
    <cellStyle name="RISKtlCorner 5 5 4" xfId="24276" xr:uid="{00000000-0005-0000-0000-0000DB5E0000}"/>
    <cellStyle name="RISKtlCorner 5 5 4 2" xfId="46850" xr:uid="{3C9BD3CE-C81A-45B1-B876-1D990B5DBCE6}"/>
    <cellStyle name="RISKtlCorner 5 5 5" xfId="46845" xr:uid="{12AB85E6-A8E2-4D8E-99B4-E68625DE1BAC}"/>
    <cellStyle name="RISKtlCorner 5 6" xfId="24277" xr:uid="{00000000-0005-0000-0000-0000DC5E0000}"/>
    <cellStyle name="RISKtlCorner 5 6 2" xfId="24278" xr:uid="{00000000-0005-0000-0000-0000DD5E0000}"/>
    <cellStyle name="RISKtlCorner 5 6 2 2" xfId="46852" xr:uid="{CEB1359C-3DC8-4942-8703-EA7035C0007D}"/>
    <cellStyle name="RISKtlCorner 5 6 3" xfId="46851" xr:uid="{786E4069-28BE-43AB-B7E4-18C5D69590DF}"/>
    <cellStyle name="RISKtlCorner 5 7" xfId="24279" xr:uid="{00000000-0005-0000-0000-0000DE5E0000}"/>
    <cellStyle name="RISKtlCorner 5 7 2" xfId="24280" xr:uid="{00000000-0005-0000-0000-0000DF5E0000}"/>
    <cellStyle name="RISKtlCorner 5 7 2 2" xfId="46854" xr:uid="{73E80E7E-66FC-404B-A3F0-EF12F225DB5F}"/>
    <cellStyle name="RISKtlCorner 5 7 3" xfId="46853" xr:uid="{AF0AD463-E663-4131-A4B6-450DFF41882B}"/>
    <cellStyle name="RISKtlCorner 5 8" xfId="24281" xr:uid="{00000000-0005-0000-0000-0000E05E0000}"/>
    <cellStyle name="RISKtlCorner 5 8 2" xfId="46855" xr:uid="{A20674F8-AFA0-4B25-968F-07817ED892A6}"/>
    <cellStyle name="RISKtlCorner 5 9" xfId="46826" xr:uid="{D84DBB33-41A7-4CDB-9B84-DC68459F4C07}"/>
    <cellStyle name="RISKtlCorner 6" xfId="24282" xr:uid="{00000000-0005-0000-0000-0000E15E0000}"/>
    <cellStyle name="RISKtlCorner 6 2" xfId="24283" xr:uid="{00000000-0005-0000-0000-0000E25E0000}"/>
    <cellStyle name="RISKtlCorner 6 2 2" xfId="24284" xr:uid="{00000000-0005-0000-0000-0000E35E0000}"/>
    <cellStyle name="RISKtlCorner 6 2 2 2" xfId="46858" xr:uid="{C27177D5-35AB-430F-814A-16FFF8169F46}"/>
    <cellStyle name="RISKtlCorner 6 2 3" xfId="46857" xr:uid="{80C3FDA7-F4D0-4AC1-9DEB-EF7FE4B4EC8C}"/>
    <cellStyle name="RISKtlCorner 6 3" xfId="24285" xr:uid="{00000000-0005-0000-0000-0000E45E0000}"/>
    <cellStyle name="RISKtlCorner 6 3 2" xfId="24286" xr:uid="{00000000-0005-0000-0000-0000E55E0000}"/>
    <cellStyle name="RISKtlCorner 6 3 2 2" xfId="46860" xr:uid="{8E47C6A6-83FE-45E7-9020-F305A54B3466}"/>
    <cellStyle name="RISKtlCorner 6 3 3" xfId="46859" xr:uid="{6AFB4BAA-41B9-4CCE-87D8-FF42907F0947}"/>
    <cellStyle name="RISKtlCorner 6 4" xfId="24287" xr:uid="{00000000-0005-0000-0000-0000E65E0000}"/>
    <cellStyle name="RISKtlCorner 6 4 2" xfId="46861" xr:uid="{4BCB35B1-CD83-40C5-A3B8-08BE75C2A005}"/>
    <cellStyle name="RISKtlCorner 6 5" xfId="46856" xr:uid="{89319378-0A9B-474E-9A9D-4BF627E5D9D6}"/>
    <cellStyle name="RISKtlCorner 7" xfId="24288" xr:uid="{00000000-0005-0000-0000-0000E75E0000}"/>
    <cellStyle name="RISKtlCorner 7 2" xfId="24289" xr:uid="{00000000-0005-0000-0000-0000E85E0000}"/>
    <cellStyle name="RISKtlCorner 7 2 2" xfId="24290" xr:uid="{00000000-0005-0000-0000-0000E95E0000}"/>
    <cellStyle name="RISKtlCorner 7 2 2 2" xfId="46864" xr:uid="{C6969ECD-20E7-4E22-9126-F172ED117E4B}"/>
    <cellStyle name="RISKtlCorner 7 2 3" xfId="46863" xr:uid="{5C7AE620-19D3-4375-99DB-3E94B382E7AC}"/>
    <cellStyle name="RISKtlCorner 7 3" xfId="24291" xr:uid="{00000000-0005-0000-0000-0000EA5E0000}"/>
    <cellStyle name="RISKtlCorner 7 3 2" xfId="24292" xr:uid="{00000000-0005-0000-0000-0000EB5E0000}"/>
    <cellStyle name="RISKtlCorner 7 3 2 2" xfId="46866" xr:uid="{04833160-2C8C-4835-B4E3-C2C0E4413EF3}"/>
    <cellStyle name="RISKtlCorner 7 3 3" xfId="46865" xr:uid="{0648DB58-2C32-4D25-A1EB-01BA932651AC}"/>
    <cellStyle name="RISKtlCorner 7 4" xfId="24293" xr:uid="{00000000-0005-0000-0000-0000EC5E0000}"/>
    <cellStyle name="RISKtlCorner 7 4 2" xfId="46867" xr:uid="{E9134BD3-FF9C-4833-BF07-6EBD31BA9E8B}"/>
    <cellStyle name="RISKtlCorner 7 5" xfId="46862" xr:uid="{2668CD5B-B97A-48DD-8D51-3C1E6011484F}"/>
    <cellStyle name="RISKtlCorner 8" xfId="24294" xr:uid="{00000000-0005-0000-0000-0000ED5E0000}"/>
    <cellStyle name="RISKtlCorner 8 2" xfId="24295" xr:uid="{00000000-0005-0000-0000-0000EE5E0000}"/>
    <cellStyle name="RISKtlCorner 8 2 2" xfId="24296" xr:uid="{00000000-0005-0000-0000-0000EF5E0000}"/>
    <cellStyle name="RISKtlCorner 8 2 2 2" xfId="46870" xr:uid="{71B0A699-AF72-45A0-A47B-D201D48B1384}"/>
    <cellStyle name="RISKtlCorner 8 2 3" xfId="46869" xr:uid="{72C27F1D-3066-4E29-A3C9-8F26C169F7B5}"/>
    <cellStyle name="RISKtlCorner 8 3" xfId="24297" xr:uid="{00000000-0005-0000-0000-0000F05E0000}"/>
    <cellStyle name="RISKtlCorner 8 3 2" xfId="24298" xr:uid="{00000000-0005-0000-0000-0000F15E0000}"/>
    <cellStyle name="RISKtlCorner 8 3 2 2" xfId="46872" xr:uid="{9B0A1C59-4467-4727-BC89-8FC082683E14}"/>
    <cellStyle name="RISKtlCorner 8 3 3" xfId="46871" xr:uid="{0BD9B7AD-232D-48E2-A070-E22F7A1BB58F}"/>
    <cellStyle name="RISKtlCorner 8 4" xfId="24299" xr:uid="{00000000-0005-0000-0000-0000F25E0000}"/>
    <cellStyle name="RISKtlCorner 8 4 2" xfId="46873" xr:uid="{8E283E3E-F119-41D4-A14C-DBE420D09A9B}"/>
    <cellStyle name="RISKtlCorner 8 5" xfId="46868" xr:uid="{518A17A1-C13C-4667-9D01-CC4BAA0504B1}"/>
    <cellStyle name="RISKtlCorner 9" xfId="24300" xr:uid="{00000000-0005-0000-0000-0000F35E0000}"/>
    <cellStyle name="RISKtlCorner 9 2" xfId="24301" xr:uid="{00000000-0005-0000-0000-0000F45E0000}"/>
    <cellStyle name="RISKtlCorner 9 2 2" xfId="24302" xr:uid="{00000000-0005-0000-0000-0000F55E0000}"/>
    <cellStyle name="RISKtlCorner 9 2 2 2" xfId="46876" xr:uid="{3C17A8FD-A72D-417D-BA03-34A2E255A2A5}"/>
    <cellStyle name="RISKtlCorner 9 2 3" xfId="46875" xr:uid="{325723CB-24A7-4DD1-A595-15285C983385}"/>
    <cellStyle name="RISKtlCorner 9 3" xfId="24303" xr:uid="{00000000-0005-0000-0000-0000F65E0000}"/>
    <cellStyle name="RISKtlCorner 9 3 2" xfId="24304" xr:uid="{00000000-0005-0000-0000-0000F75E0000}"/>
    <cellStyle name="RISKtlCorner 9 3 2 2" xfId="46878" xr:uid="{B81E67B2-B394-44DC-AA38-3C90B80B7A7F}"/>
    <cellStyle name="RISKtlCorner 9 3 3" xfId="46877" xr:uid="{3A92C032-16A9-41CB-9214-F1BDFDFA146C}"/>
    <cellStyle name="RISKtlCorner 9 4" xfId="24305" xr:uid="{00000000-0005-0000-0000-0000F85E0000}"/>
    <cellStyle name="RISKtlCorner 9 4 2" xfId="46879" xr:uid="{14BFE569-B46F-4ADA-B123-4DAEB5301D84}"/>
    <cellStyle name="RISKtlCorner 9 5" xfId="46874" xr:uid="{1DA16F02-9014-428A-A22A-84AB5CD58AF0}"/>
    <cellStyle name="RISKtlCorner_Balance" xfId="24306" xr:uid="{00000000-0005-0000-0000-0000F95E0000}"/>
    <cellStyle name="RISKtopEdge" xfId="24307" xr:uid="{00000000-0005-0000-0000-0000FA5E0000}"/>
    <cellStyle name="RISKtopEdge 10" xfId="24308" xr:uid="{00000000-0005-0000-0000-0000FB5E0000}"/>
    <cellStyle name="RISKtopEdge 10 2" xfId="24309" xr:uid="{00000000-0005-0000-0000-0000FC5E0000}"/>
    <cellStyle name="RISKtopEdge 10 2 2" xfId="46882" xr:uid="{55A6EE4C-C8E7-4795-965F-C16E94DD6947}"/>
    <cellStyle name="RISKtopEdge 10 3" xfId="46881" xr:uid="{5B6145C6-78D7-410B-BD2A-806526FCDCB1}"/>
    <cellStyle name="RISKtopEdge 11" xfId="24310" xr:uid="{00000000-0005-0000-0000-0000FD5E0000}"/>
    <cellStyle name="RISKtopEdge 11 2" xfId="24311" xr:uid="{00000000-0005-0000-0000-0000FE5E0000}"/>
    <cellStyle name="RISKtopEdge 11 2 2" xfId="46884" xr:uid="{055DA38C-C554-47E8-81F7-68C5B00E5D3A}"/>
    <cellStyle name="RISKtopEdge 11 3" xfId="46883" xr:uid="{5DC098B6-C043-4ED7-A8FA-BAEE16D4A89F}"/>
    <cellStyle name="RISKtopEdge 12" xfId="24312" xr:uid="{00000000-0005-0000-0000-0000FF5E0000}"/>
    <cellStyle name="RISKtopEdge 12 2" xfId="46885" xr:uid="{9AFF4F94-47E5-4468-884F-DDAEDC6056BA}"/>
    <cellStyle name="RISKtopEdge 13" xfId="46880" xr:uid="{69127D1D-DA37-449B-A9A3-AA7C9BF43C7A}"/>
    <cellStyle name="RISKtopEdge 2" xfId="24313" xr:uid="{00000000-0005-0000-0000-0000005F0000}"/>
    <cellStyle name="RISKtopEdge 2 10" xfId="24314" xr:uid="{00000000-0005-0000-0000-0000015F0000}"/>
    <cellStyle name="RISKtopEdge 2 10 2" xfId="24315" xr:uid="{00000000-0005-0000-0000-0000025F0000}"/>
    <cellStyle name="RISKtopEdge 2 10 2 2" xfId="24316" xr:uid="{00000000-0005-0000-0000-0000035F0000}"/>
    <cellStyle name="RISKtopEdge 2 10 2 2 2" xfId="46889" xr:uid="{41C3C618-CAF6-468C-9265-4C6AACAE66F6}"/>
    <cellStyle name="RISKtopEdge 2 10 2 3" xfId="46888" xr:uid="{ADD5C0FF-5E47-467F-AC18-B2446703C22C}"/>
    <cellStyle name="RISKtopEdge 2 10 3" xfId="24317" xr:uid="{00000000-0005-0000-0000-0000045F0000}"/>
    <cellStyle name="RISKtopEdge 2 10 3 2" xfId="24318" xr:uid="{00000000-0005-0000-0000-0000055F0000}"/>
    <cellStyle name="RISKtopEdge 2 10 3 2 2" xfId="46891" xr:uid="{F59D9ABA-0E3E-4BF9-BB18-F2D8B4D9B614}"/>
    <cellStyle name="RISKtopEdge 2 10 3 3" xfId="46890" xr:uid="{B717D5EB-199C-4138-8EA2-7271086652BE}"/>
    <cellStyle name="RISKtopEdge 2 10 4" xfId="24319" xr:uid="{00000000-0005-0000-0000-0000065F0000}"/>
    <cellStyle name="RISKtopEdge 2 10 4 2" xfId="46892" xr:uid="{66A4E077-A8DA-458F-A21B-8A0F5510483F}"/>
    <cellStyle name="RISKtopEdge 2 10 5" xfId="46887" xr:uid="{F3F4F22D-D851-4934-A049-D00FCAA3913E}"/>
    <cellStyle name="RISKtopEdge 2 11" xfId="24320" xr:uid="{00000000-0005-0000-0000-0000075F0000}"/>
    <cellStyle name="RISKtopEdge 2 11 2" xfId="24321" xr:uid="{00000000-0005-0000-0000-0000085F0000}"/>
    <cellStyle name="RISKtopEdge 2 11 2 2" xfId="46894" xr:uid="{7C30B04D-E3C9-4AF8-A54B-3A25807E7D67}"/>
    <cellStyle name="RISKtopEdge 2 11 3" xfId="46893" xr:uid="{6961B800-BCF5-41D7-A9E4-4B7554BA48C5}"/>
    <cellStyle name="RISKtopEdge 2 12" xfId="24322" xr:uid="{00000000-0005-0000-0000-0000095F0000}"/>
    <cellStyle name="RISKtopEdge 2 12 2" xfId="24323" xr:uid="{00000000-0005-0000-0000-00000A5F0000}"/>
    <cellStyle name="RISKtopEdge 2 12 2 2" xfId="46896" xr:uid="{A61827AC-B5EF-4ACD-87DD-C37298F595A5}"/>
    <cellStyle name="RISKtopEdge 2 12 3" xfId="46895" xr:uid="{8AF89702-0314-480B-A365-AF06B40A23F8}"/>
    <cellStyle name="RISKtopEdge 2 13" xfId="24324" xr:uid="{00000000-0005-0000-0000-00000B5F0000}"/>
    <cellStyle name="RISKtopEdge 2 13 2" xfId="46897" xr:uid="{2B6C1B9F-C0D9-4933-BDB5-232994A7A7F1}"/>
    <cellStyle name="RISKtopEdge 2 14" xfId="46886" xr:uid="{9A6CDCCC-A9F4-4A02-810A-BEB9F01D9563}"/>
    <cellStyle name="RISKtopEdge 2 2" xfId="24325" xr:uid="{00000000-0005-0000-0000-00000C5F0000}"/>
    <cellStyle name="RISKtopEdge 2 2 10" xfId="46898" xr:uid="{F4322125-6767-4BB5-B57D-FECCC38A2A9B}"/>
    <cellStyle name="RISKtopEdge 2 2 2" xfId="24326" xr:uid="{00000000-0005-0000-0000-00000D5F0000}"/>
    <cellStyle name="RISKtopEdge 2 2 2 2" xfId="24327" xr:uid="{00000000-0005-0000-0000-00000E5F0000}"/>
    <cellStyle name="RISKtopEdge 2 2 2 2 2" xfId="24328" xr:uid="{00000000-0005-0000-0000-00000F5F0000}"/>
    <cellStyle name="RISKtopEdge 2 2 2 2 2 2" xfId="24329" xr:uid="{00000000-0005-0000-0000-0000105F0000}"/>
    <cellStyle name="RISKtopEdge 2 2 2 2 2 2 2" xfId="46902" xr:uid="{EF0E0335-482A-44ED-9347-36A66101A2A6}"/>
    <cellStyle name="RISKtopEdge 2 2 2 2 2 3" xfId="46901" xr:uid="{A70E8045-D2F2-42DC-AC5A-D1D5FCC480E8}"/>
    <cellStyle name="RISKtopEdge 2 2 2 2 3" xfId="24330" xr:uid="{00000000-0005-0000-0000-0000115F0000}"/>
    <cellStyle name="RISKtopEdge 2 2 2 2 3 2" xfId="24331" xr:uid="{00000000-0005-0000-0000-0000125F0000}"/>
    <cellStyle name="RISKtopEdge 2 2 2 2 3 2 2" xfId="46904" xr:uid="{175FB2A3-772E-48F0-8077-456CA5D72C61}"/>
    <cellStyle name="RISKtopEdge 2 2 2 2 3 3" xfId="46903" xr:uid="{AE3ABE17-519C-411D-BC15-603C0620A796}"/>
    <cellStyle name="RISKtopEdge 2 2 2 2 4" xfId="24332" xr:uid="{00000000-0005-0000-0000-0000135F0000}"/>
    <cellStyle name="RISKtopEdge 2 2 2 2 4 2" xfId="46905" xr:uid="{0C30601E-4973-488D-99CA-BB324F18E196}"/>
    <cellStyle name="RISKtopEdge 2 2 2 2 5" xfId="46900" xr:uid="{CA449984-AFC9-49BA-AA32-824ABBDF1DDC}"/>
    <cellStyle name="RISKtopEdge 2 2 2 3" xfId="24333" xr:uid="{00000000-0005-0000-0000-0000145F0000}"/>
    <cellStyle name="RISKtopEdge 2 2 2 3 2" xfId="24334" xr:uid="{00000000-0005-0000-0000-0000155F0000}"/>
    <cellStyle name="RISKtopEdge 2 2 2 3 2 2" xfId="24335" xr:uid="{00000000-0005-0000-0000-0000165F0000}"/>
    <cellStyle name="RISKtopEdge 2 2 2 3 2 2 2" xfId="46908" xr:uid="{92042D3B-078B-48A2-BD93-7B51314E5912}"/>
    <cellStyle name="RISKtopEdge 2 2 2 3 2 3" xfId="46907" xr:uid="{0EC2A35E-F179-4A94-ADAE-4E946174D4F3}"/>
    <cellStyle name="RISKtopEdge 2 2 2 3 3" xfId="24336" xr:uid="{00000000-0005-0000-0000-0000175F0000}"/>
    <cellStyle name="RISKtopEdge 2 2 2 3 3 2" xfId="24337" xr:uid="{00000000-0005-0000-0000-0000185F0000}"/>
    <cellStyle name="RISKtopEdge 2 2 2 3 3 2 2" xfId="46910" xr:uid="{36BEF21B-0FD9-404A-A28F-C3DD21B852A5}"/>
    <cellStyle name="RISKtopEdge 2 2 2 3 3 3" xfId="46909" xr:uid="{9234AA32-D3F2-4A36-BAB0-AB3DE2617CA1}"/>
    <cellStyle name="RISKtopEdge 2 2 2 3 4" xfId="24338" xr:uid="{00000000-0005-0000-0000-0000195F0000}"/>
    <cellStyle name="RISKtopEdge 2 2 2 3 4 2" xfId="46911" xr:uid="{FA512C78-2F9A-46A5-8BAA-6858C6917ECC}"/>
    <cellStyle name="RISKtopEdge 2 2 2 3 5" xfId="46906" xr:uid="{A879B92D-F2FF-4983-A3E9-614EF82A3AF8}"/>
    <cellStyle name="RISKtopEdge 2 2 2 4" xfId="24339" xr:uid="{00000000-0005-0000-0000-00001A5F0000}"/>
    <cellStyle name="RISKtopEdge 2 2 2 4 2" xfId="24340" xr:uid="{00000000-0005-0000-0000-00001B5F0000}"/>
    <cellStyle name="RISKtopEdge 2 2 2 4 2 2" xfId="24341" xr:uid="{00000000-0005-0000-0000-00001C5F0000}"/>
    <cellStyle name="RISKtopEdge 2 2 2 4 2 2 2" xfId="46914" xr:uid="{367B5779-964C-4056-AD20-3B1C27FD647A}"/>
    <cellStyle name="RISKtopEdge 2 2 2 4 2 3" xfId="46913" xr:uid="{686208DE-ABC5-4802-81A9-3BE71F1A5527}"/>
    <cellStyle name="RISKtopEdge 2 2 2 4 3" xfId="24342" xr:uid="{00000000-0005-0000-0000-00001D5F0000}"/>
    <cellStyle name="RISKtopEdge 2 2 2 4 3 2" xfId="24343" xr:uid="{00000000-0005-0000-0000-00001E5F0000}"/>
    <cellStyle name="RISKtopEdge 2 2 2 4 3 2 2" xfId="46916" xr:uid="{8ACFBB22-FA65-406E-9C72-D1CF4200DD93}"/>
    <cellStyle name="RISKtopEdge 2 2 2 4 3 3" xfId="46915" xr:uid="{8E42A8F2-0B3D-4B86-84AE-0658EC9C86B1}"/>
    <cellStyle name="RISKtopEdge 2 2 2 4 4" xfId="24344" xr:uid="{00000000-0005-0000-0000-00001F5F0000}"/>
    <cellStyle name="RISKtopEdge 2 2 2 4 4 2" xfId="46917" xr:uid="{24F4C6D1-A9AB-4A76-96C2-13B7F1C660F5}"/>
    <cellStyle name="RISKtopEdge 2 2 2 4 5" xfId="46912" xr:uid="{ABF20C38-A3E5-4A00-930D-1CBCBB5773E0}"/>
    <cellStyle name="RISKtopEdge 2 2 2 5" xfId="24345" xr:uid="{00000000-0005-0000-0000-0000205F0000}"/>
    <cellStyle name="RISKtopEdge 2 2 2 5 2" xfId="24346" xr:uid="{00000000-0005-0000-0000-0000215F0000}"/>
    <cellStyle name="RISKtopEdge 2 2 2 5 2 2" xfId="24347" xr:uid="{00000000-0005-0000-0000-0000225F0000}"/>
    <cellStyle name="RISKtopEdge 2 2 2 5 2 2 2" xfId="46920" xr:uid="{9641C59A-0D4B-4D12-9EB2-E2C8D24BAB4D}"/>
    <cellStyle name="RISKtopEdge 2 2 2 5 2 3" xfId="46919" xr:uid="{722270FC-7F6F-4F33-8833-1F45AC18DFEB}"/>
    <cellStyle name="RISKtopEdge 2 2 2 5 3" xfId="24348" xr:uid="{00000000-0005-0000-0000-0000235F0000}"/>
    <cellStyle name="RISKtopEdge 2 2 2 5 3 2" xfId="24349" xr:uid="{00000000-0005-0000-0000-0000245F0000}"/>
    <cellStyle name="RISKtopEdge 2 2 2 5 3 2 2" xfId="46922" xr:uid="{0EB40018-B047-445E-8751-F58DE2F3F8E7}"/>
    <cellStyle name="RISKtopEdge 2 2 2 5 3 3" xfId="46921" xr:uid="{B5943B6E-09CC-4D9A-969A-13BBD67312F8}"/>
    <cellStyle name="RISKtopEdge 2 2 2 5 4" xfId="24350" xr:uid="{00000000-0005-0000-0000-0000255F0000}"/>
    <cellStyle name="RISKtopEdge 2 2 2 5 4 2" xfId="46923" xr:uid="{F64DE4B7-A89E-4ADE-A8E4-DE452479DC41}"/>
    <cellStyle name="RISKtopEdge 2 2 2 5 5" xfId="46918" xr:uid="{91EF4CB4-0381-49CA-B3F2-72F7C21606AD}"/>
    <cellStyle name="RISKtopEdge 2 2 2 6" xfId="24351" xr:uid="{00000000-0005-0000-0000-0000265F0000}"/>
    <cellStyle name="RISKtopEdge 2 2 2 6 2" xfId="24352" xr:uid="{00000000-0005-0000-0000-0000275F0000}"/>
    <cellStyle name="RISKtopEdge 2 2 2 6 2 2" xfId="46925" xr:uid="{C48757D1-DB08-4C4A-B12C-F59169C9FEB4}"/>
    <cellStyle name="RISKtopEdge 2 2 2 6 3" xfId="46924" xr:uid="{6CDF9C77-C4A0-4196-9464-09A3C7EC79F9}"/>
    <cellStyle name="RISKtopEdge 2 2 2 7" xfId="24353" xr:uid="{00000000-0005-0000-0000-0000285F0000}"/>
    <cellStyle name="RISKtopEdge 2 2 2 7 2" xfId="24354" xr:uid="{00000000-0005-0000-0000-0000295F0000}"/>
    <cellStyle name="RISKtopEdge 2 2 2 7 2 2" xfId="46927" xr:uid="{2808DE2C-0891-4FEF-97EF-F17A87E05942}"/>
    <cellStyle name="RISKtopEdge 2 2 2 7 3" xfId="46926" xr:uid="{F63B27FB-8DF4-4599-9560-18F0F39245E5}"/>
    <cellStyle name="RISKtopEdge 2 2 2 8" xfId="24355" xr:uid="{00000000-0005-0000-0000-00002A5F0000}"/>
    <cellStyle name="RISKtopEdge 2 2 2 8 2" xfId="46928" xr:uid="{E70FD686-C5F6-4661-A6B0-F825EA826637}"/>
    <cellStyle name="RISKtopEdge 2 2 2 9" xfId="46899" xr:uid="{FB975C37-6717-49F1-B66D-11B4BE94B86E}"/>
    <cellStyle name="RISKtopEdge 2 2 3" xfId="24356" xr:uid="{00000000-0005-0000-0000-00002B5F0000}"/>
    <cellStyle name="RISKtopEdge 2 2 3 2" xfId="24357" xr:uid="{00000000-0005-0000-0000-00002C5F0000}"/>
    <cellStyle name="RISKtopEdge 2 2 3 2 2" xfId="24358" xr:uid="{00000000-0005-0000-0000-00002D5F0000}"/>
    <cellStyle name="RISKtopEdge 2 2 3 2 2 2" xfId="46931" xr:uid="{BDCC2AD1-41B9-4BC1-80EF-7402D466CDB1}"/>
    <cellStyle name="RISKtopEdge 2 2 3 2 3" xfId="46930" xr:uid="{B0B0C767-C928-4EF9-B634-BE7E2B13E601}"/>
    <cellStyle name="RISKtopEdge 2 2 3 3" xfId="24359" xr:uid="{00000000-0005-0000-0000-00002E5F0000}"/>
    <cellStyle name="RISKtopEdge 2 2 3 3 2" xfId="24360" xr:uid="{00000000-0005-0000-0000-00002F5F0000}"/>
    <cellStyle name="RISKtopEdge 2 2 3 3 2 2" xfId="46933" xr:uid="{B3AC2F0A-3BA2-468F-A5BC-BE30BECBE329}"/>
    <cellStyle name="RISKtopEdge 2 2 3 3 3" xfId="46932" xr:uid="{0EC8A1D0-242B-409B-9B7A-D98A85AA538F}"/>
    <cellStyle name="RISKtopEdge 2 2 3 4" xfId="24361" xr:uid="{00000000-0005-0000-0000-0000305F0000}"/>
    <cellStyle name="RISKtopEdge 2 2 3 4 2" xfId="46934" xr:uid="{915F5809-88A4-4284-A9AE-D765FC4A8736}"/>
    <cellStyle name="RISKtopEdge 2 2 3 5" xfId="46929" xr:uid="{040BFB4B-DD6C-4FD2-A09D-94FF4CF309FF}"/>
    <cellStyle name="RISKtopEdge 2 2 4" xfId="24362" xr:uid="{00000000-0005-0000-0000-0000315F0000}"/>
    <cellStyle name="RISKtopEdge 2 2 4 2" xfId="24363" xr:uid="{00000000-0005-0000-0000-0000325F0000}"/>
    <cellStyle name="RISKtopEdge 2 2 4 2 2" xfId="24364" xr:uid="{00000000-0005-0000-0000-0000335F0000}"/>
    <cellStyle name="RISKtopEdge 2 2 4 2 2 2" xfId="46937" xr:uid="{B3807D69-AFEB-4280-91BE-6410B3DD5C62}"/>
    <cellStyle name="RISKtopEdge 2 2 4 2 3" xfId="46936" xr:uid="{5C659ACB-6F18-4175-B8CC-4B68091C2DAA}"/>
    <cellStyle name="RISKtopEdge 2 2 4 3" xfId="24365" xr:uid="{00000000-0005-0000-0000-0000345F0000}"/>
    <cellStyle name="RISKtopEdge 2 2 4 3 2" xfId="24366" xr:uid="{00000000-0005-0000-0000-0000355F0000}"/>
    <cellStyle name="RISKtopEdge 2 2 4 3 2 2" xfId="46939" xr:uid="{7A8BEF08-EDA0-4629-BE40-0B4643DB0190}"/>
    <cellStyle name="RISKtopEdge 2 2 4 3 3" xfId="46938" xr:uid="{BD5A5B2B-01BC-447C-B0AD-5DD60F1A6CF7}"/>
    <cellStyle name="RISKtopEdge 2 2 4 4" xfId="24367" xr:uid="{00000000-0005-0000-0000-0000365F0000}"/>
    <cellStyle name="RISKtopEdge 2 2 4 4 2" xfId="46940" xr:uid="{7E6D1310-A90C-4E4F-AC26-B7DF3A234A54}"/>
    <cellStyle name="RISKtopEdge 2 2 4 5" xfId="46935" xr:uid="{EAF44BD6-62FD-4F73-969E-4ACE67EDE6BF}"/>
    <cellStyle name="RISKtopEdge 2 2 5" xfId="24368" xr:uid="{00000000-0005-0000-0000-0000375F0000}"/>
    <cellStyle name="RISKtopEdge 2 2 5 2" xfId="24369" xr:uid="{00000000-0005-0000-0000-0000385F0000}"/>
    <cellStyle name="RISKtopEdge 2 2 5 2 2" xfId="24370" xr:uid="{00000000-0005-0000-0000-0000395F0000}"/>
    <cellStyle name="RISKtopEdge 2 2 5 2 2 2" xfId="46943" xr:uid="{BE178986-6707-4742-8835-E978E0717F0D}"/>
    <cellStyle name="RISKtopEdge 2 2 5 2 3" xfId="46942" xr:uid="{A9A8AE44-DEA9-45D4-9C69-1FA8A83D9E5D}"/>
    <cellStyle name="RISKtopEdge 2 2 5 3" xfId="24371" xr:uid="{00000000-0005-0000-0000-00003A5F0000}"/>
    <cellStyle name="RISKtopEdge 2 2 5 3 2" xfId="24372" xr:uid="{00000000-0005-0000-0000-00003B5F0000}"/>
    <cellStyle name="RISKtopEdge 2 2 5 3 2 2" xfId="46945" xr:uid="{6B959A03-5A19-4DB9-B382-EFCEA2F6DA9D}"/>
    <cellStyle name="RISKtopEdge 2 2 5 3 3" xfId="46944" xr:uid="{7FA57E92-E0D7-41C0-B793-C7F70D6EFFAA}"/>
    <cellStyle name="RISKtopEdge 2 2 5 4" xfId="24373" xr:uid="{00000000-0005-0000-0000-00003C5F0000}"/>
    <cellStyle name="RISKtopEdge 2 2 5 4 2" xfId="46946" xr:uid="{5F50C8DE-2569-401D-B259-B1C19DE7B2AD}"/>
    <cellStyle name="RISKtopEdge 2 2 5 5" xfId="46941" xr:uid="{E2714FBA-DC64-45F1-BFFC-513C28DEF1CB}"/>
    <cellStyle name="RISKtopEdge 2 2 6" xfId="24374" xr:uid="{00000000-0005-0000-0000-00003D5F0000}"/>
    <cellStyle name="RISKtopEdge 2 2 6 2" xfId="24375" xr:uid="{00000000-0005-0000-0000-00003E5F0000}"/>
    <cellStyle name="RISKtopEdge 2 2 6 2 2" xfId="24376" xr:uid="{00000000-0005-0000-0000-00003F5F0000}"/>
    <cellStyle name="RISKtopEdge 2 2 6 2 2 2" xfId="46949" xr:uid="{810CB10E-7B57-44DE-85D9-C55AA5B6CE66}"/>
    <cellStyle name="RISKtopEdge 2 2 6 2 3" xfId="46948" xr:uid="{C4E63739-C5BA-4DFA-9C6C-DDFF1F19232A}"/>
    <cellStyle name="RISKtopEdge 2 2 6 3" xfId="24377" xr:uid="{00000000-0005-0000-0000-0000405F0000}"/>
    <cellStyle name="RISKtopEdge 2 2 6 3 2" xfId="24378" xr:uid="{00000000-0005-0000-0000-0000415F0000}"/>
    <cellStyle name="RISKtopEdge 2 2 6 3 2 2" xfId="46951" xr:uid="{0F6313B7-238D-4E19-BAAF-05021A5CB324}"/>
    <cellStyle name="RISKtopEdge 2 2 6 3 3" xfId="46950" xr:uid="{2BE46385-78A9-4E9F-9C86-D8E63A659049}"/>
    <cellStyle name="RISKtopEdge 2 2 6 4" xfId="24379" xr:uid="{00000000-0005-0000-0000-0000425F0000}"/>
    <cellStyle name="RISKtopEdge 2 2 6 4 2" xfId="46952" xr:uid="{2BEF4D21-FDA2-4269-96E7-8AD1BDBA6A22}"/>
    <cellStyle name="RISKtopEdge 2 2 6 5" xfId="46947" xr:uid="{60C0A04C-17F7-430F-B779-3C8CCE212553}"/>
    <cellStyle name="RISKtopEdge 2 2 7" xfId="24380" xr:uid="{00000000-0005-0000-0000-0000435F0000}"/>
    <cellStyle name="RISKtopEdge 2 2 7 2" xfId="24381" xr:uid="{00000000-0005-0000-0000-0000445F0000}"/>
    <cellStyle name="RISKtopEdge 2 2 7 2 2" xfId="46954" xr:uid="{186330A6-D01B-4AB2-902F-CDA43F4B2408}"/>
    <cellStyle name="RISKtopEdge 2 2 7 3" xfId="46953" xr:uid="{1BCAC021-732C-42E0-AB1C-1F92BF146E23}"/>
    <cellStyle name="RISKtopEdge 2 2 8" xfId="24382" xr:uid="{00000000-0005-0000-0000-0000455F0000}"/>
    <cellStyle name="RISKtopEdge 2 2 8 2" xfId="24383" xr:uid="{00000000-0005-0000-0000-0000465F0000}"/>
    <cellStyle name="RISKtopEdge 2 2 8 2 2" xfId="46956" xr:uid="{ADEE0450-5467-41D9-A95D-607846E58F5B}"/>
    <cellStyle name="RISKtopEdge 2 2 8 3" xfId="46955" xr:uid="{E348DD21-2DDE-4081-BAEF-7B42D0B4FAAD}"/>
    <cellStyle name="RISKtopEdge 2 2 9" xfId="24384" xr:uid="{00000000-0005-0000-0000-0000475F0000}"/>
    <cellStyle name="RISKtopEdge 2 2 9 2" xfId="46957" xr:uid="{35CD7D88-E63B-4745-BF70-2E058BB26616}"/>
    <cellStyle name="RISKtopEdge 2 2_Balance" xfId="24385" xr:uid="{00000000-0005-0000-0000-0000485F0000}"/>
    <cellStyle name="RISKtopEdge 2 3" xfId="24386" xr:uid="{00000000-0005-0000-0000-0000495F0000}"/>
    <cellStyle name="RISKtopEdge 2 3 10" xfId="46958" xr:uid="{F3CB126A-CF7A-409B-93B2-6AB6A5846195}"/>
    <cellStyle name="RISKtopEdge 2 3 2" xfId="24387" xr:uid="{00000000-0005-0000-0000-00004A5F0000}"/>
    <cellStyle name="RISKtopEdge 2 3 2 2" xfId="24388" xr:uid="{00000000-0005-0000-0000-00004B5F0000}"/>
    <cellStyle name="RISKtopEdge 2 3 2 2 2" xfId="24389" xr:uid="{00000000-0005-0000-0000-00004C5F0000}"/>
    <cellStyle name="RISKtopEdge 2 3 2 2 2 2" xfId="24390" xr:uid="{00000000-0005-0000-0000-00004D5F0000}"/>
    <cellStyle name="RISKtopEdge 2 3 2 2 2 2 2" xfId="46962" xr:uid="{9FB5B6C6-1888-4781-9A69-89FE86C563ED}"/>
    <cellStyle name="RISKtopEdge 2 3 2 2 2 3" xfId="46961" xr:uid="{91F2BBEA-1A9C-4E6A-8364-D1D82D00F903}"/>
    <cellStyle name="RISKtopEdge 2 3 2 2 3" xfId="24391" xr:uid="{00000000-0005-0000-0000-00004E5F0000}"/>
    <cellStyle name="RISKtopEdge 2 3 2 2 3 2" xfId="24392" xr:uid="{00000000-0005-0000-0000-00004F5F0000}"/>
    <cellStyle name="RISKtopEdge 2 3 2 2 3 2 2" xfId="46964" xr:uid="{ED5469C8-18A1-429A-8238-003024790D39}"/>
    <cellStyle name="RISKtopEdge 2 3 2 2 3 3" xfId="46963" xr:uid="{587E40E3-5E72-4B70-9989-374028FE4103}"/>
    <cellStyle name="RISKtopEdge 2 3 2 2 4" xfId="24393" xr:uid="{00000000-0005-0000-0000-0000505F0000}"/>
    <cellStyle name="RISKtopEdge 2 3 2 2 4 2" xfId="46965" xr:uid="{416B64A1-E93E-4AA7-8C7C-34209170EF7A}"/>
    <cellStyle name="RISKtopEdge 2 3 2 2 5" xfId="46960" xr:uid="{9AC68E01-3EF9-4A0C-8470-02CFE8FB08E4}"/>
    <cellStyle name="RISKtopEdge 2 3 2 3" xfId="24394" xr:uid="{00000000-0005-0000-0000-0000515F0000}"/>
    <cellStyle name="RISKtopEdge 2 3 2 3 2" xfId="24395" xr:uid="{00000000-0005-0000-0000-0000525F0000}"/>
    <cellStyle name="RISKtopEdge 2 3 2 3 2 2" xfId="24396" xr:uid="{00000000-0005-0000-0000-0000535F0000}"/>
    <cellStyle name="RISKtopEdge 2 3 2 3 2 2 2" xfId="46968" xr:uid="{8F12BD15-E687-4883-BEDE-4CAAC43C8FFC}"/>
    <cellStyle name="RISKtopEdge 2 3 2 3 2 3" xfId="46967" xr:uid="{CE595E64-6A58-4788-B6D9-92C6AA6FD040}"/>
    <cellStyle name="RISKtopEdge 2 3 2 3 3" xfId="24397" xr:uid="{00000000-0005-0000-0000-0000545F0000}"/>
    <cellStyle name="RISKtopEdge 2 3 2 3 3 2" xfId="24398" xr:uid="{00000000-0005-0000-0000-0000555F0000}"/>
    <cellStyle name="RISKtopEdge 2 3 2 3 3 2 2" xfId="46970" xr:uid="{027A23AE-7CDC-4671-AB15-9B41EF2CC798}"/>
    <cellStyle name="RISKtopEdge 2 3 2 3 3 3" xfId="46969" xr:uid="{C799E939-3079-4F79-B803-085A367FFA7C}"/>
    <cellStyle name="RISKtopEdge 2 3 2 3 4" xfId="24399" xr:uid="{00000000-0005-0000-0000-0000565F0000}"/>
    <cellStyle name="RISKtopEdge 2 3 2 3 4 2" xfId="46971" xr:uid="{6743AA2F-D754-4CF7-9968-1C0D2B5AEB55}"/>
    <cellStyle name="RISKtopEdge 2 3 2 3 5" xfId="46966" xr:uid="{EB603591-CB59-4FBE-A33C-76B656B2BB3B}"/>
    <cellStyle name="RISKtopEdge 2 3 2 4" xfId="24400" xr:uid="{00000000-0005-0000-0000-0000575F0000}"/>
    <cellStyle name="RISKtopEdge 2 3 2 4 2" xfId="24401" xr:uid="{00000000-0005-0000-0000-0000585F0000}"/>
    <cellStyle name="RISKtopEdge 2 3 2 4 2 2" xfId="24402" xr:uid="{00000000-0005-0000-0000-0000595F0000}"/>
    <cellStyle name="RISKtopEdge 2 3 2 4 2 2 2" xfId="46974" xr:uid="{B362668E-666B-4C7E-9C50-7AF0F041909C}"/>
    <cellStyle name="RISKtopEdge 2 3 2 4 2 3" xfId="46973" xr:uid="{829B2185-0222-4CAD-8653-56DD8A5C442A}"/>
    <cellStyle name="RISKtopEdge 2 3 2 4 3" xfId="24403" xr:uid="{00000000-0005-0000-0000-00005A5F0000}"/>
    <cellStyle name="RISKtopEdge 2 3 2 4 3 2" xfId="24404" xr:uid="{00000000-0005-0000-0000-00005B5F0000}"/>
    <cellStyle name="RISKtopEdge 2 3 2 4 3 2 2" xfId="46976" xr:uid="{39667910-4DDC-4A91-A577-E77CB35A6120}"/>
    <cellStyle name="RISKtopEdge 2 3 2 4 3 3" xfId="46975" xr:uid="{37CCBBB9-681B-4B21-BA47-2149762474B0}"/>
    <cellStyle name="RISKtopEdge 2 3 2 4 4" xfId="24405" xr:uid="{00000000-0005-0000-0000-00005C5F0000}"/>
    <cellStyle name="RISKtopEdge 2 3 2 4 4 2" xfId="46977" xr:uid="{1D612F49-2C9E-4D2E-B82D-1893704266A8}"/>
    <cellStyle name="RISKtopEdge 2 3 2 4 5" xfId="46972" xr:uid="{864EBF67-0155-42EE-86C3-6FAF0E8F2DCF}"/>
    <cellStyle name="RISKtopEdge 2 3 2 5" xfId="24406" xr:uid="{00000000-0005-0000-0000-00005D5F0000}"/>
    <cellStyle name="RISKtopEdge 2 3 2 5 2" xfId="24407" xr:uid="{00000000-0005-0000-0000-00005E5F0000}"/>
    <cellStyle name="RISKtopEdge 2 3 2 5 2 2" xfId="24408" xr:uid="{00000000-0005-0000-0000-00005F5F0000}"/>
    <cellStyle name="RISKtopEdge 2 3 2 5 2 2 2" xfId="46980" xr:uid="{E33B8960-BF6D-49D1-AF37-D26DE7283D66}"/>
    <cellStyle name="RISKtopEdge 2 3 2 5 2 3" xfId="46979" xr:uid="{2F0B10F1-3402-47E7-BB61-6DB846EB0B53}"/>
    <cellStyle name="RISKtopEdge 2 3 2 5 3" xfId="24409" xr:uid="{00000000-0005-0000-0000-0000605F0000}"/>
    <cellStyle name="RISKtopEdge 2 3 2 5 3 2" xfId="24410" xr:uid="{00000000-0005-0000-0000-0000615F0000}"/>
    <cellStyle name="RISKtopEdge 2 3 2 5 3 2 2" xfId="46982" xr:uid="{45EFD4A4-5F32-420F-A6CF-921F2DBDD0C5}"/>
    <cellStyle name="RISKtopEdge 2 3 2 5 3 3" xfId="46981" xr:uid="{16B6E869-782A-4888-8418-BACB1986A562}"/>
    <cellStyle name="RISKtopEdge 2 3 2 5 4" xfId="24411" xr:uid="{00000000-0005-0000-0000-0000625F0000}"/>
    <cellStyle name="RISKtopEdge 2 3 2 5 4 2" xfId="46983" xr:uid="{59A68AC1-8787-4228-8602-ABD3D7A03A76}"/>
    <cellStyle name="RISKtopEdge 2 3 2 5 5" xfId="46978" xr:uid="{1EBC491B-F8CB-4DA8-92EF-727FD3D5A271}"/>
    <cellStyle name="RISKtopEdge 2 3 2 6" xfId="24412" xr:uid="{00000000-0005-0000-0000-0000635F0000}"/>
    <cellStyle name="RISKtopEdge 2 3 2 6 2" xfId="24413" xr:uid="{00000000-0005-0000-0000-0000645F0000}"/>
    <cellStyle name="RISKtopEdge 2 3 2 6 2 2" xfId="46985" xr:uid="{2C157933-6BDA-4C05-97A2-B5BF6560B72A}"/>
    <cellStyle name="RISKtopEdge 2 3 2 6 3" xfId="46984" xr:uid="{0152C9AF-0592-458C-9BBE-7D58B2739FE8}"/>
    <cellStyle name="RISKtopEdge 2 3 2 7" xfId="24414" xr:uid="{00000000-0005-0000-0000-0000655F0000}"/>
    <cellStyle name="RISKtopEdge 2 3 2 7 2" xfId="24415" xr:uid="{00000000-0005-0000-0000-0000665F0000}"/>
    <cellStyle name="RISKtopEdge 2 3 2 7 2 2" xfId="46987" xr:uid="{B6F6AC51-3AF3-4EA7-AFDC-C0C2AF0F0CBD}"/>
    <cellStyle name="RISKtopEdge 2 3 2 7 3" xfId="46986" xr:uid="{51AD82E7-D3D5-45B4-809D-8A26281DBF46}"/>
    <cellStyle name="RISKtopEdge 2 3 2 8" xfId="24416" xr:uid="{00000000-0005-0000-0000-0000675F0000}"/>
    <cellStyle name="RISKtopEdge 2 3 2 8 2" xfId="46988" xr:uid="{4DE9B1A0-2D98-4098-BE7F-981E37414623}"/>
    <cellStyle name="RISKtopEdge 2 3 2 9" xfId="46959" xr:uid="{397AD271-55E1-413F-8FE3-422029862B64}"/>
    <cellStyle name="RISKtopEdge 2 3 3" xfId="24417" xr:uid="{00000000-0005-0000-0000-0000685F0000}"/>
    <cellStyle name="RISKtopEdge 2 3 3 2" xfId="24418" xr:uid="{00000000-0005-0000-0000-0000695F0000}"/>
    <cellStyle name="RISKtopEdge 2 3 3 2 2" xfId="24419" xr:uid="{00000000-0005-0000-0000-00006A5F0000}"/>
    <cellStyle name="RISKtopEdge 2 3 3 2 2 2" xfId="46991" xr:uid="{21761274-49FD-4E65-AC91-93A5CB2252EE}"/>
    <cellStyle name="RISKtopEdge 2 3 3 2 3" xfId="46990" xr:uid="{614BCADF-5FB3-413C-BF55-A08D5DD0EAFA}"/>
    <cellStyle name="RISKtopEdge 2 3 3 3" xfId="24420" xr:uid="{00000000-0005-0000-0000-00006B5F0000}"/>
    <cellStyle name="RISKtopEdge 2 3 3 3 2" xfId="24421" xr:uid="{00000000-0005-0000-0000-00006C5F0000}"/>
    <cellStyle name="RISKtopEdge 2 3 3 3 2 2" xfId="46993" xr:uid="{080028D1-66F2-46A2-AA28-EDE72C9CCF23}"/>
    <cellStyle name="RISKtopEdge 2 3 3 3 3" xfId="46992" xr:uid="{B435EFDB-2893-4C37-A91F-D6070AFE8ACF}"/>
    <cellStyle name="RISKtopEdge 2 3 3 4" xfId="24422" xr:uid="{00000000-0005-0000-0000-00006D5F0000}"/>
    <cellStyle name="RISKtopEdge 2 3 3 4 2" xfId="46994" xr:uid="{AE0E33F4-1963-44D2-B7BD-C45591AF4747}"/>
    <cellStyle name="RISKtopEdge 2 3 3 5" xfId="46989" xr:uid="{11EAB7D5-40E5-454D-A17B-6127FD3EEFAC}"/>
    <cellStyle name="RISKtopEdge 2 3 4" xfId="24423" xr:uid="{00000000-0005-0000-0000-00006E5F0000}"/>
    <cellStyle name="RISKtopEdge 2 3 4 2" xfId="24424" xr:uid="{00000000-0005-0000-0000-00006F5F0000}"/>
    <cellStyle name="RISKtopEdge 2 3 4 2 2" xfId="24425" xr:uid="{00000000-0005-0000-0000-0000705F0000}"/>
    <cellStyle name="RISKtopEdge 2 3 4 2 2 2" xfId="46997" xr:uid="{4CE78364-A92F-462B-98CD-5871A8D5AFCF}"/>
    <cellStyle name="RISKtopEdge 2 3 4 2 3" xfId="46996" xr:uid="{C9D669E2-D0D1-4EA6-89BF-026121263A9F}"/>
    <cellStyle name="RISKtopEdge 2 3 4 3" xfId="24426" xr:uid="{00000000-0005-0000-0000-0000715F0000}"/>
    <cellStyle name="RISKtopEdge 2 3 4 3 2" xfId="24427" xr:uid="{00000000-0005-0000-0000-0000725F0000}"/>
    <cellStyle name="RISKtopEdge 2 3 4 3 2 2" xfId="46999" xr:uid="{8D30F212-49D6-444F-94FF-ADBB187F7738}"/>
    <cellStyle name="RISKtopEdge 2 3 4 3 3" xfId="46998" xr:uid="{36F748CB-9A9E-4AE6-99D6-B10495F38560}"/>
    <cellStyle name="RISKtopEdge 2 3 4 4" xfId="24428" xr:uid="{00000000-0005-0000-0000-0000735F0000}"/>
    <cellStyle name="RISKtopEdge 2 3 4 4 2" xfId="47000" xr:uid="{E79807D2-E49F-45CC-94DB-A2776E0457FB}"/>
    <cellStyle name="RISKtopEdge 2 3 4 5" xfId="46995" xr:uid="{3AE274ED-AA87-4EC0-8648-4740576BB99C}"/>
    <cellStyle name="RISKtopEdge 2 3 5" xfId="24429" xr:uid="{00000000-0005-0000-0000-0000745F0000}"/>
    <cellStyle name="RISKtopEdge 2 3 5 2" xfId="24430" xr:uid="{00000000-0005-0000-0000-0000755F0000}"/>
    <cellStyle name="RISKtopEdge 2 3 5 2 2" xfId="24431" xr:uid="{00000000-0005-0000-0000-0000765F0000}"/>
    <cellStyle name="RISKtopEdge 2 3 5 2 2 2" xfId="47003" xr:uid="{ADBE7AA0-8585-481E-BB9A-9A7654C897AA}"/>
    <cellStyle name="RISKtopEdge 2 3 5 2 3" xfId="47002" xr:uid="{0B7EA873-09BF-4B24-B26B-3553C7E4DF5A}"/>
    <cellStyle name="RISKtopEdge 2 3 5 3" xfId="24432" xr:uid="{00000000-0005-0000-0000-0000775F0000}"/>
    <cellStyle name="RISKtopEdge 2 3 5 3 2" xfId="24433" xr:uid="{00000000-0005-0000-0000-0000785F0000}"/>
    <cellStyle name="RISKtopEdge 2 3 5 3 2 2" xfId="47005" xr:uid="{C40B1F36-4168-4C5C-AA34-CC065B64FA66}"/>
    <cellStyle name="RISKtopEdge 2 3 5 3 3" xfId="47004" xr:uid="{52BD0BD4-593B-47CD-A2F8-916DA4DDADC3}"/>
    <cellStyle name="RISKtopEdge 2 3 5 4" xfId="24434" xr:uid="{00000000-0005-0000-0000-0000795F0000}"/>
    <cellStyle name="RISKtopEdge 2 3 5 4 2" xfId="47006" xr:uid="{D1049B36-ED7E-417D-A3A3-804E07FD89EB}"/>
    <cellStyle name="RISKtopEdge 2 3 5 5" xfId="47001" xr:uid="{03510898-E47F-4AEC-A2EE-9F39A0CF582C}"/>
    <cellStyle name="RISKtopEdge 2 3 6" xfId="24435" xr:uid="{00000000-0005-0000-0000-00007A5F0000}"/>
    <cellStyle name="RISKtopEdge 2 3 6 2" xfId="24436" xr:uid="{00000000-0005-0000-0000-00007B5F0000}"/>
    <cellStyle name="RISKtopEdge 2 3 6 2 2" xfId="24437" xr:uid="{00000000-0005-0000-0000-00007C5F0000}"/>
    <cellStyle name="RISKtopEdge 2 3 6 2 2 2" xfId="47009" xr:uid="{4D7277CF-60FB-476A-828D-7CA2ED037B18}"/>
    <cellStyle name="RISKtopEdge 2 3 6 2 3" xfId="47008" xr:uid="{B00EFA38-BA02-44A8-A42A-19DFEABAA7EE}"/>
    <cellStyle name="RISKtopEdge 2 3 6 3" xfId="24438" xr:uid="{00000000-0005-0000-0000-00007D5F0000}"/>
    <cellStyle name="RISKtopEdge 2 3 6 3 2" xfId="24439" xr:uid="{00000000-0005-0000-0000-00007E5F0000}"/>
    <cellStyle name="RISKtopEdge 2 3 6 3 2 2" xfId="47011" xr:uid="{6A30A506-DB47-45A5-9B31-C4AA400C9CEF}"/>
    <cellStyle name="RISKtopEdge 2 3 6 3 3" xfId="47010" xr:uid="{51E02296-64F0-4DF5-B6A4-250829E565E0}"/>
    <cellStyle name="RISKtopEdge 2 3 6 4" xfId="24440" xr:uid="{00000000-0005-0000-0000-00007F5F0000}"/>
    <cellStyle name="RISKtopEdge 2 3 6 4 2" xfId="47012" xr:uid="{F04E627B-812B-4905-B376-C3438C3C46AF}"/>
    <cellStyle name="RISKtopEdge 2 3 6 5" xfId="47007" xr:uid="{029DA6A2-0EEF-4B0D-9410-28AA040D2FCE}"/>
    <cellStyle name="RISKtopEdge 2 3 7" xfId="24441" xr:uid="{00000000-0005-0000-0000-0000805F0000}"/>
    <cellStyle name="RISKtopEdge 2 3 7 2" xfId="24442" xr:uid="{00000000-0005-0000-0000-0000815F0000}"/>
    <cellStyle name="RISKtopEdge 2 3 7 2 2" xfId="47014" xr:uid="{C0DE7417-CCD3-497B-A32A-7BF5251DB66B}"/>
    <cellStyle name="RISKtopEdge 2 3 7 3" xfId="47013" xr:uid="{B43C60BB-F809-4233-9A79-5E2EC2E55D3B}"/>
    <cellStyle name="RISKtopEdge 2 3 8" xfId="24443" xr:uid="{00000000-0005-0000-0000-0000825F0000}"/>
    <cellStyle name="RISKtopEdge 2 3 8 2" xfId="24444" xr:uid="{00000000-0005-0000-0000-0000835F0000}"/>
    <cellStyle name="RISKtopEdge 2 3 8 2 2" xfId="47016" xr:uid="{60037993-5FA7-4304-9DEF-B5F7DEE444DE}"/>
    <cellStyle name="RISKtopEdge 2 3 8 3" xfId="47015" xr:uid="{0792C7D2-B598-43A3-B2B2-E227D1435DC2}"/>
    <cellStyle name="RISKtopEdge 2 3 9" xfId="24445" xr:uid="{00000000-0005-0000-0000-0000845F0000}"/>
    <cellStyle name="RISKtopEdge 2 3 9 2" xfId="47017" xr:uid="{4F9E34C7-51BC-44DE-B18A-E1B5560A6281}"/>
    <cellStyle name="RISKtopEdge 2 3_Balance" xfId="24446" xr:uid="{00000000-0005-0000-0000-0000855F0000}"/>
    <cellStyle name="RISKtopEdge 2 4" xfId="24447" xr:uid="{00000000-0005-0000-0000-0000865F0000}"/>
    <cellStyle name="RISKtopEdge 2 4 10" xfId="47018" xr:uid="{2B466AB4-B5A2-4038-AAEA-E8DFF3113EE5}"/>
    <cellStyle name="RISKtopEdge 2 4 2" xfId="24448" xr:uid="{00000000-0005-0000-0000-0000875F0000}"/>
    <cellStyle name="RISKtopEdge 2 4 2 2" xfId="24449" xr:uid="{00000000-0005-0000-0000-0000885F0000}"/>
    <cellStyle name="RISKtopEdge 2 4 2 2 2" xfId="24450" xr:uid="{00000000-0005-0000-0000-0000895F0000}"/>
    <cellStyle name="RISKtopEdge 2 4 2 2 2 2" xfId="24451" xr:uid="{00000000-0005-0000-0000-00008A5F0000}"/>
    <cellStyle name="RISKtopEdge 2 4 2 2 2 2 2" xfId="47022" xr:uid="{691E0883-4977-4DBB-92E4-3186F592229D}"/>
    <cellStyle name="RISKtopEdge 2 4 2 2 2 3" xfId="47021" xr:uid="{FFD81D86-7EDC-4122-BA67-F14EA6533305}"/>
    <cellStyle name="RISKtopEdge 2 4 2 2 3" xfId="24452" xr:uid="{00000000-0005-0000-0000-00008B5F0000}"/>
    <cellStyle name="RISKtopEdge 2 4 2 2 3 2" xfId="24453" xr:uid="{00000000-0005-0000-0000-00008C5F0000}"/>
    <cellStyle name="RISKtopEdge 2 4 2 2 3 2 2" xfId="47024" xr:uid="{18D12528-22BF-4BD3-8F8D-DBB8347BA37F}"/>
    <cellStyle name="RISKtopEdge 2 4 2 2 3 3" xfId="47023" xr:uid="{30B21961-C587-41DA-99C5-7F345B6DEE8A}"/>
    <cellStyle name="RISKtopEdge 2 4 2 2 4" xfId="24454" xr:uid="{00000000-0005-0000-0000-00008D5F0000}"/>
    <cellStyle name="RISKtopEdge 2 4 2 2 4 2" xfId="47025" xr:uid="{5C02B703-D70C-49F6-A42D-F52B12E112E2}"/>
    <cellStyle name="RISKtopEdge 2 4 2 2 5" xfId="47020" xr:uid="{B1F6AFB2-2264-453B-A241-D5787BAF1477}"/>
    <cellStyle name="RISKtopEdge 2 4 2 3" xfId="24455" xr:uid="{00000000-0005-0000-0000-00008E5F0000}"/>
    <cellStyle name="RISKtopEdge 2 4 2 3 2" xfId="24456" xr:uid="{00000000-0005-0000-0000-00008F5F0000}"/>
    <cellStyle name="RISKtopEdge 2 4 2 3 2 2" xfId="24457" xr:uid="{00000000-0005-0000-0000-0000905F0000}"/>
    <cellStyle name="RISKtopEdge 2 4 2 3 2 2 2" xfId="47028" xr:uid="{964625FC-D6DE-4D75-B51A-718D42E2CE09}"/>
    <cellStyle name="RISKtopEdge 2 4 2 3 2 3" xfId="47027" xr:uid="{19CF185E-DDE5-4D4E-8A7D-7E4D2CA672A0}"/>
    <cellStyle name="RISKtopEdge 2 4 2 3 3" xfId="24458" xr:uid="{00000000-0005-0000-0000-0000915F0000}"/>
    <cellStyle name="RISKtopEdge 2 4 2 3 3 2" xfId="24459" xr:uid="{00000000-0005-0000-0000-0000925F0000}"/>
    <cellStyle name="RISKtopEdge 2 4 2 3 3 2 2" xfId="47030" xr:uid="{3FA65329-DF10-4AF3-AFA9-4E3FE5158408}"/>
    <cellStyle name="RISKtopEdge 2 4 2 3 3 3" xfId="47029" xr:uid="{13E8A75D-B9A3-4FAC-A8C0-0FC8E9D945D4}"/>
    <cellStyle name="RISKtopEdge 2 4 2 3 4" xfId="24460" xr:uid="{00000000-0005-0000-0000-0000935F0000}"/>
    <cellStyle name="RISKtopEdge 2 4 2 3 4 2" xfId="47031" xr:uid="{027111C9-15FC-460F-9EC2-43FFB9B8D891}"/>
    <cellStyle name="RISKtopEdge 2 4 2 3 5" xfId="47026" xr:uid="{0771FC68-D46E-4C7F-9B94-6EE08AEB7EEA}"/>
    <cellStyle name="RISKtopEdge 2 4 2 4" xfId="24461" xr:uid="{00000000-0005-0000-0000-0000945F0000}"/>
    <cellStyle name="RISKtopEdge 2 4 2 4 2" xfId="24462" xr:uid="{00000000-0005-0000-0000-0000955F0000}"/>
    <cellStyle name="RISKtopEdge 2 4 2 4 2 2" xfId="24463" xr:uid="{00000000-0005-0000-0000-0000965F0000}"/>
    <cellStyle name="RISKtopEdge 2 4 2 4 2 2 2" xfId="47034" xr:uid="{B78C326D-E9B6-46DE-A0FF-77F11FDA1121}"/>
    <cellStyle name="RISKtopEdge 2 4 2 4 2 3" xfId="47033" xr:uid="{EE3CFCEC-EEDA-4AEB-A99D-5D06EE11F327}"/>
    <cellStyle name="RISKtopEdge 2 4 2 4 3" xfId="24464" xr:uid="{00000000-0005-0000-0000-0000975F0000}"/>
    <cellStyle name="RISKtopEdge 2 4 2 4 3 2" xfId="24465" xr:uid="{00000000-0005-0000-0000-0000985F0000}"/>
    <cellStyle name="RISKtopEdge 2 4 2 4 3 2 2" xfId="47036" xr:uid="{87C8B938-4A12-4970-AF3D-790088F598E2}"/>
    <cellStyle name="RISKtopEdge 2 4 2 4 3 3" xfId="47035" xr:uid="{F2AF765F-CA88-4CDE-BEEB-84B83150FAD1}"/>
    <cellStyle name="RISKtopEdge 2 4 2 4 4" xfId="24466" xr:uid="{00000000-0005-0000-0000-0000995F0000}"/>
    <cellStyle name="RISKtopEdge 2 4 2 4 4 2" xfId="47037" xr:uid="{6DBABB54-9455-488A-BB7F-11E0B4F27697}"/>
    <cellStyle name="RISKtopEdge 2 4 2 4 5" xfId="47032" xr:uid="{A9F77550-54B4-4B39-AD48-18E32E3EF846}"/>
    <cellStyle name="RISKtopEdge 2 4 2 5" xfId="24467" xr:uid="{00000000-0005-0000-0000-00009A5F0000}"/>
    <cellStyle name="RISKtopEdge 2 4 2 5 2" xfId="24468" xr:uid="{00000000-0005-0000-0000-00009B5F0000}"/>
    <cellStyle name="RISKtopEdge 2 4 2 5 2 2" xfId="24469" xr:uid="{00000000-0005-0000-0000-00009C5F0000}"/>
    <cellStyle name="RISKtopEdge 2 4 2 5 2 2 2" xfId="47040" xr:uid="{1C27D727-8768-4472-B36B-6F2414225F44}"/>
    <cellStyle name="RISKtopEdge 2 4 2 5 2 3" xfId="47039" xr:uid="{BFF263B7-816E-4061-9893-EEAE2A25B798}"/>
    <cellStyle name="RISKtopEdge 2 4 2 5 3" xfId="24470" xr:uid="{00000000-0005-0000-0000-00009D5F0000}"/>
    <cellStyle name="RISKtopEdge 2 4 2 5 3 2" xfId="24471" xr:uid="{00000000-0005-0000-0000-00009E5F0000}"/>
    <cellStyle name="RISKtopEdge 2 4 2 5 3 2 2" xfId="47042" xr:uid="{56DFF9F5-362F-485B-9E4F-A846CA9520A2}"/>
    <cellStyle name="RISKtopEdge 2 4 2 5 3 3" xfId="47041" xr:uid="{31141BE4-2B9A-44B5-A9E8-349F840E5EE8}"/>
    <cellStyle name="RISKtopEdge 2 4 2 5 4" xfId="24472" xr:uid="{00000000-0005-0000-0000-00009F5F0000}"/>
    <cellStyle name="RISKtopEdge 2 4 2 5 4 2" xfId="47043" xr:uid="{BA55DD56-E87D-4601-84E1-10E7372CB635}"/>
    <cellStyle name="RISKtopEdge 2 4 2 5 5" xfId="47038" xr:uid="{F5C86F90-E9D5-4836-AAF9-BA7E61753FF1}"/>
    <cellStyle name="RISKtopEdge 2 4 2 6" xfId="24473" xr:uid="{00000000-0005-0000-0000-0000A05F0000}"/>
    <cellStyle name="RISKtopEdge 2 4 2 6 2" xfId="24474" xr:uid="{00000000-0005-0000-0000-0000A15F0000}"/>
    <cellStyle name="RISKtopEdge 2 4 2 6 2 2" xfId="47045" xr:uid="{760AF5D2-67B0-4EEF-9607-E23230DE1999}"/>
    <cellStyle name="RISKtopEdge 2 4 2 6 3" xfId="47044" xr:uid="{9B281DAF-F909-4CD4-8F54-AB0BF4ABA407}"/>
    <cellStyle name="RISKtopEdge 2 4 2 7" xfId="24475" xr:uid="{00000000-0005-0000-0000-0000A25F0000}"/>
    <cellStyle name="RISKtopEdge 2 4 2 7 2" xfId="24476" xr:uid="{00000000-0005-0000-0000-0000A35F0000}"/>
    <cellStyle name="RISKtopEdge 2 4 2 7 2 2" xfId="47047" xr:uid="{5CC65EB4-CC0F-48B1-B57B-10DFE15AD433}"/>
    <cellStyle name="RISKtopEdge 2 4 2 7 3" xfId="47046" xr:uid="{962F9F53-4976-4F70-A66F-CE64E7B882B0}"/>
    <cellStyle name="RISKtopEdge 2 4 2 8" xfId="24477" xr:uid="{00000000-0005-0000-0000-0000A45F0000}"/>
    <cellStyle name="RISKtopEdge 2 4 2 8 2" xfId="47048" xr:uid="{C7F784E4-9E6B-47F3-A16C-4DA563AB4738}"/>
    <cellStyle name="RISKtopEdge 2 4 2 9" xfId="47019" xr:uid="{DE087336-1259-4521-B98F-89850195726D}"/>
    <cellStyle name="RISKtopEdge 2 4 3" xfId="24478" xr:uid="{00000000-0005-0000-0000-0000A55F0000}"/>
    <cellStyle name="RISKtopEdge 2 4 3 2" xfId="24479" xr:uid="{00000000-0005-0000-0000-0000A65F0000}"/>
    <cellStyle name="RISKtopEdge 2 4 3 2 2" xfId="24480" xr:uid="{00000000-0005-0000-0000-0000A75F0000}"/>
    <cellStyle name="RISKtopEdge 2 4 3 2 2 2" xfId="47051" xr:uid="{B7074605-5A36-4FF7-B24C-A23018918B53}"/>
    <cellStyle name="RISKtopEdge 2 4 3 2 3" xfId="47050" xr:uid="{EC053CBB-2A99-46B8-98AA-7A0BC4342417}"/>
    <cellStyle name="RISKtopEdge 2 4 3 3" xfId="24481" xr:uid="{00000000-0005-0000-0000-0000A85F0000}"/>
    <cellStyle name="RISKtopEdge 2 4 3 3 2" xfId="24482" xr:uid="{00000000-0005-0000-0000-0000A95F0000}"/>
    <cellStyle name="RISKtopEdge 2 4 3 3 2 2" xfId="47053" xr:uid="{B1A2D054-1092-4479-BDB1-1F2EEA64A1D9}"/>
    <cellStyle name="RISKtopEdge 2 4 3 3 3" xfId="47052" xr:uid="{4713BFFC-511B-4B46-9E8C-992A3B64A6BC}"/>
    <cellStyle name="RISKtopEdge 2 4 3 4" xfId="24483" xr:uid="{00000000-0005-0000-0000-0000AA5F0000}"/>
    <cellStyle name="RISKtopEdge 2 4 3 4 2" xfId="47054" xr:uid="{F4934618-F7EC-498D-A99C-6F7CD9ABFF54}"/>
    <cellStyle name="RISKtopEdge 2 4 3 5" xfId="47049" xr:uid="{74AA021F-1233-4BB4-9F29-7C96FC80640D}"/>
    <cellStyle name="RISKtopEdge 2 4 4" xfId="24484" xr:uid="{00000000-0005-0000-0000-0000AB5F0000}"/>
    <cellStyle name="RISKtopEdge 2 4 4 2" xfId="24485" xr:uid="{00000000-0005-0000-0000-0000AC5F0000}"/>
    <cellStyle name="RISKtopEdge 2 4 4 2 2" xfId="24486" xr:uid="{00000000-0005-0000-0000-0000AD5F0000}"/>
    <cellStyle name="RISKtopEdge 2 4 4 2 2 2" xfId="47057" xr:uid="{DEE09839-9C1F-40F1-83FB-842920830951}"/>
    <cellStyle name="RISKtopEdge 2 4 4 2 3" xfId="47056" xr:uid="{F6EBC3FC-D328-410E-B5FD-DAF7D09BD7A0}"/>
    <cellStyle name="RISKtopEdge 2 4 4 3" xfId="24487" xr:uid="{00000000-0005-0000-0000-0000AE5F0000}"/>
    <cellStyle name="RISKtopEdge 2 4 4 3 2" xfId="24488" xr:uid="{00000000-0005-0000-0000-0000AF5F0000}"/>
    <cellStyle name="RISKtopEdge 2 4 4 3 2 2" xfId="47059" xr:uid="{1EE89D18-D76A-415D-BC43-B37DF58CC278}"/>
    <cellStyle name="RISKtopEdge 2 4 4 3 3" xfId="47058" xr:uid="{FB7380A3-4B27-4042-9ABA-4D7C52A7404D}"/>
    <cellStyle name="RISKtopEdge 2 4 4 4" xfId="24489" xr:uid="{00000000-0005-0000-0000-0000B05F0000}"/>
    <cellStyle name="RISKtopEdge 2 4 4 4 2" xfId="47060" xr:uid="{A0985C21-8AA6-4121-BF5E-E73061658930}"/>
    <cellStyle name="RISKtopEdge 2 4 4 5" xfId="47055" xr:uid="{53F4D70B-929D-4C11-B9D3-43F0360D3AE8}"/>
    <cellStyle name="RISKtopEdge 2 4 5" xfId="24490" xr:uid="{00000000-0005-0000-0000-0000B15F0000}"/>
    <cellStyle name="RISKtopEdge 2 4 5 2" xfId="24491" xr:uid="{00000000-0005-0000-0000-0000B25F0000}"/>
    <cellStyle name="RISKtopEdge 2 4 5 2 2" xfId="24492" xr:uid="{00000000-0005-0000-0000-0000B35F0000}"/>
    <cellStyle name="RISKtopEdge 2 4 5 2 2 2" xfId="47063" xr:uid="{59AAD566-202F-4B13-984E-B87F493469E9}"/>
    <cellStyle name="RISKtopEdge 2 4 5 2 3" xfId="47062" xr:uid="{3A7FA0D8-8072-44A6-B652-8291CC16AACD}"/>
    <cellStyle name="RISKtopEdge 2 4 5 3" xfId="24493" xr:uid="{00000000-0005-0000-0000-0000B45F0000}"/>
    <cellStyle name="RISKtopEdge 2 4 5 3 2" xfId="24494" xr:uid="{00000000-0005-0000-0000-0000B55F0000}"/>
    <cellStyle name="RISKtopEdge 2 4 5 3 2 2" xfId="47065" xr:uid="{A7D15863-70CC-452D-9536-6563919BC8C6}"/>
    <cellStyle name="RISKtopEdge 2 4 5 3 3" xfId="47064" xr:uid="{6A75D06E-3C7E-4620-A4F9-2728C00267D3}"/>
    <cellStyle name="RISKtopEdge 2 4 5 4" xfId="24495" xr:uid="{00000000-0005-0000-0000-0000B65F0000}"/>
    <cellStyle name="RISKtopEdge 2 4 5 4 2" xfId="47066" xr:uid="{74475254-B2DA-4A2B-B069-7E27797ACAEA}"/>
    <cellStyle name="RISKtopEdge 2 4 5 5" xfId="47061" xr:uid="{4CA3C41F-1B6C-4A31-8C16-0C80100ED1D8}"/>
    <cellStyle name="RISKtopEdge 2 4 6" xfId="24496" xr:uid="{00000000-0005-0000-0000-0000B75F0000}"/>
    <cellStyle name="RISKtopEdge 2 4 6 2" xfId="24497" xr:uid="{00000000-0005-0000-0000-0000B85F0000}"/>
    <cellStyle name="RISKtopEdge 2 4 6 2 2" xfId="24498" xr:uid="{00000000-0005-0000-0000-0000B95F0000}"/>
    <cellStyle name="RISKtopEdge 2 4 6 2 2 2" xfId="47069" xr:uid="{21174DB7-5A26-4585-9059-AB86D89EBEF2}"/>
    <cellStyle name="RISKtopEdge 2 4 6 2 3" xfId="47068" xr:uid="{BE954876-6F79-43BA-BC08-8F287D33867F}"/>
    <cellStyle name="RISKtopEdge 2 4 6 3" xfId="24499" xr:uid="{00000000-0005-0000-0000-0000BA5F0000}"/>
    <cellStyle name="RISKtopEdge 2 4 6 3 2" xfId="24500" xr:uid="{00000000-0005-0000-0000-0000BB5F0000}"/>
    <cellStyle name="RISKtopEdge 2 4 6 3 2 2" xfId="47071" xr:uid="{4A41FFEC-FCA1-4EEF-BD5E-3EE45CD37A02}"/>
    <cellStyle name="RISKtopEdge 2 4 6 3 3" xfId="47070" xr:uid="{A498162A-82B1-46C1-A485-5A21AE114BA0}"/>
    <cellStyle name="RISKtopEdge 2 4 6 4" xfId="24501" xr:uid="{00000000-0005-0000-0000-0000BC5F0000}"/>
    <cellStyle name="RISKtopEdge 2 4 6 4 2" xfId="47072" xr:uid="{AD92587E-2B17-4238-B5B6-8590F8E959D2}"/>
    <cellStyle name="RISKtopEdge 2 4 6 5" xfId="47067" xr:uid="{7EF1E326-6F07-4FBA-8F53-F521EA1AAC52}"/>
    <cellStyle name="RISKtopEdge 2 4 7" xfId="24502" xr:uid="{00000000-0005-0000-0000-0000BD5F0000}"/>
    <cellStyle name="RISKtopEdge 2 4 7 2" xfId="24503" xr:uid="{00000000-0005-0000-0000-0000BE5F0000}"/>
    <cellStyle name="RISKtopEdge 2 4 7 2 2" xfId="47074" xr:uid="{EBB61C9C-54ED-46D4-BA0C-A1C76A337A47}"/>
    <cellStyle name="RISKtopEdge 2 4 7 3" xfId="47073" xr:uid="{E631DB9A-038C-4C32-903C-DA4EA6EBAB1D}"/>
    <cellStyle name="RISKtopEdge 2 4 8" xfId="24504" xr:uid="{00000000-0005-0000-0000-0000BF5F0000}"/>
    <cellStyle name="RISKtopEdge 2 4 8 2" xfId="24505" xr:uid="{00000000-0005-0000-0000-0000C05F0000}"/>
    <cellStyle name="RISKtopEdge 2 4 8 2 2" xfId="47076" xr:uid="{224E5B34-72D2-44EF-9655-CE73B2A17A21}"/>
    <cellStyle name="RISKtopEdge 2 4 8 3" xfId="47075" xr:uid="{7832162E-BF33-4511-A3F2-A212BF5F7D92}"/>
    <cellStyle name="RISKtopEdge 2 4 9" xfId="24506" xr:uid="{00000000-0005-0000-0000-0000C15F0000}"/>
    <cellStyle name="RISKtopEdge 2 4 9 2" xfId="47077" xr:uid="{ED249793-0735-4ACE-A02D-2AD9DBA03E6E}"/>
    <cellStyle name="RISKtopEdge 2 4_Balance" xfId="24507" xr:uid="{00000000-0005-0000-0000-0000C25F0000}"/>
    <cellStyle name="RISKtopEdge 2 5" xfId="24508" xr:uid="{00000000-0005-0000-0000-0000C35F0000}"/>
    <cellStyle name="RISKtopEdge 2 5 2" xfId="24509" xr:uid="{00000000-0005-0000-0000-0000C45F0000}"/>
    <cellStyle name="RISKtopEdge 2 5 2 2" xfId="24510" xr:uid="{00000000-0005-0000-0000-0000C55F0000}"/>
    <cellStyle name="RISKtopEdge 2 5 2 2 2" xfId="24511" xr:uid="{00000000-0005-0000-0000-0000C65F0000}"/>
    <cellStyle name="RISKtopEdge 2 5 2 2 2 2" xfId="47081" xr:uid="{0F1BF4F3-8169-4D6A-838C-049C83853CAD}"/>
    <cellStyle name="RISKtopEdge 2 5 2 2 3" xfId="47080" xr:uid="{44DA925F-749E-4252-A939-277DE4C06CC7}"/>
    <cellStyle name="RISKtopEdge 2 5 2 3" xfId="24512" xr:uid="{00000000-0005-0000-0000-0000C75F0000}"/>
    <cellStyle name="RISKtopEdge 2 5 2 3 2" xfId="24513" xr:uid="{00000000-0005-0000-0000-0000C85F0000}"/>
    <cellStyle name="RISKtopEdge 2 5 2 3 2 2" xfId="47083" xr:uid="{AD008F01-0546-4396-9217-B5B14647750E}"/>
    <cellStyle name="RISKtopEdge 2 5 2 3 3" xfId="47082" xr:uid="{AFB7B4FF-9AE5-49BC-9B90-B63BBF370A24}"/>
    <cellStyle name="RISKtopEdge 2 5 2 4" xfId="24514" xr:uid="{00000000-0005-0000-0000-0000C95F0000}"/>
    <cellStyle name="RISKtopEdge 2 5 2 4 2" xfId="47084" xr:uid="{3A78E95D-5CA6-4002-BDAB-21DA127BB0C6}"/>
    <cellStyle name="RISKtopEdge 2 5 2 5" xfId="47079" xr:uid="{3EA7C431-5C54-43C5-AE0C-9BF845287E74}"/>
    <cellStyle name="RISKtopEdge 2 5 3" xfId="24515" xr:uid="{00000000-0005-0000-0000-0000CA5F0000}"/>
    <cellStyle name="RISKtopEdge 2 5 3 2" xfId="24516" xr:uid="{00000000-0005-0000-0000-0000CB5F0000}"/>
    <cellStyle name="RISKtopEdge 2 5 3 2 2" xfId="24517" xr:uid="{00000000-0005-0000-0000-0000CC5F0000}"/>
    <cellStyle name="RISKtopEdge 2 5 3 2 2 2" xfId="47087" xr:uid="{863FA3DB-3914-440B-8610-5A804AED02A5}"/>
    <cellStyle name="RISKtopEdge 2 5 3 2 3" xfId="47086" xr:uid="{C1BFE1FF-AD18-4DB4-B74D-AAD84C43003F}"/>
    <cellStyle name="RISKtopEdge 2 5 3 3" xfId="24518" xr:uid="{00000000-0005-0000-0000-0000CD5F0000}"/>
    <cellStyle name="RISKtopEdge 2 5 3 3 2" xfId="24519" xr:uid="{00000000-0005-0000-0000-0000CE5F0000}"/>
    <cellStyle name="RISKtopEdge 2 5 3 3 2 2" xfId="47089" xr:uid="{1B00FC54-C554-4AF3-ACE8-EB979A09A703}"/>
    <cellStyle name="RISKtopEdge 2 5 3 3 3" xfId="47088" xr:uid="{CDDEDBCE-B79A-4D9F-A3B7-DE060D63C4F4}"/>
    <cellStyle name="RISKtopEdge 2 5 3 4" xfId="24520" xr:uid="{00000000-0005-0000-0000-0000CF5F0000}"/>
    <cellStyle name="RISKtopEdge 2 5 3 4 2" xfId="47090" xr:uid="{7E4DAA93-A076-4425-87DF-F4411B9E00A7}"/>
    <cellStyle name="RISKtopEdge 2 5 3 5" xfId="47085" xr:uid="{214C2FA4-FE04-4EA2-89F2-1E2B51CBCB6F}"/>
    <cellStyle name="RISKtopEdge 2 5 4" xfId="24521" xr:uid="{00000000-0005-0000-0000-0000D05F0000}"/>
    <cellStyle name="RISKtopEdge 2 5 4 2" xfId="24522" xr:uid="{00000000-0005-0000-0000-0000D15F0000}"/>
    <cellStyle name="RISKtopEdge 2 5 4 2 2" xfId="24523" xr:uid="{00000000-0005-0000-0000-0000D25F0000}"/>
    <cellStyle name="RISKtopEdge 2 5 4 2 2 2" xfId="47093" xr:uid="{6014C595-6B0D-401D-B344-D1798C92A4EE}"/>
    <cellStyle name="RISKtopEdge 2 5 4 2 3" xfId="47092" xr:uid="{6C970F78-EA20-4ED2-A6CB-68570E877D48}"/>
    <cellStyle name="RISKtopEdge 2 5 4 3" xfId="24524" xr:uid="{00000000-0005-0000-0000-0000D35F0000}"/>
    <cellStyle name="RISKtopEdge 2 5 4 3 2" xfId="24525" xr:uid="{00000000-0005-0000-0000-0000D45F0000}"/>
    <cellStyle name="RISKtopEdge 2 5 4 3 2 2" xfId="47095" xr:uid="{F580666C-A72F-407F-A4BF-E153F290D0EE}"/>
    <cellStyle name="RISKtopEdge 2 5 4 3 3" xfId="47094" xr:uid="{87DE7E0F-E638-486A-8BDF-6E2A2DACAA72}"/>
    <cellStyle name="RISKtopEdge 2 5 4 4" xfId="24526" xr:uid="{00000000-0005-0000-0000-0000D55F0000}"/>
    <cellStyle name="RISKtopEdge 2 5 4 4 2" xfId="47096" xr:uid="{3B043E97-FD9D-4FFC-977A-CC019980BE5F}"/>
    <cellStyle name="RISKtopEdge 2 5 4 5" xfId="47091" xr:uid="{06F7D48C-6A8A-4102-A8F1-4F5AE048D730}"/>
    <cellStyle name="RISKtopEdge 2 5 5" xfId="24527" xr:uid="{00000000-0005-0000-0000-0000D65F0000}"/>
    <cellStyle name="RISKtopEdge 2 5 5 2" xfId="24528" xr:uid="{00000000-0005-0000-0000-0000D75F0000}"/>
    <cellStyle name="RISKtopEdge 2 5 5 2 2" xfId="24529" xr:uid="{00000000-0005-0000-0000-0000D85F0000}"/>
    <cellStyle name="RISKtopEdge 2 5 5 2 2 2" xfId="47099" xr:uid="{B1B76F3B-BFA7-4878-A25E-8D2223A440C2}"/>
    <cellStyle name="RISKtopEdge 2 5 5 2 3" xfId="47098" xr:uid="{4D7C6773-BC1E-469D-8841-9AC4A2983EA6}"/>
    <cellStyle name="RISKtopEdge 2 5 5 3" xfId="24530" xr:uid="{00000000-0005-0000-0000-0000D95F0000}"/>
    <cellStyle name="RISKtopEdge 2 5 5 3 2" xfId="24531" xr:uid="{00000000-0005-0000-0000-0000DA5F0000}"/>
    <cellStyle name="RISKtopEdge 2 5 5 3 2 2" xfId="47101" xr:uid="{AED40799-2CBC-4CA8-AE7E-8F6BD544EC02}"/>
    <cellStyle name="RISKtopEdge 2 5 5 3 3" xfId="47100" xr:uid="{0577347C-9A5F-48C7-9095-8AEEA3B77C32}"/>
    <cellStyle name="RISKtopEdge 2 5 5 4" xfId="24532" xr:uid="{00000000-0005-0000-0000-0000DB5F0000}"/>
    <cellStyle name="RISKtopEdge 2 5 5 4 2" xfId="47102" xr:uid="{AC93E53D-93BD-4F2E-84DA-14741C952B7E}"/>
    <cellStyle name="RISKtopEdge 2 5 5 5" xfId="47097" xr:uid="{CCC87998-9A4E-47A9-AA3E-C0C477D1A28B}"/>
    <cellStyle name="RISKtopEdge 2 5 6" xfId="24533" xr:uid="{00000000-0005-0000-0000-0000DC5F0000}"/>
    <cellStyle name="RISKtopEdge 2 5 6 2" xfId="24534" xr:uid="{00000000-0005-0000-0000-0000DD5F0000}"/>
    <cellStyle name="RISKtopEdge 2 5 6 2 2" xfId="47104" xr:uid="{CD0941A2-154D-4DC8-83ED-A679B55D01F7}"/>
    <cellStyle name="RISKtopEdge 2 5 6 3" xfId="47103" xr:uid="{8588EEAE-72A0-459C-84D6-207A4C12B0F4}"/>
    <cellStyle name="RISKtopEdge 2 5 7" xfId="24535" xr:uid="{00000000-0005-0000-0000-0000DE5F0000}"/>
    <cellStyle name="RISKtopEdge 2 5 7 2" xfId="24536" xr:uid="{00000000-0005-0000-0000-0000DF5F0000}"/>
    <cellStyle name="RISKtopEdge 2 5 7 2 2" xfId="47106" xr:uid="{E5A95868-5E6D-4204-86ED-6120448021B1}"/>
    <cellStyle name="RISKtopEdge 2 5 7 3" xfId="47105" xr:uid="{6AE5B909-A35A-4DA1-B997-8056E9EE65F1}"/>
    <cellStyle name="RISKtopEdge 2 5 8" xfId="24537" xr:uid="{00000000-0005-0000-0000-0000E05F0000}"/>
    <cellStyle name="RISKtopEdge 2 5 8 2" xfId="47107" xr:uid="{C2C60C89-76C8-4ECB-8A65-317405BC32DE}"/>
    <cellStyle name="RISKtopEdge 2 5 9" xfId="47078" xr:uid="{A1D5D3C8-A640-4476-9109-33616D562474}"/>
    <cellStyle name="RISKtopEdge 2 6" xfId="24538" xr:uid="{00000000-0005-0000-0000-0000E15F0000}"/>
    <cellStyle name="RISKtopEdge 2 6 2" xfId="24539" xr:uid="{00000000-0005-0000-0000-0000E25F0000}"/>
    <cellStyle name="RISKtopEdge 2 6 2 2" xfId="24540" xr:uid="{00000000-0005-0000-0000-0000E35F0000}"/>
    <cellStyle name="RISKtopEdge 2 6 2 2 2" xfId="24541" xr:uid="{00000000-0005-0000-0000-0000E45F0000}"/>
    <cellStyle name="RISKtopEdge 2 6 2 2 2 2" xfId="47111" xr:uid="{9B5062B7-4502-4666-97A7-2C504C4CC83C}"/>
    <cellStyle name="RISKtopEdge 2 6 2 2 3" xfId="47110" xr:uid="{1B4FAFC5-0D7F-4BF2-97B4-623D5A6CB990}"/>
    <cellStyle name="RISKtopEdge 2 6 2 3" xfId="24542" xr:uid="{00000000-0005-0000-0000-0000E55F0000}"/>
    <cellStyle name="RISKtopEdge 2 6 2 3 2" xfId="24543" xr:uid="{00000000-0005-0000-0000-0000E65F0000}"/>
    <cellStyle name="RISKtopEdge 2 6 2 3 2 2" xfId="47113" xr:uid="{4C4F55DE-9B5B-4807-812B-5006F5D39843}"/>
    <cellStyle name="RISKtopEdge 2 6 2 3 3" xfId="47112" xr:uid="{7B5770DC-4718-4EC8-9BBE-5F45D5600EC1}"/>
    <cellStyle name="RISKtopEdge 2 6 2 4" xfId="24544" xr:uid="{00000000-0005-0000-0000-0000E75F0000}"/>
    <cellStyle name="RISKtopEdge 2 6 2 4 2" xfId="47114" xr:uid="{12A166D0-DD92-44DC-96F9-6CCA798222D8}"/>
    <cellStyle name="RISKtopEdge 2 6 2 5" xfId="47109" xr:uid="{37941843-E9A8-43DD-81A3-D369551C67E9}"/>
    <cellStyle name="RISKtopEdge 2 6 3" xfId="24545" xr:uid="{00000000-0005-0000-0000-0000E85F0000}"/>
    <cellStyle name="RISKtopEdge 2 6 3 2" xfId="24546" xr:uid="{00000000-0005-0000-0000-0000E95F0000}"/>
    <cellStyle name="RISKtopEdge 2 6 3 2 2" xfId="24547" xr:uid="{00000000-0005-0000-0000-0000EA5F0000}"/>
    <cellStyle name="RISKtopEdge 2 6 3 2 2 2" xfId="47117" xr:uid="{01794BC7-C82A-4CDC-BAF0-D3EB875C65D6}"/>
    <cellStyle name="RISKtopEdge 2 6 3 2 3" xfId="47116" xr:uid="{AEEC52A1-12C5-46C2-9D55-7B98BE11696D}"/>
    <cellStyle name="RISKtopEdge 2 6 3 3" xfId="24548" xr:uid="{00000000-0005-0000-0000-0000EB5F0000}"/>
    <cellStyle name="RISKtopEdge 2 6 3 3 2" xfId="24549" xr:uid="{00000000-0005-0000-0000-0000EC5F0000}"/>
    <cellStyle name="RISKtopEdge 2 6 3 3 2 2" xfId="47119" xr:uid="{CE9C64B1-2B73-4A31-A6C4-E70B203ECA77}"/>
    <cellStyle name="RISKtopEdge 2 6 3 3 3" xfId="47118" xr:uid="{AD6E9ADA-A8FD-445A-BB24-51B5C18E1285}"/>
    <cellStyle name="RISKtopEdge 2 6 3 4" xfId="24550" xr:uid="{00000000-0005-0000-0000-0000ED5F0000}"/>
    <cellStyle name="RISKtopEdge 2 6 3 4 2" xfId="47120" xr:uid="{FBA95CE2-0FFE-4990-8AE2-BE0D52B9F0CB}"/>
    <cellStyle name="RISKtopEdge 2 6 3 5" xfId="47115" xr:uid="{9C772D72-D756-4DC2-A750-309C4FD495C4}"/>
    <cellStyle name="RISKtopEdge 2 6 4" xfId="24551" xr:uid="{00000000-0005-0000-0000-0000EE5F0000}"/>
    <cellStyle name="RISKtopEdge 2 6 4 2" xfId="24552" xr:uid="{00000000-0005-0000-0000-0000EF5F0000}"/>
    <cellStyle name="RISKtopEdge 2 6 4 2 2" xfId="24553" xr:uid="{00000000-0005-0000-0000-0000F05F0000}"/>
    <cellStyle name="RISKtopEdge 2 6 4 2 2 2" xfId="47123" xr:uid="{FE04350F-8E9E-45C0-9B96-9243C76EAE5C}"/>
    <cellStyle name="RISKtopEdge 2 6 4 2 3" xfId="47122" xr:uid="{6564A2C2-5DF2-4FA0-B673-949AE62469D5}"/>
    <cellStyle name="RISKtopEdge 2 6 4 3" xfId="24554" xr:uid="{00000000-0005-0000-0000-0000F15F0000}"/>
    <cellStyle name="RISKtopEdge 2 6 4 3 2" xfId="24555" xr:uid="{00000000-0005-0000-0000-0000F25F0000}"/>
    <cellStyle name="RISKtopEdge 2 6 4 3 2 2" xfId="47125" xr:uid="{880609AB-AA75-436A-A849-68C7BD6AADFF}"/>
    <cellStyle name="RISKtopEdge 2 6 4 3 3" xfId="47124" xr:uid="{F2EB05C4-DB45-4B1B-ACD7-FA20F1C602EA}"/>
    <cellStyle name="RISKtopEdge 2 6 4 4" xfId="24556" xr:uid="{00000000-0005-0000-0000-0000F35F0000}"/>
    <cellStyle name="RISKtopEdge 2 6 4 4 2" xfId="47126" xr:uid="{183F14A1-D05B-479D-872A-C7F64116208D}"/>
    <cellStyle name="RISKtopEdge 2 6 4 5" xfId="47121" xr:uid="{FFD6AE5B-7512-43E8-AD81-7D71845F8BE6}"/>
    <cellStyle name="RISKtopEdge 2 6 5" xfId="24557" xr:uid="{00000000-0005-0000-0000-0000F45F0000}"/>
    <cellStyle name="RISKtopEdge 2 6 5 2" xfId="24558" xr:uid="{00000000-0005-0000-0000-0000F55F0000}"/>
    <cellStyle name="RISKtopEdge 2 6 5 2 2" xfId="24559" xr:uid="{00000000-0005-0000-0000-0000F65F0000}"/>
    <cellStyle name="RISKtopEdge 2 6 5 2 2 2" xfId="47129" xr:uid="{F85F4562-B2D9-4098-A3E0-9A1044DF8326}"/>
    <cellStyle name="RISKtopEdge 2 6 5 2 3" xfId="47128" xr:uid="{E86D5B47-3CB7-401E-B61D-23005C22BE5F}"/>
    <cellStyle name="RISKtopEdge 2 6 5 3" xfId="24560" xr:uid="{00000000-0005-0000-0000-0000F75F0000}"/>
    <cellStyle name="RISKtopEdge 2 6 5 3 2" xfId="24561" xr:uid="{00000000-0005-0000-0000-0000F85F0000}"/>
    <cellStyle name="RISKtopEdge 2 6 5 3 2 2" xfId="47131" xr:uid="{62FDFDF8-0F40-4558-87B9-544554B3F4BA}"/>
    <cellStyle name="RISKtopEdge 2 6 5 3 3" xfId="47130" xr:uid="{0F4CA66E-A7BB-4206-BBB3-FCFDC165DA2D}"/>
    <cellStyle name="RISKtopEdge 2 6 5 4" xfId="24562" xr:uid="{00000000-0005-0000-0000-0000F95F0000}"/>
    <cellStyle name="RISKtopEdge 2 6 5 4 2" xfId="47132" xr:uid="{0F0200CB-D95D-4A40-AB1F-6331C9535726}"/>
    <cellStyle name="RISKtopEdge 2 6 5 5" xfId="47127" xr:uid="{54002938-7532-4631-8817-652692EFF45D}"/>
    <cellStyle name="RISKtopEdge 2 6 6" xfId="24563" xr:uid="{00000000-0005-0000-0000-0000FA5F0000}"/>
    <cellStyle name="RISKtopEdge 2 6 6 2" xfId="24564" xr:uid="{00000000-0005-0000-0000-0000FB5F0000}"/>
    <cellStyle name="RISKtopEdge 2 6 6 2 2" xfId="47134" xr:uid="{AFBDA0C9-0034-4C1B-B4A0-9F3EC53B4CD4}"/>
    <cellStyle name="RISKtopEdge 2 6 6 3" xfId="47133" xr:uid="{3C70938B-FA38-45F6-8DCA-7C0D43B1D7EF}"/>
    <cellStyle name="RISKtopEdge 2 6 7" xfId="24565" xr:uid="{00000000-0005-0000-0000-0000FC5F0000}"/>
    <cellStyle name="RISKtopEdge 2 6 7 2" xfId="24566" xr:uid="{00000000-0005-0000-0000-0000FD5F0000}"/>
    <cellStyle name="RISKtopEdge 2 6 7 2 2" xfId="47136" xr:uid="{A5262C40-DB2B-4059-8408-EBEF463053D4}"/>
    <cellStyle name="RISKtopEdge 2 6 7 3" xfId="47135" xr:uid="{EABCD938-060F-4241-9062-256A78DD5FE4}"/>
    <cellStyle name="RISKtopEdge 2 6 8" xfId="24567" xr:uid="{00000000-0005-0000-0000-0000FE5F0000}"/>
    <cellStyle name="RISKtopEdge 2 6 8 2" xfId="47137" xr:uid="{89572F82-5E90-414D-8711-A33F3FE66B7B}"/>
    <cellStyle name="RISKtopEdge 2 6 9" xfId="47108" xr:uid="{4A913F0D-A6C7-4C7C-82E1-75A2E20BB26F}"/>
    <cellStyle name="RISKtopEdge 2 7" xfId="24568" xr:uid="{00000000-0005-0000-0000-0000FF5F0000}"/>
    <cellStyle name="RISKtopEdge 2 7 2" xfId="24569" xr:uid="{00000000-0005-0000-0000-000000600000}"/>
    <cellStyle name="RISKtopEdge 2 7 2 2" xfId="24570" xr:uid="{00000000-0005-0000-0000-000001600000}"/>
    <cellStyle name="RISKtopEdge 2 7 2 2 2" xfId="47140" xr:uid="{C5841846-D93E-4BFC-95ED-FA9374D836BD}"/>
    <cellStyle name="RISKtopEdge 2 7 2 3" xfId="47139" xr:uid="{791E6919-12B9-4928-99C5-436B49AA5DC4}"/>
    <cellStyle name="RISKtopEdge 2 7 3" xfId="24571" xr:uid="{00000000-0005-0000-0000-000002600000}"/>
    <cellStyle name="RISKtopEdge 2 7 3 2" xfId="24572" xr:uid="{00000000-0005-0000-0000-000003600000}"/>
    <cellStyle name="RISKtopEdge 2 7 3 2 2" xfId="47142" xr:uid="{7E36E1F1-0DE0-45CD-A9B5-24B8302D718C}"/>
    <cellStyle name="RISKtopEdge 2 7 3 3" xfId="47141" xr:uid="{2B6B8D7E-2A8A-4CF5-A7BC-CB776E772968}"/>
    <cellStyle name="RISKtopEdge 2 7 4" xfId="24573" xr:uid="{00000000-0005-0000-0000-000004600000}"/>
    <cellStyle name="RISKtopEdge 2 7 4 2" xfId="47143" xr:uid="{B67C8D99-E2D0-48B3-BBAD-078AA6904F00}"/>
    <cellStyle name="RISKtopEdge 2 7 5" xfId="47138" xr:uid="{4EB8D2CF-AB6A-400F-A1C4-9524015AC167}"/>
    <cellStyle name="RISKtopEdge 2 8" xfId="24574" xr:uid="{00000000-0005-0000-0000-000005600000}"/>
    <cellStyle name="RISKtopEdge 2 8 2" xfId="24575" xr:uid="{00000000-0005-0000-0000-000006600000}"/>
    <cellStyle name="RISKtopEdge 2 8 2 2" xfId="24576" xr:uid="{00000000-0005-0000-0000-000007600000}"/>
    <cellStyle name="RISKtopEdge 2 8 2 2 2" xfId="47146" xr:uid="{C1482D83-7289-4EDC-B868-0EE3F035345C}"/>
    <cellStyle name="RISKtopEdge 2 8 2 3" xfId="47145" xr:uid="{728518AF-ADBB-4970-99E6-9ADE37EDAD0C}"/>
    <cellStyle name="RISKtopEdge 2 8 3" xfId="24577" xr:uid="{00000000-0005-0000-0000-000008600000}"/>
    <cellStyle name="RISKtopEdge 2 8 3 2" xfId="24578" xr:uid="{00000000-0005-0000-0000-000009600000}"/>
    <cellStyle name="RISKtopEdge 2 8 3 2 2" xfId="47148" xr:uid="{BF188EFE-9457-47AD-8976-F0C45DC715EE}"/>
    <cellStyle name="RISKtopEdge 2 8 3 3" xfId="47147" xr:uid="{9E5A7424-CC1A-4DEF-B175-DD12574340A1}"/>
    <cellStyle name="RISKtopEdge 2 8 4" xfId="24579" xr:uid="{00000000-0005-0000-0000-00000A600000}"/>
    <cellStyle name="RISKtopEdge 2 8 4 2" xfId="47149" xr:uid="{9A0324A9-4332-4891-8ED2-596B2C6DA83D}"/>
    <cellStyle name="RISKtopEdge 2 8 5" xfId="47144" xr:uid="{0C9265AE-D9B6-4214-BA9D-97B4DD739CA6}"/>
    <cellStyle name="RISKtopEdge 2 9" xfId="24580" xr:uid="{00000000-0005-0000-0000-00000B600000}"/>
    <cellStyle name="RISKtopEdge 2 9 2" xfId="24581" xr:uid="{00000000-0005-0000-0000-00000C600000}"/>
    <cellStyle name="RISKtopEdge 2 9 2 2" xfId="24582" xr:uid="{00000000-0005-0000-0000-00000D600000}"/>
    <cellStyle name="RISKtopEdge 2 9 2 2 2" xfId="47152" xr:uid="{6F8A9BF8-C755-4B27-93D9-47303DDF65E4}"/>
    <cellStyle name="RISKtopEdge 2 9 2 3" xfId="47151" xr:uid="{C6861B70-F2F7-47B3-A55D-F853F0E4C2B0}"/>
    <cellStyle name="RISKtopEdge 2 9 3" xfId="24583" xr:uid="{00000000-0005-0000-0000-00000E600000}"/>
    <cellStyle name="RISKtopEdge 2 9 3 2" xfId="24584" xr:uid="{00000000-0005-0000-0000-00000F600000}"/>
    <cellStyle name="RISKtopEdge 2 9 3 2 2" xfId="47154" xr:uid="{6F4AB6FF-6A81-406E-94D7-484AD95FBD82}"/>
    <cellStyle name="RISKtopEdge 2 9 3 3" xfId="47153" xr:uid="{D53DC418-13DA-4BD2-A572-4C55864C3958}"/>
    <cellStyle name="RISKtopEdge 2 9 4" xfId="24585" xr:uid="{00000000-0005-0000-0000-000010600000}"/>
    <cellStyle name="RISKtopEdge 2 9 4 2" xfId="47155" xr:uid="{5C21C6E6-2A24-4FE7-8DCB-0A499D78FB6E}"/>
    <cellStyle name="RISKtopEdge 2 9 5" xfId="47150" xr:uid="{210D61E1-CF23-4F7C-95C5-E9E24470B571}"/>
    <cellStyle name="RISKtopEdge 2_Balance" xfId="24586" xr:uid="{00000000-0005-0000-0000-000011600000}"/>
    <cellStyle name="RISKtopEdge 3" xfId="24587" xr:uid="{00000000-0005-0000-0000-000012600000}"/>
    <cellStyle name="RISKtopEdge 3 10" xfId="24588" xr:uid="{00000000-0005-0000-0000-000013600000}"/>
    <cellStyle name="RISKtopEdge 3 10 2" xfId="24589" xr:uid="{00000000-0005-0000-0000-000014600000}"/>
    <cellStyle name="RISKtopEdge 3 10 2 2" xfId="24590" xr:uid="{00000000-0005-0000-0000-000015600000}"/>
    <cellStyle name="RISKtopEdge 3 10 2 2 2" xfId="47159" xr:uid="{047F3A77-E821-49CC-9F06-7B50E152015E}"/>
    <cellStyle name="RISKtopEdge 3 10 2 3" xfId="47158" xr:uid="{CEA860C9-6CD7-44C9-AA26-57DE8719A4B8}"/>
    <cellStyle name="RISKtopEdge 3 10 3" xfId="24591" xr:uid="{00000000-0005-0000-0000-000016600000}"/>
    <cellStyle name="RISKtopEdge 3 10 3 2" xfId="24592" xr:uid="{00000000-0005-0000-0000-000017600000}"/>
    <cellStyle name="RISKtopEdge 3 10 3 2 2" xfId="47161" xr:uid="{94B33425-5FF6-4DE1-97FA-2922FD52F996}"/>
    <cellStyle name="RISKtopEdge 3 10 3 3" xfId="47160" xr:uid="{99F22328-CC81-427F-885F-B243A0EFEF66}"/>
    <cellStyle name="RISKtopEdge 3 10 4" xfId="24593" xr:uid="{00000000-0005-0000-0000-000018600000}"/>
    <cellStyle name="RISKtopEdge 3 10 4 2" xfId="47162" xr:uid="{99383F61-F2E4-4835-AA45-0020063B63B4}"/>
    <cellStyle name="RISKtopEdge 3 10 5" xfId="47157" xr:uid="{E82227B4-6E70-494C-8DB1-5C56E8BC70BF}"/>
    <cellStyle name="RISKtopEdge 3 11" xfId="24594" xr:uid="{00000000-0005-0000-0000-000019600000}"/>
    <cellStyle name="RISKtopEdge 3 11 2" xfId="24595" xr:uid="{00000000-0005-0000-0000-00001A600000}"/>
    <cellStyle name="RISKtopEdge 3 11 2 2" xfId="47164" xr:uid="{EDF9A4F9-968D-4C39-A548-E8C0A98AEED6}"/>
    <cellStyle name="RISKtopEdge 3 11 3" xfId="47163" xr:uid="{1AA10005-B530-4455-9066-E571D4680A19}"/>
    <cellStyle name="RISKtopEdge 3 12" xfId="24596" xr:uid="{00000000-0005-0000-0000-00001B600000}"/>
    <cellStyle name="RISKtopEdge 3 12 2" xfId="24597" xr:uid="{00000000-0005-0000-0000-00001C600000}"/>
    <cellStyle name="RISKtopEdge 3 12 2 2" xfId="47166" xr:uid="{68FD4815-5912-4F7B-B9BD-29C842EF2082}"/>
    <cellStyle name="RISKtopEdge 3 12 3" xfId="47165" xr:uid="{1E183F0F-FA23-4A14-B9BB-4EC84D183348}"/>
    <cellStyle name="RISKtopEdge 3 13" xfId="24598" xr:uid="{00000000-0005-0000-0000-00001D600000}"/>
    <cellStyle name="RISKtopEdge 3 13 2" xfId="47167" xr:uid="{5FF901F5-13DE-4E75-88A4-9CD63FBE3EE0}"/>
    <cellStyle name="RISKtopEdge 3 14" xfId="47156" xr:uid="{4CAB7A55-043F-4312-8379-2130FEE442CB}"/>
    <cellStyle name="RISKtopEdge 3 2" xfId="24599" xr:uid="{00000000-0005-0000-0000-00001E600000}"/>
    <cellStyle name="RISKtopEdge 3 2 10" xfId="47168" xr:uid="{E55886FB-A2B0-4E4F-A0AE-00B163959DE9}"/>
    <cellStyle name="RISKtopEdge 3 2 2" xfId="24600" xr:uid="{00000000-0005-0000-0000-00001F600000}"/>
    <cellStyle name="RISKtopEdge 3 2 2 2" xfId="24601" xr:uid="{00000000-0005-0000-0000-000020600000}"/>
    <cellStyle name="RISKtopEdge 3 2 2 2 2" xfId="24602" xr:uid="{00000000-0005-0000-0000-000021600000}"/>
    <cellStyle name="RISKtopEdge 3 2 2 2 2 2" xfId="24603" xr:uid="{00000000-0005-0000-0000-000022600000}"/>
    <cellStyle name="RISKtopEdge 3 2 2 2 2 2 2" xfId="47172" xr:uid="{4F7D513D-669D-4644-A21C-427F8D61F7F2}"/>
    <cellStyle name="RISKtopEdge 3 2 2 2 2 3" xfId="47171" xr:uid="{683B1B52-2C0E-47FE-9642-F29D9B0800FD}"/>
    <cellStyle name="RISKtopEdge 3 2 2 2 3" xfId="24604" xr:uid="{00000000-0005-0000-0000-000023600000}"/>
    <cellStyle name="RISKtopEdge 3 2 2 2 3 2" xfId="24605" xr:uid="{00000000-0005-0000-0000-000024600000}"/>
    <cellStyle name="RISKtopEdge 3 2 2 2 3 2 2" xfId="47174" xr:uid="{B9603B72-7FB5-4C26-BEFB-F348E2C77355}"/>
    <cellStyle name="RISKtopEdge 3 2 2 2 3 3" xfId="47173" xr:uid="{E8AECAC4-D99E-4AC2-A1B4-552DAEEBCAB9}"/>
    <cellStyle name="RISKtopEdge 3 2 2 2 4" xfId="24606" xr:uid="{00000000-0005-0000-0000-000025600000}"/>
    <cellStyle name="RISKtopEdge 3 2 2 2 4 2" xfId="47175" xr:uid="{BDE20B60-B6DA-4D0A-B562-285E04D9E26A}"/>
    <cellStyle name="RISKtopEdge 3 2 2 2 5" xfId="47170" xr:uid="{AF0A4BA7-A0D3-49CD-9EB6-42EF121B0F90}"/>
    <cellStyle name="RISKtopEdge 3 2 2 3" xfId="24607" xr:uid="{00000000-0005-0000-0000-000026600000}"/>
    <cellStyle name="RISKtopEdge 3 2 2 3 2" xfId="24608" xr:uid="{00000000-0005-0000-0000-000027600000}"/>
    <cellStyle name="RISKtopEdge 3 2 2 3 2 2" xfId="24609" xr:uid="{00000000-0005-0000-0000-000028600000}"/>
    <cellStyle name="RISKtopEdge 3 2 2 3 2 2 2" xfId="47178" xr:uid="{234F03FB-CB7E-4B86-B59B-B143C5266FCE}"/>
    <cellStyle name="RISKtopEdge 3 2 2 3 2 3" xfId="47177" xr:uid="{9DA53111-636B-492E-8262-6F5FCDF0912D}"/>
    <cellStyle name="RISKtopEdge 3 2 2 3 3" xfId="24610" xr:uid="{00000000-0005-0000-0000-000029600000}"/>
    <cellStyle name="RISKtopEdge 3 2 2 3 3 2" xfId="24611" xr:uid="{00000000-0005-0000-0000-00002A600000}"/>
    <cellStyle name="RISKtopEdge 3 2 2 3 3 2 2" xfId="47180" xr:uid="{06C88856-AC62-4E27-A0D9-34775902A700}"/>
    <cellStyle name="RISKtopEdge 3 2 2 3 3 3" xfId="47179" xr:uid="{18450C47-D0E6-4D21-8A9D-55F5C0AD3A67}"/>
    <cellStyle name="RISKtopEdge 3 2 2 3 4" xfId="24612" xr:uid="{00000000-0005-0000-0000-00002B600000}"/>
    <cellStyle name="RISKtopEdge 3 2 2 3 4 2" xfId="47181" xr:uid="{E04AC0A4-6CDF-435F-ADB3-79FA97F4F249}"/>
    <cellStyle name="RISKtopEdge 3 2 2 3 5" xfId="47176" xr:uid="{C65B7FDB-42CD-44F5-8DB4-623B0CED7A6C}"/>
    <cellStyle name="RISKtopEdge 3 2 2 4" xfId="24613" xr:uid="{00000000-0005-0000-0000-00002C600000}"/>
    <cellStyle name="RISKtopEdge 3 2 2 4 2" xfId="24614" xr:uid="{00000000-0005-0000-0000-00002D600000}"/>
    <cellStyle name="RISKtopEdge 3 2 2 4 2 2" xfId="24615" xr:uid="{00000000-0005-0000-0000-00002E600000}"/>
    <cellStyle name="RISKtopEdge 3 2 2 4 2 2 2" xfId="47184" xr:uid="{FA68D796-CD85-47AC-B0E3-76F461705D26}"/>
    <cellStyle name="RISKtopEdge 3 2 2 4 2 3" xfId="47183" xr:uid="{B1A7288A-6B84-44E4-9A69-11D9D8BDA5CE}"/>
    <cellStyle name="RISKtopEdge 3 2 2 4 3" xfId="24616" xr:uid="{00000000-0005-0000-0000-00002F600000}"/>
    <cellStyle name="RISKtopEdge 3 2 2 4 3 2" xfId="24617" xr:uid="{00000000-0005-0000-0000-000030600000}"/>
    <cellStyle name="RISKtopEdge 3 2 2 4 3 2 2" xfId="47186" xr:uid="{02A980B9-F4D5-4C7E-8879-6A92946B92C7}"/>
    <cellStyle name="RISKtopEdge 3 2 2 4 3 3" xfId="47185" xr:uid="{9B29BC20-25D1-4D8A-AF3B-978241BD7972}"/>
    <cellStyle name="RISKtopEdge 3 2 2 4 4" xfId="24618" xr:uid="{00000000-0005-0000-0000-000031600000}"/>
    <cellStyle name="RISKtopEdge 3 2 2 4 4 2" xfId="47187" xr:uid="{1D8E3B5E-9871-4BFC-8D39-281F03914156}"/>
    <cellStyle name="RISKtopEdge 3 2 2 4 5" xfId="47182" xr:uid="{704D3800-BE9F-4DF1-A7D2-2364AD4C7AEF}"/>
    <cellStyle name="RISKtopEdge 3 2 2 5" xfId="24619" xr:uid="{00000000-0005-0000-0000-000032600000}"/>
    <cellStyle name="RISKtopEdge 3 2 2 5 2" xfId="24620" xr:uid="{00000000-0005-0000-0000-000033600000}"/>
    <cellStyle name="RISKtopEdge 3 2 2 5 2 2" xfId="24621" xr:uid="{00000000-0005-0000-0000-000034600000}"/>
    <cellStyle name="RISKtopEdge 3 2 2 5 2 2 2" xfId="47190" xr:uid="{BB4A0C22-7372-4F4E-B89D-429FCB82AB7A}"/>
    <cellStyle name="RISKtopEdge 3 2 2 5 2 3" xfId="47189" xr:uid="{046CA7ED-E5B6-4F91-AE68-20BE505B2C8B}"/>
    <cellStyle name="RISKtopEdge 3 2 2 5 3" xfId="24622" xr:uid="{00000000-0005-0000-0000-000035600000}"/>
    <cellStyle name="RISKtopEdge 3 2 2 5 3 2" xfId="24623" xr:uid="{00000000-0005-0000-0000-000036600000}"/>
    <cellStyle name="RISKtopEdge 3 2 2 5 3 2 2" xfId="47192" xr:uid="{69B8D4D0-BE4D-4142-AC9E-7657D1EA587B}"/>
    <cellStyle name="RISKtopEdge 3 2 2 5 3 3" xfId="47191" xr:uid="{3FC23670-D9AC-4B66-82F3-0DF6B4F5CF2B}"/>
    <cellStyle name="RISKtopEdge 3 2 2 5 4" xfId="24624" xr:uid="{00000000-0005-0000-0000-000037600000}"/>
    <cellStyle name="RISKtopEdge 3 2 2 5 4 2" xfId="47193" xr:uid="{4E590E66-DE71-41A6-87D8-3B104DFEDE80}"/>
    <cellStyle name="RISKtopEdge 3 2 2 5 5" xfId="47188" xr:uid="{3E73FB14-FA9E-4693-97B3-3D243279CE27}"/>
    <cellStyle name="RISKtopEdge 3 2 2 6" xfId="24625" xr:uid="{00000000-0005-0000-0000-000038600000}"/>
    <cellStyle name="RISKtopEdge 3 2 2 6 2" xfId="24626" xr:uid="{00000000-0005-0000-0000-000039600000}"/>
    <cellStyle name="RISKtopEdge 3 2 2 6 2 2" xfId="47195" xr:uid="{0EFEA37B-36DD-48A8-BBF8-D304A51EC53D}"/>
    <cellStyle name="RISKtopEdge 3 2 2 6 3" xfId="47194" xr:uid="{2E7AC992-D9CA-4F16-9211-E4EA09AE0989}"/>
    <cellStyle name="RISKtopEdge 3 2 2 7" xfId="24627" xr:uid="{00000000-0005-0000-0000-00003A600000}"/>
    <cellStyle name="RISKtopEdge 3 2 2 7 2" xfId="24628" xr:uid="{00000000-0005-0000-0000-00003B600000}"/>
    <cellStyle name="RISKtopEdge 3 2 2 7 2 2" xfId="47197" xr:uid="{76A50A33-69A0-4A2E-81A9-7AAA90248993}"/>
    <cellStyle name="RISKtopEdge 3 2 2 7 3" xfId="47196" xr:uid="{AB6F9C92-601B-471E-BD43-BC5DCFA1EB8A}"/>
    <cellStyle name="RISKtopEdge 3 2 2 8" xfId="24629" xr:uid="{00000000-0005-0000-0000-00003C600000}"/>
    <cellStyle name="RISKtopEdge 3 2 2 8 2" xfId="47198" xr:uid="{F1A01FE8-1BC4-4326-B638-4393EC0F8796}"/>
    <cellStyle name="RISKtopEdge 3 2 2 9" xfId="47169" xr:uid="{940DBD9B-B27E-4C43-BBDC-7557604E8758}"/>
    <cellStyle name="RISKtopEdge 3 2 3" xfId="24630" xr:uid="{00000000-0005-0000-0000-00003D600000}"/>
    <cellStyle name="RISKtopEdge 3 2 3 2" xfId="24631" xr:uid="{00000000-0005-0000-0000-00003E600000}"/>
    <cellStyle name="RISKtopEdge 3 2 3 2 2" xfId="24632" xr:uid="{00000000-0005-0000-0000-00003F600000}"/>
    <cellStyle name="RISKtopEdge 3 2 3 2 2 2" xfId="47201" xr:uid="{70FA9A5F-501A-4CBB-8ED8-B6863C90867E}"/>
    <cellStyle name="RISKtopEdge 3 2 3 2 3" xfId="47200" xr:uid="{AC4F1BF1-007C-4B9E-97CE-C480338385BD}"/>
    <cellStyle name="RISKtopEdge 3 2 3 3" xfId="24633" xr:uid="{00000000-0005-0000-0000-000040600000}"/>
    <cellStyle name="RISKtopEdge 3 2 3 3 2" xfId="24634" xr:uid="{00000000-0005-0000-0000-000041600000}"/>
    <cellStyle name="RISKtopEdge 3 2 3 3 2 2" xfId="47203" xr:uid="{15BEBD02-E9A4-4B21-AB52-D62C26FEDA74}"/>
    <cellStyle name="RISKtopEdge 3 2 3 3 3" xfId="47202" xr:uid="{3FE2517F-4BEB-4772-8E14-AA536D40767A}"/>
    <cellStyle name="RISKtopEdge 3 2 3 4" xfId="24635" xr:uid="{00000000-0005-0000-0000-000042600000}"/>
    <cellStyle name="RISKtopEdge 3 2 3 4 2" xfId="47204" xr:uid="{B84F070E-4B84-432C-8553-54D3CFE819A5}"/>
    <cellStyle name="RISKtopEdge 3 2 3 5" xfId="47199" xr:uid="{AAA9301F-C1AB-4A62-ABD0-7204EE37114A}"/>
    <cellStyle name="RISKtopEdge 3 2 4" xfId="24636" xr:uid="{00000000-0005-0000-0000-000043600000}"/>
    <cellStyle name="RISKtopEdge 3 2 4 2" xfId="24637" xr:uid="{00000000-0005-0000-0000-000044600000}"/>
    <cellStyle name="RISKtopEdge 3 2 4 2 2" xfId="24638" xr:uid="{00000000-0005-0000-0000-000045600000}"/>
    <cellStyle name="RISKtopEdge 3 2 4 2 2 2" xfId="47207" xr:uid="{EC9E4F34-C0E1-4468-8721-664D0B8EE90F}"/>
    <cellStyle name="RISKtopEdge 3 2 4 2 3" xfId="47206" xr:uid="{ED64813B-5941-4637-8142-E262149370DA}"/>
    <cellStyle name="RISKtopEdge 3 2 4 3" xfId="24639" xr:uid="{00000000-0005-0000-0000-000046600000}"/>
    <cellStyle name="RISKtopEdge 3 2 4 3 2" xfId="24640" xr:uid="{00000000-0005-0000-0000-000047600000}"/>
    <cellStyle name="RISKtopEdge 3 2 4 3 2 2" xfId="47209" xr:uid="{429C7F36-4405-455C-94C0-C1C0A21BDBDD}"/>
    <cellStyle name="RISKtopEdge 3 2 4 3 3" xfId="47208" xr:uid="{A270D6E2-9B8F-4EEB-986D-F69AEEBAABED}"/>
    <cellStyle name="RISKtopEdge 3 2 4 4" xfId="24641" xr:uid="{00000000-0005-0000-0000-000048600000}"/>
    <cellStyle name="RISKtopEdge 3 2 4 4 2" xfId="47210" xr:uid="{AEF61FD7-1D97-4009-BED5-40A3436C2516}"/>
    <cellStyle name="RISKtopEdge 3 2 4 5" xfId="47205" xr:uid="{6E555F48-1EF9-4900-80FD-182A20F91D33}"/>
    <cellStyle name="RISKtopEdge 3 2 5" xfId="24642" xr:uid="{00000000-0005-0000-0000-000049600000}"/>
    <cellStyle name="RISKtopEdge 3 2 5 2" xfId="24643" xr:uid="{00000000-0005-0000-0000-00004A600000}"/>
    <cellStyle name="RISKtopEdge 3 2 5 2 2" xfId="24644" xr:uid="{00000000-0005-0000-0000-00004B600000}"/>
    <cellStyle name="RISKtopEdge 3 2 5 2 2 2" xfId="47213" xr:uid="{082AE944-3E6D-41EB-BFE9-E13F60A751E1}"/>
    <cellStyle name="RISKtopEdge 3 2 5 2 3" xfId="47212" xr:uid="{34046C05-BFD1-4B95-8235-DF9B3E45E8C9}"/>
    <cellStyle name="RISKtopEdge 3 2 5 3" xfId="24645" xr:uid="{00000000-0005-0000-0000-00004C600000}"/>
    <cellStyle name="RISKtopEdge 3 2 5 3 2" xfId="24646" xr:uid="{00000000-0005-0000-0000-00004D600000}"/>
    <cellStyle name="RISKtopEdge 3 2 5 3 2 2" xfId="47215" xr:uid="{BDE4B37A-5AF7-41AA-BEFD-9232F8A86FAA}"/>
    <cellStyle name="RISKtopEdge 3 2 5 3 3" xfId="47214" xr:uid="{82574809-C79C-42A6-AE36-23245FC12046}"/>
    <cellStyle name="RISKtopEdge 3 2 5 4" xfId="24647" xr:uid="{00000000-0005-0000-0000-00004E600000}"/>
    <cellStyle name="RISKtopEdge 3 2 5 4 2" xfId="47216" xr:uid="{7C73EFAF-15F5-4CEB-9C5A-E0D7138A0F3F}"/>
    <cellStyle name="RISKtopEdge 3 2 5 5" xfId="47211" xr:uid="{24D609EA-CDC8-4AE6-824A-5FDB5BC04BA9}"/>
    <cellStyle name="RISKtopEdge 3 2 6" xfId="24648" xr:uid="{00000000-0005-0000-0000-00004F600000}"/>
    <cellStyle name="RISKtopEdge 3 2 6 2" xfId="24649" xr:uid="{00000000-0005-0000-0000-000050600000}"/>
    <cellStyle name="RISKtopEdge 3 2 6 2 2" xfId="24650" xr:uid="{00000000-0005-0000-0000-000051600000}"/>
    <cellStyle name="RISKtopEdge 3 2 6 2 2 2" xfId="47219" xr:uid="{9CB1291D-FBB5-4243-8B9C-1953D62A6581}"/>
    <cellStyle name="RISKtopEdge 3 2 6 2 3" xfId="47218" xr:uid="{EBA767CB-7EF8-4195-94F3-6362958FA536}"/>
    <cellStyle name="RISKtopEdge 3 2 6 3" xfId="24651" xr:uid="{00000000-0005-0000-0000-000052600000}"/>
    <cellStyle name="RISKtopEdge 3 2 6 3 2" xfId="24652" xr:uid="{00000000-0005-0000-0000-000053600000}"/>
    <cellStyle name="RISKtopEdge 3 2 6 3 2 2" xfId="47221" xr:uid="{5DE449BC-ACB4-4820-9D26-AB23EF797A87}"/>
    <cellStyle name="RISKtopEdge 3 2 6 3 3" xfId="47220" xr:uid="{C1C26FD3-01D2-4775-87BF-7F09F638FB55}"/>
    <cellStyle name="RISKtopEdge 3 2 6 4" xfId="24653" xr:uid="{00000000-0005-0000-0000-000054600000}"/>
    <cellStyle name="RISKtopEdge 3 2 6 4 2" xfId="47222" xr:uid="{D86F64E6-4092-4092-B80C-650AC37923EC}"/>
    <cellStyle name="RISKtopEdge 3 2 6 5" xfId="47217" xr:uid="{43843C3D-BF96-4187-81F4-961B970765F5}"/>
    <cellStyle name="RISKtopEdge 3 2 7" xfId="24654" xr:uid="{00000000-0005-0000-0000-000055600000}"/>
    <cellStyle name="RISKtopEdge 3 2 7 2" xfId="24655" xr:uid="{00000000-0005-0000-0000-000056600000}"/>
    <cellStyle name="RISKtopEdge 3 2 7 2 2" xfId="47224" xr:uid="{A6643849-F59F-4F90-941A-52FF4217F003}"/>
    <cellStyle name="RISKtopEdge 3 2 7 3" xfId="47223" xr:uid="{240DD4AD-6827-4239-B35F-2523D242EAE2}"/>
    <cellStyle name="RISKtopEdge 3 2 8" xfId="24656" xr:uid="{00000000-0005-0000-0000-000057600000}"/>
    <cellStyle name="RISKtopEdge 3 2 8 2" xfId="24657" xr:uid="{00000000-0005-0000-0000-000058600000}"/>
    <cellStyle name="RISKtopEdge 3 2 8 2 2" xfId="47226" xr:uid="{10255305-F942-4C78-8E96-64E7288B2969}"/>
    <cellStyle name="RISKtopEdge 3 2 8 3" xfId="47225" xr:uid="{565EEE0A-AEDB-4FBF-8E41-C6236D4F0249}"/>
    <cellStyle name="RISKtopEdge 3 2 9" xfId="24658" xr:uid="{00000000-0005-0000-0000-000059600000}"/>
    <cellStyle name="RISKtopEdge 3 2 9 2" xfId="47227" xr:uid="{8F8F15BE-1E2E-4C4E-9267-6BE0BC913039}"/>
    <cellStyle name="RISKtopEdge 3 2_Balance" xfId="24659" xr:uid="{00000000-0005-0000-0000-00005A600000}"/>
    <cellStyle name="RISKtopEdge 3 3" xfId="24660" xr:uid="{00000000-0005-0000-0000-00005B600000}"/>
    <cellStyle name="RISKtopEdge 3 3 10" xfId="47228" xr:uid="{9003ACF3-8657-4996-B7CE-9172D19758A8}"/>
    <cellStyle name="RISKtopEdge 3 3 2" xfId="24661" xr:uid="{00000000-0005-0000-0000-00005C600000}"/>
    <cellStyle name="RISKtopEdge 3 3 2 2" xfId="24662" xr:uid="{00000000-0005-0000-0000-00005D600000}"/>
    <cellStyle name="RISKtopEdge 3 3 2 2 2" xfId="24663" xr:uid="{00000000-0005-0000-0000-00005E600000}"/>
    <cellStyle name="RISKtopEdge 3 3 2 2 2 2" xfId="24664" xr:uid="{00000000-0005-0000-0000-00005F600000}"/>
    <cellStyle name="RISKtopEdge 3 3 2 2 2 2 2" xfId="47232" xr:uid="{05DA1CE1-8BF0-4AC5-88AC-40BA239CD496}"/>
    <cellStyle name="RISKtopEdge 3 3 2 2 2 3" xfId="47231" xr:uid="{4611B670-E296-4A06-8C7D-C5F0BFA0E274}"/>
    <cellStyle name="RISKtopEdge 3 3 2 2 3" xfId="24665" xr:uid="{00000000-0005-0000-0000-000060600000}"/>
    <cellStyle name="RISKtopEdge 3 3 2 2 3 2" xfId="24666" xr:uid="{00000000-0005-0000-0000-000061600000}"/>
    <cellStyle name="RISKtopEdge 3 3 2 2 3 2 2" xfId="47234" xr:uid="{BD6603CE-BE2E-4D56-A951-CD8A670F0EA8}"/>
    <cellStyle name="RISKtopEdge 3 3 2 2 3 3" xfId="47233" xr:uid="{1540F867-4BCD-481C-99F3-55A24A009EF8}"/>
    <cellStyle name="RISKtopEdge 3 3 2 2 4" xfId="24667" xr:uid="{00000000-0005-0000-0000-000062600000}"/>
    <cellStyle name="RISKtopEdge 3 3 2 2 4 2" xfId="47235" xr:uid="{72576BDC-A91E-46BA-8AD7-22DDF6FEC205}"/>
    <cellStyle name="RISKtopEdge 3 3 2 2 5" xfId="47230" xr:uid="{6389671D-1FCE-4180-91B6-C69E76F0F6A7}"/>
    <cellStyle name="RISKtopEdge 3 3 2 3" xfId="24668" xr:uid="{00000000-0005-0000-0000-000063600000}"/>
    <cellStyle name="RISKtopEdge 3 3 2 3 2" xfId="24669" xr:uid="{00000000-0005-0000-0000-000064600000}"/>
    <cellStyle name="RISKtopEdge 3 3 2 3 2 2" xfId="24670" xr:uid="{00000000-0005-0000-0000-000065600000}"/>
    <cellStyle name="RISKtopEdge 3 3 2 3 2 2 2" xfId="47238" xr:uid="{FBB7F547-ECF1-44A0-A692-2610272CA3E7}"/>
    <cellStyle name="RISKtopEdge 3 3 2 3 2 3" xfId="47237" xr:uid="{18DB1BE1-FB82-4F8B-A0EE-73F21AECBACD}"/>
    <cellStyle name="RISKtopEdge 3 3 2 3 3" xfId="24671" xr:uid="{00000000-0005-0000-0000-000066600000}"/>
    <cellStyle name="RISKtopEdge 3 3 2 3 3 2" xfId="24672" xr:uid="{00000000-0005-0000-0000-000067600000}"/>
    <cellStyle name="RISKtopEdge 3 3 2 3 3 2 2" xfId="47240" xr:uid="{55A8CFEA-B667-4186-9F40-ECD09C6DB13F}"/>
    <cellStyle name="RISKtopEdge 3 3 2 3 3 3" xfId="47239" xr:uid="{8A4EA3CD-3E40-4BFD-B281-73ED814D2EEF}"/>
    <cellStyle name="RISKtopEdge 3 3 2 3 4" xfId="24673" xr:uid="{00000000-0005-0000-0000-000068600000}"/>
    <cellStyle name="RISKtopEdge 3 3 2 3 4 2" xfId="47241" xr:uid="{2AC8A6DD-CC91-4554-85E5-09E2F9FFC2CF}"/>
    <cellStyle name="RISKtopEdge 3 3 2 3 5" xfId="47236" xr:uid="{4EA76E0A-C10C-4BD6-8B17-D157A7C08D0B}"/>
    <cellStyle name="RISKtopEdge 3 3 2 4" xfId="24674" xr:uid="{00000000-0005-0000-0000-000069600000}"/>
    <cellStyle name="RISKtopEdge 3 3 2 4 2" xfId="24675" xr:uid="{00000000-0005-0000-0000-00006A600000}"/>
    <cellStyle name="RISKtopEdge 3 3 2 4 2 2" xfId="24676" xr:uid="{00000000-0005-0000-0000-00006B600000}"/>
    <cellStyle name="RISKtopEdge 3 3 2 4 2 2 2" xfId="47244" xr:uid="{6A580F31-EC27-443F-8247-6F7B98C4C25D}"/>
    <cellStyle name="RISKtopEdge 3 3 2 4 2 3" xfId="47243" xr:uid="{BD6C35FD-9153-4BAB-9921-7F4AC9FFC24F}"/>
    <cellStyle name="RISKtopEdge 3 3 2 4 3" xfId="24677" xr:uid="{00000000-0005-0000-0000-00006C600000}"/>
    <cellStyle name="RISKtopEdge 3 3 2 4 3 2" xfId="24678" xr:uid="{00000000-0005-0000-0000-00006D600000}"/>
    <cellStyle name="RISKtopEdge 3 3 2 4 3 2 2" xfId="47246" xr:uid="{CC2AD049-602C-49B2-BBB0-00F915BDFC03}"/>
    <cellStyle name="RISKtopEdge 3 3 2 4 3 3" xfId="47245" xr:uid="{C3D5503F-8E14-4D39-8773-36A8E6CAA7C1}"/>
    <cellStyle name="RISKtopEdge 3 3 2 4 4" xfId="24679" xr:uid="{00000000-0005-0000-0000-00006E600000}"/>
    <cellStyle name="RISKtopEdge 3 3 2 4 4 2" xfId="47247" xr:uid="{AA757350-5141-40BF-A5A1-EAB077D3E9C4}"/>
    <cellStyle name="RISKtopEdge 3 3 2 4 5" xfId="47242" xr:uid="{677B7E19-B32D-4E6C-80C1-6B41D39FB7F9}"/>
    <cellStyle name="RISKtopEdge 3 3 2 5" xfId="24680" xr:uid="{00000000-0005-0000-0000-00006F600000}"/>
    <cellStyle name="RISKtopEdge 3 3 2 5 2" xfId="24681" xr:uid="{00000000-0005-0000-0000-000070600000}"/>
    <cellStyle name="RISKtopEdge 3 3 2 5 2 2" xfId="24682" xr:uid="{00000000-0005-0000-0000-000071600000}"/>
    <cellStyle name="RISKtopEdge 3 3 2 5 2 2 2" xfId="47250" xr:uid="{DE0A3754-7D2F-473B-AEA4-77BD6FF827C5}"/>
    <cellStyle name="RISKtopEdge 3 3 2 5 2 3" xfId="47249" xr:uid="{5DF50127-25F7-486C-86DD-73C63CB2AFFE}"/>
    <cellStyle name="RISKtopEdge 3 3 2 5 3" xfId="24683" xr:uid="{00000000-0005-0000-0000-000072600000}"/>
    <cellStyle name="RISKtopEdge 3 3 2 5 3 2" xfId="24684" xr:uid="{00000000-0005-0000-0000-000073600000}"/>
    <cellStyle name="RISKtopEdge 3 3 2 5 3 2 2" xfId="47252" xr:uid="{970D204B-B612-4C33-9ED5-6484C33B8680}"/>
    <cellStyle name="RISKtopEdge 3 3 2 5 3 3" xfId="47251" xr:uid="{EC182DAD-087A-471C-871D-3F07165257BE}"/>
    <cellStyle name="RISKtopEdge 3 3 2 5 4" xfId="24685" xr:uid="{00000000-0005-0000-0000-000074600000}"/>
    <cellStyle name="RISKtopEdge 3 3 2 5 4 2" xfId="47253" xr:uid="{69EDC83A-9EEB-4605-9B65-EC46D1F5A90A}"/>
    <cellStyle name="RISKtopEdge 3 3 2 5 5" xfId="47248" xr:uid="{E16A0DBC-48B6-4442-A6C0-02B504B643EF}"/>
    <cellStyle name="RISKtopEdge 3 3 2 6" xfId="24686" xr:uid="{00000000-0005-0000-0000-000075600000}"/>
    <cellStyle name="RISKtopEdge 3 3 2 6 2" xfId="24687" xr:uid="{00000000-0005-0000-0000-000076600000}"/>
    <cellStyle name="RISKtopEdge 3 3 2 6 2 2" xfId="47255" xr:uid="{D899C53F-1373-4DFC-B750-AADAE6AEDED4}"/>
    <cellStyle name="RISKtopEdge 3 3 2 6 3" xfId="47254" xr:uid="{423F4AC0-BC2E-4451-95F3-EAD100D46C3E}"/>
    <cellStyle name="RISKtopEdge 3 3 2 7" xfId="24688" xr:uid="{00000000-0005-0000-0000-000077600000}"/>
    <cellStyle name="RISKtopEdge 3 3 2 7 2" xfId="24689" xr:uid="{00000000-0005-0000-0000-000078600000}"/>
    <cellStyle name="RISKtopEdge 3 3 2 7 2 2" xfId="47257" xr:uid="{3C7FB523-0904-4C82-A952-DCBC6453DA48}"/>
    <cellStyle name="RISKtopEdge 3 3 2 7 3" xfId="47256" xr:uid="{198FEE9A-BC11-4C03-8907-59C9B5206353}"/>
    <cellStyle name="RISKtopEdge 3 3 2 8" xfId="24690" xr:uid="{00000000-0005-0000-0000-000079600000}"/>
    <cellStyle name="RISKtopEdge 3 3 2 8 2" xfId="47258" xr:uid="{8B7B419D-7D77-4743-9CFA-6E4EA2CC8A58}"/>
    <cellStyle name="RISKtopEdge 3 3 2 9" xfId="47229" xr:uid="{ED591D9E-CAF3-4055-8908-A4F546D64642}"/>
    <cellStyle name="RISKtopEdge 3 3 3" xfId="24691" xr:uid="{00000000-0005-0000-0000-00007A600000}"/>
    <cellStyle name="RISKtopEdge 3 3 3 2" xfId="24692" xr:uid="{00000000-0005-0000-0000-00007B600000}"/>
    <cellStyle name="RISKtopEdge 3 3 3 2 2" xfId="24693" xr:uid="{00000000-0005-0000-0000-00007C600000}"/>
    <cellStyle name="RISKtopEdge 3 3 3 2 2 2" xfId="47261" xr:uid="{B526A143-6D11-4DAC-9589-57C6B1C9DFB1}"/>
    <cellStyle name="RISKtopEdge 3 3 3 2 3" xfId="47260" xr:uid="{4E94E878-18AA-4FAF-9FF8-CE0AA7883C65}"/>
    <cellStyle name="RISKtopEdge 3 3 3 3" xfId="24694" xr:uid="{00000000-0005-0000-0000-00007D600000}"/>
    <cellStyle name="RISKtopEdge 3 3 3 3 2" xfId="24695" xr:uid="{00000000-0005-0000-0000-00007E600000}"/>
    <cellStyle name="RISKtopEdge 3 3 3 3 2 2" xfId="47263" xr:uid="{D9D55EFE-8ECD-4518-9624-779D28DC7792}"/>
    <cellStyle name="RISKtopEdge 3 3 3 3 3" xfId="47262" xr:uid="{4FA61F82-6C98-4961-93C9-5D9E6C961274}"/>
    <cellStyle name="RISKtopEdge 3 3 3 4" xfId="24696" xr:uid="{00000000-0005-0000-0000-00007F600000}"/>
    <cellStyle name="RISKtopEdge 3 3 3 4 2" xfId="47264" xr:uid="{0A61D8B9-903E-4E73-9413-DF0A37404C03}"/>
    <cellStyle name="RISKtopEdge 3 3 3 5" xfId="47259" xr:uid="{39A82BE9-63E2-42E9-8C6D-2C976B41668D}"/>
    <cellStyle name="RISKtopEdge 3 3 4" xfId="24697" xr:uid="{00000000-0005-0000-0000-000080600000}"/>
    <cellStyle name="RISKtopEdge 3 3 4 2" xfId="24698" xr:uid="{00000000-0005-0000-0000-000081600000}"/>
    <cellStyle name="RISKtopEdge 3 3 4 2 2" xfId="24699" xr:uid="{00000000-0005-0000-0000-000082600000}"/>
    <cellStyle name="RISKtopEdge 3 3 4 2 2 2" xfId="47267" xr:uid="{0287F3A6-23BE-42A9-8FB9-2A0D051395AA}"/>
    <cellStyle name="RISKtopEdge 3 3 4 2 3" xfId="47266" xr:uid="{AA5E6860-1185-4453-8E6E-5B64D15B03DC}"/>
    <cellStyle name="RISKtopEdge 3 3 4 3" xfId="24700" xr:uid="{00000000-0005-0000-0000-000083600000}"/>
    <cellStyle name="RISKtopEdge 3 3 4 3 2" xfId="24701" xr:uid="{00000000-0005-0000-0000-000084600000}"/>
    <cellStyle name="RISKtopEdge 3 3 4 3 2 2" xfId="47269" xr:uid="{F47EDD5B-3232-4A36-BC3E-09DB39A41AEB}"/>
    <cellStyle name="RISKtopEdge 3 3 4 3 3" xfId="47268" xr:uid="{9D4D57C5-9FAC-4CC6-8D68-382C8C1B4705}"/>
    <cellStyle name="RISKtopEdge 3 3 4 4" xfId="24702" xr:uid="{00000000-0005-0000-0000-000085600000}"/>
    <cellStyle name="RISKtopEdge 3 3 4 4 2" xfId="47270" xr:uid="{2E85A0F3-C2B7-4A8D-BF17-D98CDFCDCD1B}"/>
    <cellStyle name="RISKtopEdge 3 3 4 5" xfId="47265" xr:uid="{EC2CEF4D-7DD7-48A5-9F8D-0AF8AF5F7C31}"/>
    <cellStyle name="RISKtopEdge 3 3 5" xfId="24703" xr:uid="{00000000-0005-0000-0000-000086600000}"/>
    <cellStyle name="RISKtopEdge 3 3 5 2" xfId="24704" xr:uid="{00000000-0005-0000-0000-000087600000}"/>
    <cellStyle name="RISKtopEdge 3 3 5 2 2" xfId="24705" xr:uid="{00000000-0005-0000-0000-000088600000}"/>
    <cellStyle name="RISKtopEdge 3 3 5 2 2 2" xfId="47273" xr:uid="{A023F7C8-0C91-4213-9BF5-FBBC23139BBD}"/>
    <cellStyle name="RISKtopEdge 3 3 5 2 3" xfId="47272" xr:uid="{8AFB4D4E-45D5-4EB8-A5D1-CA3AA53F5383}"/>
    <cellStyle name="RISKtopEdge 3 3 5 3" xfId="24706" xr:uid="{00000000-0005-0000-0000-000089600000}"/>
    <cellStyle name="RISKtopEdge 3 3 5 3 2" xfId="24707" xr:uid="{00000000-0005-0000-0000-00008A600000}"/>
    <cellStyle name="RISKtopEdge 3 3 5 3 2 2" xfId="47275" xr:uid="{96F83334-A9E0-4DB5-8AE3-BC9338B94907}"/>
    <cellStyle name="RISKtopEdge 3 3 5 3 3" xfId="47274" xr:uid="{866A7B77-9D96-4318-905F-23A1E1604A4D}"/>
    <cellStyle name="RISKtopEdge 3 3 5 4" xfId="24708" xr:uid="{00000000-0005-0000-0000-00008B600000}"/>
    <cellStyle name="RISKtopEdge 3 3 5 4 2" xfId="47276" xr:uid="{33D37ACE-7A32-42ED-8114-953AD9E7AA74}"/>
    <cellStyle name="RISKtopEdge 3 3 5 5" xfId="47271" xr:uid="{36CA1963-B928-4FC3-A428-ACDD9B145236}"/>
    <cellStyle name="RISKtopEdge 3 3 6" xfId="24709" xr:uid="{00000000-0005-0000-0000-00008C600000}"/>
    <cellStyle name="RISKtopEdge 3 3 6 2" xfId="24710" xr:uid="{00000000-0005-0000-0000-00008D600000}"/>
    <cellStyle name="RISKtopEdge 3 3 6 2 2" xfId="24711" xr:uid="{00000000-0005-0000-0000-00008E600000}"/>
    <cellStyle name="RISKtopEdge 3 3 6 2 2 2" xfId="47279" xr:uid="{AE2AB58A-E7C1-400C-B3CB-8FFDEF17A0C4}"/>
    <cellStyle name="RISKtopEdge 3 3 6 2 3" xfId="47278" xr:uid="{6EC7AB81-D2B0-4E5C-AF85-DBEF0E34E226}"/>
    <cellStyle name="RISKtopEdge 3 3 6 3" xfId="24712" xr:uid="{00000000-0005-0000-0000-00008F600000}"/>
    <cellStyle name="RISKtopEdge 3 3 6 3 2" xfId="24713" xr:uid="{00000000-0005-0000-0000-000090600000}"/>
    <cellStyle name="RISKtopEdge 3 3 6 3 2 2" xfId="47281" xr:uid="{FF37EB64-FA6E-4A38-8C79-249C4F632198}"/>
    <cellStyle name="RISKtopEdge 3 3 6 3 3" xfId="47280" xr:uid="{427E957B-9D38-45EE-A95A-E2194D58EE89}"/>
    <cellStyle name="RISKtopEdge 3 3 6 4" xfId="24714" xr:uid="{00000000-0005-0000-0000-000091600000}"/>
    <cellStyle name="RISKtopEdge 3 3 6 4 2" xfId="47282" xr:uid="{A49843A0-8D24-4E7A-A248-2D44B373FA7C}"/>
    <cellStyle name="RISKtopEdge 3 3 6 5" xfId="47277" xr:uid="{B97B11B1-80AA-49E3-8534-550903AA1969}"/>
    <cellStyle name="RISKtopEdge 3 3 7" xfId="24715" xr:uid="{00000000-0005-0000-0000-000092600000}"/>
    <cellStyle name="RISKtopEdge 3 3 7 2" xfId="24716" xr:uid="{00000000-0005-0000-0000-000093600000}"/>
    <cellStyle name="RISKtopEdge 3 3 7 2 2" xfId="47284" xr:uid="{BEC823BE-6498-41DE-AC0D-240B321B70D5}"/>
    <cellStyle name="RISKtopEdge 3 3 7 3" xfId="47283" xr:uid="{50495A7D-F62F-413D-9CE2-776961DF2B6A}"/>
    <cellStyle name="RISKtopEdge 3 3 8" xfId="24717" xr:uid="{00000000-0005-0000-0000-000094600000}"/>
    <cellStyle name="RISKtopEdge 3 3 8 2" xfId="24718" xr:uid="{00000000-0005-0000-0000-000095600000}"/>
    <cellStyle name="RISKtopEdge 3 3 8 2 2" xfId="47286" xr:uid="{EDEBC87D-8123-4440-90AC-81BD75099E8B}"/>
    <cellStyle name="RISKtopEdge 3 3 8 3" xfId="47285" xr:uid="{89B0CEE6-8130-4B50-9AF7-C62494AB891C}"/>
    <cellStyle name="RISKtopEdge 3 3 9" xfId="24719" xr:uid="{00000000-0005-0000-0000-000096600000}"/>
    <cellStyle name="RISKtopEdge 3 3 9 2" xfId="47287" xr:uid="{F709CCA2-C381-4410-9D2B-D8D693859077}"/>
    <cellStyle name="RISKtopEdge 3 3_Balance" xfId="24720" xr:uid="{00000000-0005-0000-0000-000097600000}"/>
    <cellStyle name="RISKtopEdge 3 4" xfId="24721" xr:uid="{00000000-0005-0000-0000-000098600000}"/>
    <cellStyle name="RISKtopEdge 3 4 10" xfId="47288" xr:uid="{80374D7C-7626-4BE8-ACD0-8148758447A7}"/>
    <cellStyle name="RISKtopEdge 3 4 2" xfId="24722" xr:uid="{00000000-0005-0000-0000-000099600000}"/>
    <cellStyle name="RISKtopEdge 3 4 2 2" xfId="24723" xr:uid="{00000000-0005-0000-0000-00009A600000}"/>
    <cellStyle name="RISKtopEdge 3 4 2 2 2" xfId="24724" xr:uid="{00000000-0005-0000-0000-00009B600000}"/>
    <cellStyle name="RISKtopEdge 3 4 2 2 2 2" xfId="24725" xr:uid="{00000000-0005-0000-0000-00009C600000}"/>
    <cellStyle name="RISKtopEdge 3 4 2 2 2 2 2" xfId="47292" xr:uid="{1B0B981A-181B-4638-82E0-66C842065885}"/>
    <cellStyle name="RISKtopEdge 3 4 2 2 2 3" xfId="47291" xr:uid="{37F1A3DB-6AAF-49EE-AFAD-1FB8ABEFE266}"/>
    <cellStyle name="RISKtopEdge 3 4 2 2 3" xfId="24726" xr:uid="{00000000-0005-0000-0000-00009D600000}"/>
    <cellStyle name="RISKtopEdge 3 4 2 2 3 2" xfId="24727" xr:uid="{00000000-0005-0000-0000-00009E600000}"/>
    <cellStyle name="RISKtopEdge 3 4 2 2 3 2 2" xfId="47294" xr:uid="{F45F2CE3-C83E-479B-A369-F362F04E278E}"/>
    <cellStyle name="RISKtopEdge 3 4 2 2 3 3" xfId="47293" xr:uid="{BA02FABD-D6D0-4B00-A293-2EF1A8362BEE}"/>
    <cellStyle name="RISKtopEdge 3 4 2 2 4" xfId="24728" xr:uid="{00000000-0005-0000-0000-00009F600000}"/>
    <cellStyle name="RISKtopEdge 3 4 2 2 4 2" xfId="47295" xr:uid="{E0380D16-E919-4570-AF18-1028BD298347}"/>
    <cellStyle name="RISKtopEdge 3 4 2 2 5" xfId="47290" xr:uid="{27A3D1A7-880D-4BAA-88FC-BFE590EE373F}"/>
    <cellStyle name="RISKtopEdge 3 4 2 3" xfId="24729" xr:uid="{00000000-0005-0000-0000-0000A0600000}"/>
    <cellStyle name="RISKtopEdge 3 4 2 3 2" xfId="24730" xr:uid="{00000000-0005-0000-0000-0000A1600000}"/>
    <cellStyle name="RISKtopEdge 3 4 2 3 2 2" xfId="24731" xr:uid="{00000000-0005-0000-0000-0000A2600000}"/>
    <cellStyle name="RISKtopEdge 3 4 2 3 2 2 2" xfId="47298" xr:uid="{12E7DD05-9016-42D1-8246-3E23F51DA378}"/>
    <cellStyle name="RISKtopEdge 3 4 2 3 2 3" xfId="47297" xr:uid="{EAB0123E-4438-4F37-B390-E0A3361C34C6}"/>
    <cellStyle name="RISKtopEdge 3 4 2 3 3" xfId="24732" xr:uid="{00000000-0005-0000-0000-0000A3600000}"/>
    <cellStyle name="RISKtopEdge 3 4 2 3 3 2" xfId="24733" xr:uid="{00000000-0005-0000-0000-0000A4600000}"/>
    <cellStyle name="RISKtopEdge 3 4 2 3 3 2 2" xfId="47300" xr:uid="{841F6407-9F6C-4751-967A-D204B36C3F7A}"/>
    <cellStyle name="RISKtopEdge 3 4 2 3 3 3" xfId="47299" xr:uid="{5C98E786-541D-48B9-A8F4-2EAB5FDE2BDC}"/>
    <cellStyle name="RISKtopEdge 3 4 2 3 4" xfId="24734" xr:uid="{00000000-0005-0000-0000-0000A5600000}"/>
    <cellStyle name="RISKtopEdge 3 4 2 3 4 2" xfId="47301" xr:uid="{0B27ED2B-7994-4F78-95C4-6A14F0E459AC}"/>
    <cellStyle name="RISKtopEdge 3 4 2 3 5" xfId="47296" xr:uid="{614C9508-4B12-4C02-AAAF-6F115BB3D22B}"/>
    <cellStyle name="RISKtopEdge 3 4 2 4" xfId="24735" xr:uid="{00000000-0005-0000-0000-0000A6600000}"/>
    <cellStyle name="RISKtopEdge 3 4 2 4 2" xfId="24736" xr:uid="{00000000-0005-0000-0000-0000A7600000}"/>
    <cellStyle name="RISKtopEdge 3 4 2 4 2 2" xfId="24737" xr:uid="{00000000-0005-0000-0000-0000A8600000}"/>
    <cellStyle name="RISKtopEdge 3 4 2 4 2 2 2" xfId="47304" xr:uid="{009839A9-032B-42FF-BA57-E0340D0AF204}"/>
    <cellStyle name="RISKtopEdge 3 4 2 4 2 3" xfId="47303" xr:uid="{BCC7E2F7-AF61-45EC-8922-4F7DBEFD42E8}"/>
    <cellStyle name="RISKtopEdge 3 4 2 4 3" xfId="24738" xr:uid="{00000000-0005-0000-0000-0000A9600000}"/>
    <cellStyle name="RISKtopEdge 3 4 2 4 3 2" xfId="24739" xr:uid="{00000000-0005-0000-0000-0000AA600000}"/>
    <cellStyle name="RISKtopEdge 3 4 2 4 3 2 2" xfId="47306" xr:uid="{64603049-7239-4830-BA16-AD775F781915}"/>
    <cellStyle name="RISKtopEdge 3 4 2 4 3 3" xfId="47305" xr:uid="{415ED776-86A3-4C0F-AEC5-40B074BDBAA6}"/>
    <cellStyle name="RISKtopEdge 3 4 2 4 4" xfId="24740" xr:uid="{00000000-0005-0000-0000-0000AB600000}"/>
    <cellStyle name="RISKtopEdge 3 4 2 4 4 2" xfId="47307" xr:uid="{8DD8CEA7-935B-4F35-AF2F-97EA058EC2D4}"/>
    <cellStyle name="RISKtopEdge 3 4 2 4 5" xfId="47302" xr:uid="{74E32FF3-DD88-45F0-BAC0-324B5DE81EB4}"/>
    <cellStyle name="RISKtopEdge 3 4 2 5" xfId="24741" xr:uid="{00000000-0005-0000-0000-0000AC600000}"/>
    <cellStyle name="RISKtopEdge 3 4 2 5 2" xfId="24742" xr:uid="{00000000-0005-0000-0000-0000AD600000}"/>
    <cellStyle name="RISKtopEdge 3 4 2 5 2 2" xfId="24743" xr:uid="{00000000-0005-0000-0000-0000AE600000}"/>
    <cellStyle name="RISKtopEdge 3 4 2 5 2 2 2" xfId="47310" xr:uid="{4B5A111F-ABF5-498A-B46F-4BA4E0AC80C3}"/>
    <cellStyle name="RISKtopEdge 3 4 2 5 2 3" xfId="47309" xr:uid="{31F1D8A7-8BDB-45C2-8C1B-7C751CB00867}"/>
    <cellStyle name="RISKtopEdge 3 4 2 5 3" xfId="24744" xr:uid="{00000000-0005-0000-0000-0000AF600000}"/>
    <cellStyle name="RISKtopEdge 3 4 2 5 3 2" xfId="24745" xr:uid="{00000000-0005-0000-0000-0000B0600000}"/>
    <cellStyle name="RISKtopEdge 3 4 2 5 3 2 2" xfId="47312" xr:uid="{B0005088-6158-4597-9CFB-AB9EE57C716B}"/>
    <cellStyle name="RISKtopEdge 3 4 2 5 3 3" xfId="47311" xr:uid="{0339D534-E1BE-42E1-869C-C9D6F08A7EE6}"/>
    <cellStyle name="RISKtopEdge 3 4 2 5 4" xfId="24746" xr:uid="{00000000-0005-0000-0000-0000B1600000}"/>
    <cellStyle name="RISKtopEdge 3 4 2 5 4 2" xfId="47313" xr:uid="{997454F8-EE34-45A4-9C7B-23B406266FA7}"/>
    <cellStyle name="RISKtopEdge 3 4 2 5 5" xfId="47308" xr:uid="{A63569D4-ACD8-4D32-8ABE-955463763765}"/>
    <cellStyle name="RISKtopEdge 3 4 2 6" xfId="24747" xr:uid="{00000000-0005-0000-0000-0000B2600000}"/>
    <cellStyle name="RISKtopEdge 3 4 2 6 2" xfId="24748" xr:uid="{00000000-0005-0000-0000-0000B3600000}"/>
    <cellStyle name="RISKtopEdge 3 4 2 6 2 2" xfId="47315" xr:uid="{714ACC12-71AB-4E2F-8F5C-ABCD3E2B2892}"/>
    <cellStyle name="RISKtopEdge 3 4 2 6 3" xfId="47314" xr:uid="{F6317557-4201-4D8E-A7D4-260BC4D3156F}"/>
    <cellStyle name="RISKtopEdge 3 4 2 7" xfId="24749" xr:uid="{00000000-0005-0000-0000-0000B4600000}"/>
    <cellStyle name="RISKtopEdge 3 4 2 7 2" xfId="24750" xr:uid="{00000000-0005-0000-0000-0000B5600000}"/>
    <cellStyle name="RISKtopEdge 3 4 2 7 2 2" xfId="47317" xr:uid="{AA6750DB-B687-4D84-B8FD-C19E69CAF7DD}"/>
    <cellStyle name="RISKtopEdge 3 4 2 7 3" xfId="47316" xr:uid="{ACAFC780-EA42-49FE-9B91-6E09FB86346C}"/>
    <cellStyle name="RISKtopEdge 3 4 2 8" xfId="24751" xr:uid="{00000000-0005-0000-0000-0000B6600000}"/>
    <cellStyle name="RISKtopEdge 3 4 2 8 2" xfId="47318" xr:uid="{39B4E071-87F4-4CE1-AE80-2C09F4DF8FFF}"/>
    <cellStyle name="RISKtopEdge 3 4 2 9" xfId="47289" xr:uid="{DD898F30-9764-42F3-8D6A-F5E34762AC2D}"/>
    <cellStyle name="RISKtopEdge 3 4 3" xfId="24752" xr:uid="{00000000-0005-0000-0000-0000B7600000}"/>
    <cellStyle name="RISKtopEdge 3 4 3 2" xfId="24753" xr:uid="{00000000-0005-0000-0000-0000B8600000}"/>
    <cellStyle name="RISKtopEdge 3 4 3 2 2" xfId="24754" xr:uid="{00000000-0005-0000-0000-0000B9600000}"/>
    <cellStyle name="RISKtopEdge 3 4 3 2 2 2" xfId="47321" xr:uid="{9784C52F-2639-4AD5-B951-A85E519D2874}"/>
    <cellStyle name="RISKtopEdge 3 4 3 2 3" xfId="47320" xr:uid="{BE3FC161-5A6C-4F9E-B715-8CD337338D20}"/>
    <cellStyle name="RISKtopEdge 3 4 3 3" xfId="24755" xr:uid="{00000000-0005-0000-0000-0000BA600000}"/>
    <cellStyle name="RISKtopEdge 3 4 3 3 2" xfId="24756" xr:uid="{00000000-0005-0000-0000-0000BB600000}"/>
    <cellStyle name="RISKtopEdge 3 4 3 3 2 2" xfId="47323" xr:uid="{EB322E17-5D8F-4866-B7D4-F1A658B89A6F}"/>
    <cellStyle name="RISKtopEdge 3 4 3 3 3" xfId="47322" xr:uid="{F9D33298-51CC-4C22-A68A-3DA088CF3C7E}"/>
    <cellStyle name="RISKtopEdge 3 4 3 4" xfId="24757" xr:uid="{00000000-0005-0000-0000-0000BC600000}"/>
    <cellStyle name="RISKtopEdge 3 4 3 4 2" xfId="47324" xr:uid="{C00E6E21-AF70-495E-8BB4-43D303FD0C95}"/>
    <cellStyle name="RISKtopEdge 3 4 3 5" xfId="47319" xr:uid="{A418DA6F-9DD7-4316-A517-54D0CFDBF7A0}"/>
    <cellStyle name="RISKtopEdge 3 4 4" xfId="24758" xr:uid="{00000000-0005-0000-0000-0000BD600000}"/>
    <cellStyle name="RISKtopEdge 3 4 4 2" xfId="24759" xr:uid="{00000000-0005-0000-0000-0000BE600000}"/>
    <cellStyle name="RISKtopEdge 3 4 4 2 2" xfId="24760" xr:uid="{00000000-0005-0000-0000-0000BF600000}"/>
    <cellStyle name="RISKtopEdge 3 4 4 2 2 2" xfId="47327" xr:uid="{AB001A64-292E-429A-BAC9-D33FFF91120A}"/>
    <cellStyle name="RISKtopEdge 3 4 4 2 3" xfId="47326" xr:uid="{C925EC29-4B3D-4D07-990D-B474483F8527}"/>
    <cellStyle name="RISKtopEdge 3 4 4 3" xfId="24761" xr:uid="{00000000-0005-0000-0000-0000C0600000}"/>
    <cellStyle name="RISKtopEdge 3 4 4 3 2" xfId="24762" xr:uid="{00000000-0005-0000-0000-0000C1600000}"/>
    <cellStyle name="RISKtopEdge 3 4 4 3 2 2" xfId="47329" xr:uid="{AD287AA4-D0D1-4A0E-AEA8-AFA8DE65CAEE}"/>
    <cellStyle name="RISKtopEdge 3 4 4 3 3" xfId="47328" xr:uid="{4D742F27-0AE9-4084-AF6E-945FDE8F9164}"/>
    <cellStyle name="RISKtopEdge 3 4 4 4" xfId="24763" xr:uid="{00000000-0005-0000-0000-0000C2600000}"/>
    <cellStyle name="RISKtopEdge 3 4 4 4 2" xfId="47330" xr:uid="{D9D3D07F-6C46-41DF-8949-F6CAE18F819B}"/>
    <cellStyle name="RISKtopEdge 3 4 4 5" xfId="47325" xr:uid="{BCA093E0-DD40-43D2-9DFA-BDB8CC8469C1}"/>
    <cellStyle name="RISKtopEdge 3 4 5" xfId="24764" xr:uid="{00000000-0005-0000-0000-0000C3600000}"/>
    <cellStyle name="RISKtopEdge 3 4 5 2" xfId="24765" xr:uid="{00000000-0005-0000-0000-0000C4600000}"/>
    <cellStyle name="RISKtopEdge 3 4 5 2 2" xfId="24766" xr:uid="{00000000-0005-0000-0000-0000C5600000}"/>
    <cellStyle name="RISKtopEdge 3 4 5 2 2 2" xfId="47333" xr:uid="{7A7152A7-D1C2-41C1-A635-A99B527E241E}"/>
    <cellStyle name="RISKtopEdge 3 4 5 2 3" xfId="47332" xr:uid="{391254B0-FCB0-4E91-9885-6953BA556CAB}"/>
    <cellStyle name="RISKtopEdge 3 4 5 3" xfId="24767" xr:uid="{00000000-0005-0000-0000-0000C6600000}"/>
    <cellStyle name="RISKtopEdge 3 4 5 3 2" xfId="24768" xr:uid="{00000000-0005-0000-0000-0000C7600000}"/>
    <cellStyle name="RISKtopEdge 3 4 5 3 2 2" xfId="47335" xr:uid="{6117DCE8-E0C7-4007-A4CE-199FC981626F}"/>
    <cellStyle name="RISKtopEdge 3 4 5 3 3" xfId="47334" xr:uid="{73D698CD-2553-46F9-835F-048AFC31D9C2}"/>
    <cellStyle name="RISKtopEdge 3 4 5 4" xfId="24769" xr:uid="{00000000-0005-0000-0000-0000C8600000}"/>
    <cellStyle name="RISKtopEdge 3 4 5 4 2" xfId="47336" xr:uid="{08A33063-6061-46BF-B054-5E9D6707EA8A}"/>
    <cellStyle name="RISKtopEdge 3 4 5 5" xfId="47331" xr:uid="{B24A51C7-E7C1-4DC6-B88B-F081D330A23A}"/>
    <cellStyle name="RISKtopEdge 3 4 6" xfId="24770" xr:uid="{00000000-0005-0000-0000-0000C9600000}"/>
    <cellStyle name="RISKtopEdge 3 4 6 2" xfId="24771" xr:uid="{00000000-0005-0000-0000-0000CA600000}"/>
    <cellStyle name="RISKtopEdge 3 4 6 2 2" xfId="24772" xr:uid="{00000000-0005-0000-0000-0000CB600000}"/>
    <cellStyle name="RISKtopEdge 3 4 6 2 2 2" xfId="47339" xr:uid="{639CEF82-6DBB-49CB-8533-7BEBCD149DE3}"/>
    <cellStyle name="RISKtopEdge 3 4 6 2 3" xfId="47338" xr:uid="{94A9AF34-3B3B-48CD-AA17-2F7A9EF1440B}"/>
    <cellStyle name="RISKtopEdge 3 4 6 3" xfId="24773" xr:uid="{00000000-0005-0000-0000-0000CC600000}"/>
    <cellStyle name="RISKtopEdge 3 4 6 3 2" xfId="24774" xr:uid="{00000000-0005-0000-0000-0000CD600000}"/>
    <cellStyle name="RISKtopEdge 3 4 6 3 2 2" xfId="47341" xr:uid="{84CF10C3-821F-4015-92F2-DAFCBADC0C26}"/>
    <cellStyle name="RISKtopEdge 3 4 6 3 3" xfId="47340" xr:uid="{95F5EAB7-1D40-4DEC-97F4-835C4F070A78}"/>
    <cellStyle name="RISKtopEdge 3 4 6 4" xfId="24775" xr:uid="{00000000-0005-0000-0000-0000CE600000}"/>
    <cellStyle name="RISKtopEdge 3 4 6 4 2" xfId="47342" xr:uid="{A0978F66-51CE-4E6E-9C74-C8715F52C51B}"/>
    <cellStyle name="RISKtopEdge 3 4 6 5" xfId="47337" xr:uid="{23034996-E6F2-4E4F-84F2-891D5C02F76A}"/>
    <cellStyle name="RISKtopEdge 3 4 7" xfId="24776" xr:uid="{00000000-0005-0000-0000-0000CF600000}"/>
    <cellStyle name="RISKtopEdge 3 4 7 2" xfId="24777" xr:uid="{00000000-0005-0000-0000-0000D0600000}"/>
    <cellStyle name="RISKtopEdge 3 4 7 2 2" xfId="47344" xr:uid="{9342BBB3-5FCD-4640-A26B-CCD032D9FB9D}"/>
    <cellStyle name="RISKtopEdge 3 4 7 3" xfId="47343" xr:uid="{3C20604A-B17B-4000-BF9A-8DBE00F76706}"/>
    <cellStyle name="RISKtopEdge 3 4 8" xfId="24778" xr:uid="{00000000-0005-0000-0000-0000D1600000}"/>
    <cellStyle name="RISKtopEdge 3 4 8 2" xfId="24779" xr:uid="{00000000-0005-0000-0000-0000D2600000}"/>
    <cellStyle name="RISKtopEdge 3 4 8 2 2" xfId="47346" xr:uid="{F4594AAD-B328-456A-8364-23AF3592EDDF}"/>
    <cellStyle name="RISKtopEdge 3 4 8 3" xfId="47345" xr:uid="{53BAE63D-D0F9-4ED6-9AD3-7100D30533AB}"/>
    <cellStyle name="RISKtopEdge 3 4 9" xfId="24780" xr:uid="{00000000-0005-0000-0000-0000D3600000}"/>
    <cellStyle name="RISKtopEdge 3 4 9 2" xfId="47347" xr:uid="{BEA2A5A9-8CC2-4C55-9F4C-E3031676B1B0}"/>
    <cellStyle name="RISKtopEdge 3 4_Balance" xfId="24781" xr:uid="{00000000-0005-0000-0000-0000D4600000}"/>
    <cellStyle name="RISKtopEdge 3 5" xfId="24782" xr:uid="{00000000-0005-0000-0000-0000D5600000}"/>
    <cellStyle name="RISKtopEdge 3 5 2" xfId="24783" xr:uid="{00000000-0005-0000-0000-0000D6600000}"/>
    <cellStyle name="RISKtopEdge 3 5 2 2" xfId="24784" xr:uid="{00000000-0005-0000-0000-0000D7600000}"/>
    <cellStyle name="RISKtopEdge 3 5 2 2 2" xfId="24785" xr:uid="{00000000-0005-0000-0000-0000D8600000}"/>
    <cellStyle name="RISKtopEdge 3 5 2 2 2 2" xfId="47351" xr:uid="{5935DC99-FA22-498B-9283-91C59E35321E}"/>
    <cellStyle name="RISKtopEdge 3 5 2 2 3" xfId="47350" xr:uid="{6A34B5C2-98D6-423C-9B1F-1A5EDDECDA9B}"/>
    <cellStyle name="RISKtopEdge 3 5 2 3" xfId="24786" xr:uid="{00000000-0005-0000-0000-0000D9600000}"/>
    <cellStyle name="RISKtopEdge 3 5 2 3 2" xfId="24787" xr:uid="{00000000-0005-0000-0000-0000DA600000}"/>
    <cellStyle name="RISKtopEdge 3 5 2 3 2 2" xfId="47353" xr:uid="{0D681515-BF34-4F53-93A4-42E0C76FD717}"/>
    <cellStyle name="RISKtopEdge 3 5 2 3 3" xfId="47352" xr:uid="{AD2DCD24-8BA1-409F-B97C-22E2958A2849}"/>
    <cellStyle name="RISKtopEdge 3 5 2 4" xfId="24788" xr:uid="{00000000-0005-0000-0000-0000DB600000}"/>
    <cellStyle name="RISKtopEdge 3 5 2 4 2" xfId="47354" xr:uid="{646A83D1-6F9C-4780-A370-543B5599E196}"/>
    <cellStyle name="RISKtopEdge 3 5 2 5" xfId="47349" xr:uid="{CD9A28CB-D022-4EB5-8104-8A228236879F}"/>
    <cellStyle name="RISKtopEdge 3 5 3" xfId="24789" xr:uid="{00000000-0005-0000-0000-0000DC600000}"/>
    <cellStyle name="RISKtopEdge 3 5 3 2" xfId="24790" xr:uid="{00000000-0005-0000-0000-0000DD600000}"/>
    <cellStyle name="RISKtopEdge 3 5 3 2 2" xfId="24791" xr:uid="{00000000-0005-0000-0000-0000DE600000}"/>
    <cellStyle name="RISKtopEdge 3 5 3 2 2 2" xfId="47357" xr:uid="{DE7973ED-6FF9-49F0-814E-7E6C8945F1C2}"/>
    <cellStyle name="RISKtopEdge 3 5 3 2 3" xfId="47356" xr:uid="{CF13034D-08DE-49B4-9193-1D70FB618CE4}"/>
    <cellStyle name="RISKtopEdge 3 5 3 3" xfId="24792" xr:uid="{00000000-0005-0000-0000-0000DF600000}"/>
    <cellStyle name="RISKtopEdge 3 5 3 3 2" xfId="24793" xr:uid="{00000000-0005-0000-0000-0000E0600000}"/>
    <cellStyle name="RISKtopEdge 3 5 3 3 2 2" xfId="47359" xr:uid="{DF438B64-C89A-49E6-9C6B-FD92523D68AD}"/>
    <cellStyle name="RISKtopEdge 3 5 3 3 3" xfId="47358" xr:uid="{BCC54D94-3F29-4897-85A0-B097848F7877}"/>
    <cellStyle name="RISKtopEdge 3 5 3 4" xfId="24794" xr:uid="{00000000-0005-0000-0000-0000E1600000}"/>
    <cellStyle name="RISKtopEdge 3 5 3 4 2" xfId="47360" xr:uid="{CF598BF1-A92E-4E87-A7B4-8D53DF421A11}"/>
    <cellStyle name="RISKtopEdge 3 5 3 5" xfId="47355" xr:uid="{AF0C64ED-9584-4CE4-816C-0CA1D1EC06B2}"/>
    <cellStyle name="RISKtopEdge 3 5 4" xfId="24795" xr:uid="{00000000-0005-0000-0000-0000E2600000}"/>
    <cellStyle name="RISKtopEdge 3 5 4 2" xfId="24796" xr:uid="{00000000-0005-0000-0000-0000E3600000}"/>
    <cellStyle name="RISKtopEdge 3 5 4 2 2" xfId="24797" xr:uid="{00000000-0005-0000-0000-0000E4600000}"/>
    <cellStyle name="RISKtopEdge 3 5 4 2 2 2" xfId="47363" xr:uid="{761DC6CA-1356-4E61-8537-14E96D43C325}"/>
    <cellStyle name="RISKtopEdge 3 5 4 2 3" xfId="47362" xr:uid="{D9DE915C-6B45-421A-8E9D-6E27118B996D}"/>
    <cellStyle name="RISKtopEdge 3 5 4 3" xfId="24798" xr:uid="{00000000-0005-0000-0000-0000E5600000}"/>
    <cellStyle name="RISKtopEdge 3 5 4 3 2" xfId="24799" xr:uid="{00000000-0005-0000-0000-0000E6600000}"/>
    <cellStyle name="RISKtopEdge 3 5 4 3 2 2" xfId="47365" xr:uid="{C0F050DD-B7A8-45D1-9496-2CF2BC82F96D}"/>
    <cellStyle name="RISKtopEdge 3 5 4 3 3" xfId="47364" xr:uid="{CAC002C1-88A3-4C83-8815-E182942D1566}"/>
    <cellStyle name="RISKtopEdge 3 5 4 4" xfId="24800" xr:uid="{00000000-0005-0000-0000-0000E7600000}"/>
    <cellStyle name="RISKtopEdge 3 5 4 4 2" xfId="47366" xr:uid="{3A4ABE9C-D1B1-4D68-8EE5-4448C6E4DA16}"/>
    <cellStyle name="RISKtopEdge 3 5 4 5" xfId="47361" xr:uid="{A2600138-9242-4238-A147-D633C423EABA}"/>
    <cellStyle name="RISKtopEdge 3 5 5" xfId="24801" xr:uid="{00000000-0005-0000-0000-0000E8600000}"/>
    <cellStyle name="RISKtopEdge 3 5 5 2" xfId="24802" xr:uid="{00000000-0005-0000-0000-0000E9600000}"/>
    <cellStyle name="RISKtopEdge 3 5 5 2 2" xfId="24803" xr:uid="{00000000-0005-0000-0000-0000EA600000}"/>
    <cellStyle name="RISKtopEdge 3 5 5 2 2 2" xfId="47369" xr:uid="{9D890A47-0D88-4390-BFF7-2D1F7F6F7C1D}"/>
    <cellStyle name="RISKtopEdge 3 5 5 2 3" xfId="47368" xr:uid="{CC6A844A-551C-4353-B22D-9F43ED143836}"/>
    <cellStyle name="RISKtopEdge 3 5 5 3" xfId="24804" xr:uid="{00000000-0005-0000-0000-0000EB600000}"/>
    <cellStyle name="RISKtopEdge 3 5 5 3 2" xfId="24805" xr:uid="{00000000-0005-0000-0000-0000EC600000}"/>
    <cellStyle name="RISKtopEdge 3 5 5 3 2 2" xfId="47371" xr:uid="{D39983B6-990A-4B3F-9214-6D134E5E6DD3}"/>
    <cellStyle name="RISKtopEdge 3 5 5 3 3" xfId="47370" xr:uid="{03AE418B-2A8D-4404-8F3F-C43EA28BEED6}"/>
    <cellStyle name="RISKtopEdge 3 5 5 4" xfId="24806" xr:uid="{00000000-0005-0000-0000-0000ED600000}"/>
    <cellStyle name="RISKtopEdge 3 5 5 4 2" xfId="47372" xr:uid="{3CF65140-DD27-4A7F-ADE0-DB4492A24B8D}"/>
    <cellStyle name="RISKtopEdge 3 5 5 5" xfId="47367" xr:uid="{74B6A2F3-01F4-451B-8EE0-6F7D857684BE}"/>
    <cellStyle name="RISKtopEdge 3 5 6" xfId="24807" xr:uid="{00000000-0005-0000-0000-0000EE600000}"/>
    <cellStyle name="RISKtopEdge 3 5 6 2" xfId="24808" xr:uid="{00000000-0005-0000-0000-0000EF600000}"/>
    <cellStyle name="RISKtopEdge 3 5 6 2 2" xfId="47374" xr:uid="{EA652A04-8BBA-495B-9333-1C99A0B07EBE}"/>
    <cellStyle name="RISKtopEdge 3 5 6 3" xfId="47373" xr:uid="{C0D64021-6C6B-4584-832A-271D610590EC}"/>
    <cellStyle name="RISKtopEdge 3 5 7" xfId="24809" xr:uid="{00000000-0005-0000-0000-0000F0600000}"/>
    <cellStyle name="RISKtopEdge 3 5 7 2" xfId="24810" xr:uid="{00000000-0005-0000-0000-0000F1600000}"/>
    <cellStyle name="RISKtopEdge 3 5 7 2 2" xfId="47376" xr:uid="{865BE7CF-BCB2-4035-8C84-1ACA941DB25C}"/>
    <cellStyle name="RISKtopEdge 3 5 7 3" xfId="47375" xr:uid="{720B2F8D-318F-44DF-BF36-1BB210C400C1}"/>
    <cellStyle name="RISKtopEdge 3 5 8" xfId="24811" xr:uid="{00000000-0005-0000-0000-0000F2600000}"/>
    <cellStyle name="RISKtopEdge 3 5 8 2" xfId="47377" xr:uid="{D5C88BF9-9435-478C-9BB1-580F97F95DC9}"/>
    <cellStyle name="RISKtopEdge 3 5 9" xfId="47348" xr:uid="{6EC278FE-7355-47F0-8542-43BFC86DA4A3}"/>
    <cellStyle name="RISKtopEdge 3 6" xfId="24812" xr:uid="{00000000-0005-0000-0000-0000F3600000}"/>
    <cellStyle name="RISKtopEdge 3 6 2" xfId="24813" xr:uid="{00000000-0005-0000-0000-0000F4600000}"/>
    <cellStyle name="RISKtopEdge 3 6 2 2" xfId="24814" xr:uid="{00000000-0005-0000-0000-0000F5600000}"/>
    <cellStyle name="RISKtopEdge 3 6 2 2 2" xfId="24815" xr:uid="{00000000-0005-0000-0000-0000F6600000}"/>
    <cellStyle name="RISKtopEdge 3 6 2 2 2 2" xfId="47381" xr:uid="{F6907911-34D9-4199-A3A2-26D3FCF1B6D2}"/>
    <cellStyle name="RISKtopEdge 3 6 2 2 3" xfId="47380" xr:uid="{7C78911A-068A-4A26-8631-490EAAB8E029}"/>
    <cellStyle name="RISKtopEdge 3 6 2 3" xfId="24816" xr:uid="{00000000-0005-0000-0000-0000F7600000}"/>
    <cellStyle name="RISKtopEdge 3 6 2 3 2" xfId="24817" xr:uid="{00000000-0005-0000-0000-0000F8600000}"/>
    <cellStyle name="RISKtopEdge 3 6 2 3 2 2" xfId="47383" xr:uid="{FD524FE2-D2E2-4AE3-9052-CA9A89DE0B05}"/>
    <cellStyle name="RISKtopEdge 3 6 2 3 3" xfId="47382" xr:uid="{AF63E7B2-5547-4DBE-BADE-79D3C2A46E2B}"/>
    <cellStyle name="RISKtopEdge 3 6 2 4" xfId="24818" xr:uid="{00000000-0005-0000-0000-0000F9600000}"/>
    <cellStyle name="RISKtopEdge 3 6 2 4 2" xfId="47384" xr:uid="{06F43C38-64F4-43F5-A350-E123BC7B80F0}"/>
    <cellStyle name="RISKtopEdge 3 6 2 5" xfId="47379" xr:uid="{042291BF-9276-4096-9DFD-4DB49A568332}"/>
    <cellStyle name="RISKtopEdge 3 6 3" xfId="24819" xr:uid="{00000000-0005-0000-0000-0000FA600000}"/>
    <cellStyle name="RISKtopEdge 3 6 3 2" xfId="24820" xr:uid="{00000000-0005-0000-0000-0000FB600000}"/>
    <cellStyle name="RISKtopEdge 3 6 3 2 2" xfId="24821" xr:uid="{00000000-0005-0000-0000-0000FC600000}"/>
    <cellStyle name="RISKtopEdge 3 6 3 2 2 2" xfId="47387" xr:uid="{FF32A08D-42EB-4AAD-A331-7D3C0AAAE6A0}"/>
    <cellStyle name="RISKtopEdge 3 6 3 2 3" xfId="47386" xr:uid="{4C51C452-46BA-4FAA-B269-0D03C3EF6B15}"/>
    <cellStyle name="RISKtopEdge 3 6 3 3" xfId="24822" xr:uid="{00000000-0005-0000-0000-0000FD600000}"/>
    <cellStyle name="RISKtopEdge 3 6 3 3 2" xfId="24823" xr:uid="{00000000-0005-0000-0000-0000FE600000}"/>
    <cellStyle name="RISKtopEdge 3 6 3 3 2 2" xfId="47389" xr:uid="{E0CF1015-45A4-486B-BC98-1D5C8210EDE9}"/>
    <cellStyle name="RISKtopEdge 3 6 3 3 3" xfId="47388" xr:uid="{609098C5-68BD-448D-8727-D454D896946C}"/>
    <cellStyle name="RISKtopEdge 3 6 3 4" xfId="24824" xr:uid="{00000000-0005-0000-0000-0000FF600000}"/>
    <cellStyle name="RISKtopEdge 3 6 3 4 2" xfId="47390" xr:uid="{9C978F9E-B5A9-45D3-B1CB-EE6E55B711D9}"/>
    <cellStyle name="RISKtopEdge 3 6 3 5" xfId="47385" xr:uid="{5500C82F-1733-4752-A5E2-EBE2C7470097}"/>
    <cellStyle name="RISKtopEdge 3 6 4" xfId="24825" xr:uid="{00000000-0005-0000-0000-000000610000}"/>
    <cellStyle name="RISKtopEdge 3 6 4 2" xfId="24826" xr:uid="{00000000-0005-0000-0000-000001610000}"/>
    <cellStyle name="RISKtopEdge 3 6 4 2 2" xfId="24827" xr:uid="{00000000-0005-0000-0000-000002610000}"/>
    <cellStyle name="RISKtopEdge 3 6 4 2 2 2" xfId="47393" xr:uid="{1A884C8D-DB7A-49BE-8B6B-BC6B45DDF7D6}"/>
    <cellStyle name="RISKtopEdge 3 6 4 2 3" xfId="47392" xr:uid="{4F5322E1-23CA-4FF4-98D1-931B9B916A2A}"/>
    <cellStyle name="RISKtopEdge 3 6 4 3" xfId="24828" xr:uid="{00000000-0005-0000-0000-000003610000}"/>
    <cellStyle name="RISKtopEdge 3 6 4 3 2" xfId="24829" xr:uid="{00000000-0005-0000-0000-000004610000}"/>
    <cellStyle name="RISKtopEdge 3 6 4 3 2 2" xfId="47395" xr:uid="{47250A74-6B03-472C-B89A-DE8A6A2F52D4}"/>
    <cellStyle name="RISKtopEdge 3 6 4 3 3" xfId="47394" xr:uid="{7B97DD6B-7033-401C-9B75-6C104B34C77B}"/>
    <cellStyle name="RISKtopEdge 3 6 4 4" xfId="24830" xr:uid="{00000000-0005-0000-0000-000005610000}"/>
    <cellStyle name="RISKtopEdge 3 6 4 4 2" xfId="47396" xr:uid="{050A10B1-684D-4C8B-A17C-7A1DF09C7328}"/>
    <cellStyle name="RISKtopEdge 3 6 4 5" xfId="47391" xr:uid="{4ADEBA58-783A-4D61-A239-C307B9DC9E11}"/>
    <cellStyle name="RISKtopEdge 3 6 5" xfId="24831" xr:uid="{00000000-0005-0000-0000-000006610000}"/>
    <cellStyle name="RISKtopEdge 3 6 5 2" xfId="24832" xr:uid="{00000000-0005-0000-0000-000007610000}"/>
    <cellStyle name="RISKtopEdge 3 6 5 2 2" xfId="24833" xr:uid="{00000000-0005-0000-0000-000008610000}"/>
    <cellStyle name="RISKtopEdge 3 6 5 2 2 2" xfId="47399" xr:uid="{E9D7EAF1-2BD7-4869-9E4F-F25DDE4940FC}"/>
    <cellStyle name="RISKtopEdge 3 6 5 2 3" xfId="47398" xr:uid="{D3381B44-2354-4432-953F-2D3E1E60813F}"/>
    <cellStyle name="RISKtopEdge 3 6 5 3" xfId="24834" xr:uid="{00000000-0005-0000-0000-000009610000}"/>
    <cellStyle name="RISKtopEdge 3 6 5 3 2" xfId="24835" xr:uid="{00000000-0005-0000-0000-00000A610000}"/>
    <cellStyle name="RISKtopEdge 3 6 5 3 2 2" xfId="47401" xr:uid="{859810AF-2323-407A-B7B8-2743B7B695AD}"/>
    <cellStyle name="RISKtopEdge 3 6 5 3 3" xfId="47400" xr:uid="{1D0A4F24-C1F7-42CF-8DCB-AB707DB1AD3E}"/>
    <cellStyle name="RISKtopEdge 3 6 5 4" xfId="24836" xr:uid="{00000000-0005-0000-0000-00000B610000}"/>
    <cellStyle name="RISKtopEdge 3 6 5 4 2" xfId="47402" xr:uid="{4044FD75-8C85-4296-9E61-C366C020D085}"/>
    <cellStyle name="RISKtopEdge 3 6 5 5" xfId="47397" xr:uid="{7E55B543-3D1B-47EA-99B9-9541475D4719}"/>
    <cellStyle name="RISKtopEdge 3 6 6" xfId="24837" xr:uid="{00000000-0005-0000-0000-00000C610000}"/>
    <cellStyle name="RISKtopEdge 3 6 6 2" xfId="24838" xr:uid="{00000000-0005-0000-0000-00000D610000}"/>
    <cellStyle name="RISKtopEdge 3 6 6 2 2" xfId="47404" xr:uid="{E7898DFC-1BAA-4F83-A244-89AAD8F5FBD9}"/>
    <cellStyle name="RISKtopEdge 3 6 6 3" xfId="47403" xr:uid="{129D3508-5C12-4AFC-8C0F-57AD37310156}"/>
    <cellStyle name="RISKtopEdge 3 6 7" xfId="24839" xr:uid="{00000000-0005-0000-0000-00000E610000}"/>
    <cellStyle name="RISKtopEdge 3 6 7 2" xfId="24840" xr:uid="{00000000-0005-0000-0000-00000F610000}"/>
    <cellStyle name="RISKtopEdge 3 6 7 2 2" xfId="47406" xr:uid="{8A80ABDF-D843-43EE-82D7-442010D51032}"/>
    <cellStyle name="RISKtopEdge 3 6 7 3" xfId="47405" xr:uid="{DF56A6BF-2685-4833-B3BE-B6B6B8E0DF47}"/>
    <cellStyle name="RISKtopEdge 3 6 8" xfId="24841" xr:uid="{00000000-0005-0000-0000-000010610000}"/>
    <cellStyle name="RISKtopEdge 3 6 8 2" xfId="47407" xr:uid="{8DE8ED03-3230-4DF6-AD4F-93588DE64CFE}"/>
    <cellStyle name="RISKtopEdge 3 6 9" xfId="47378" xr:uid="{63D3FA03-5CD8-4018-8764-280553393BB4}"/>
    <cellStyle name="RISKtopEdge 3 7" xfId="24842" xr:uid="{00000000-0005-0000-0000-000011610000}"/>
    <cellStyle name="RISKtopEdge 3 7 2" xfId="24843" xr:uid="{00000000-0005-0000-0000-000012610000}"/>
    <cellStyle name="RISKtopEdge 3 7 2 2" xfId="24844" xr:uid="{00000000-0005-0000-0000-000013610000}"/>
    <cellStyle name="RISKtopEdge 3 7 2 2 2" xfId="47410" xr:uid="{B700A890-93D7-40D2-B31F-3C54094EE501}"/>
    <cellStyle name="RISKtopEdge 3 7 2 3" xfId="47409" xr:uid="{BA9A6F54-2FC5-4DE4-B076-517B03D81A4B}"/>
    <cellStyle name="RISKtopEdge 3 7 3" xfId="24845" xr:uid="{00000000-0005-0000-0000-000014610000}"/>
    <cellStyle name="RISKtopEdge 3 7 3 2" xfId="24846" xr:uid="{00000000-0005-0000-0000-000015610000}"/>
    <cellStyle name="RISKtopEdge 3 7 3 2 2" xfId="47412" xr:uid="{0B72DE45-89B9-49CC-A32A-8D65F7DCF059}"/>
    <cellStyle name="RISKtopEdge 3 7 3 3" xfId="47411" xr:uid="{1812A509-9567-448E-8E88-EFCA5DFE0B30}"/>
    <cellStyle name="RISKtopEdge 3 7 4" xfId="24847" xr:uid="{00000000-0005-0000-0000-000016610000}"/>
    <cellStyle name="RISKtopEdge 3 7 4 2" xfId="47413" xr:uid="{8B04EF4D-FBD3-470E-A8CE-E431B043E3F2}"/>
    <cellStyle name="RISKtopEdge 3 7 5" xfId="47408" xr:uid="{403DA39C-32D9-408A-939B-237D9C059777}"/>
    <cellStyle name="RISKtopEdge 3 8" xfId="24848" xr:uid="{00000000-0005-0000-0000-000017610000}"/>
    <cellStyle name="RISKtopEdge 3 8 2" xfId="24849" xr:uid="{00000000-0005-0000-0000-000018610000}"/>
    <cellStyle name="RISKtopEdge 3 8 2 2" xfId="24850" xr:uid="{00000000-0005-0000-0000-000019610000}"/>
    <cellStyle name="RISKtopEdge 3 8 2 2 2" xfId="47416" xr:uid="{79422889-0D33-4DB2-8BEC-BF2635F04152}"/>
    <cellStyle name="RISKtopEdge 3 8 2 3" xfId="47415" xr:uid="{1C66DD95-CED6-4E2B-AD2F-2FC57121E5E0}"/>
    <cellStyle name="RISKtopEdge 3 8 3" xfId="24851" xr:uid="{00000000-0005-0000-0000-00001A610000}"/>
    <cellStyle name="RISKtopEdge 3 8 3 2" xfId="24852" xr:uid="{00000000-0005-0000-0000-00001B610000}"/>
    <cellStyle name="RISKtopEdge 3 8 3 2 2" xfId="47418" xr:uid="{5670711D-4C47-4452-8784-DA9D5197C304}"/>
    <cellStyle name="RISKtopEdge 3 8 3 3" xfId="47417" xr:uid="{5869E8C8-9446-45B3-BDCE-981B2455BE1E}"/>
    <cellStyle name="RISKtopEdge 3 8 4" xfId="24853" xr:uid="{00000000-0005-0000-0000-00001C610000}"/>
    <cellStyle name="RISKtopEdge 3 8 4 2" xfId="47419" xr:uid="{8FB4C1F4-EF3C-4389-BF1F-0CD65632137C}"/>
    <cellStyle name="RISKtopEdge 3 8 5" xfId="47414" xr:uid="{CBAD2F22-4527-491E-9811-ACC7D2424F3A}"/>
    <cellStyle name="RISKtopEdge 3 9" xfId="24854" xr:uid="{00000000-0005-0000-0000-00001D610000}"/>
    <cellStyle name="RISKtopEdge 3 9 2" xfId="24855" xr:uid="{00000000-0005-0000-0000-00001E610000}"/>
    <cellStyle name="RISKtopEdge 3 9 2 2" xfId="24856" xr:uid="{00000000-0005-0000-0000-00001F610000}"/>
    <cellStyle name="RISKtopEdge 3 9 2 2 2" xfId="47422" xr:uid="{0624A121-1EE1-4B0C-B501-8D188F80A3D3}"/>
    <cellStyle name="RISKtopEdge 3 9 2 3" xfId="47421" xr:uid="{21FD787B-BFC5-48B4-9FB8-6A7B825BCF2E}"/>
    <cellStyle name="RISKtopEdge 3 9 3" xfId="24857" xr:uid="{00000000-0005-0000-0000-000020610000}"/>
    <cellStyle name="RISKtopEdge 3 9 3 2" xfId="24858" xr:uid="{00000000-0005-0000-0000-000021610000}"/>
    <cellStyle name="RISKtopEdge 3 9 3 2 2" xfId="47424" xr:uid="{16A2D29F-E4DA-4A0C-BD09-A4868DD77B29}"/>
    <cellStyle name="RISKtopEdge 3 9 3 3" xfId="47423" xr:uid="{C35A50B6-F872-4293-8B6B-F21AA0A6555D}"/>
    <cellStyle name="RISKtopEdge 3 9 4" xfId="24859" xr:uid="{00000000-0005-0000-0000-000022610000}"/>
    <cellStyle name="RISKtopEdge 3 9 4 2" xfId="47425" xr:uid="{E0A16010-1A12-465B-95F5-9C2B20154D0A}"/>
    <cellStyle name="RISKtopEdge 3 9 5" xfId="47420" xr:uid="{AC67EB38-9427-4888-ABB4-319ECE8752CB}"/>
    <cellStyle name="RISKtopEdge 3_Balance" xfId="24860" xr:uid="{00000000-0005-0000-0000-000023610000}"/>
    <cellStyle name="RISKtopEdge 4" xfId="24861" xr:uid="{00000000-0005-0000-0000-000024610000}"/>
    <cellStyle name="RISKtopEdge 4 10" xfId="24862" xr:uid="{00000000-0005-0000-0000-000025610000}"/>
    <cellStyle name="RISKtopEdge 4 10 2" xfId="24863" xr:uid="{00000000-0005-0000-0000-000026610000}"/>
    <cellStyle name="RISKtopEdge 4 10 2 2" xfId="24864" xr:uid="{00000000-0005-0000-0000-000027610000}"/>
    <cellStyle name="RISKtopEdge 4 10 2 2 2" xfId="47429" xr:uid="{372CEC02-AEDC-4F17-BC81-E045534292F8}"/>
    <cellStyle name="RISKtopEdge 4 10 2 3" xfId="47428" xr:uid="{7DA43A5F-CC83-4D0F-A466-47AB2944495E}"/>
    <cellStyle name="RISKtopEdge 4 10 3" xfId="24865" xr:uid="{00000000-0005-0000-0000-000028610000}"/>
    <cellStyle name="RISKtopEdge 4 10 3 2" xfId="24866" xr:uid="{00000000-0005-0000-0000-000029610000}"/>
    <cellStyle name="RISKtopEdge 4 10 3 2 2" xfId="47431" xr:uid="{48DF72EA-2407-4F88-AA92-C9A02986EFBB}"/>
    <cellStyle name="RISKtopEdge 4 10 3 3" xfId="47430" xr:uid="{478B28B5-3CBF-4613-8209-E366A44639D7}"/>
    <cellStyle name="RISKtopEdge 4 10 4" xfId="24867" xr:uid="{00000000-0005-0000-0000-00002A610000}"/>
    <cellStyle name="RISKtopEdge 4 10 4 2" xfId="47432" xr:uid="{ADB0F97E-80E5-4840-83E9-690181E0F718}"/>
    <cellStyle name="RISKtopEdge 4 10 5" xfId="47427" xr:uid="{F6001A39-0910-4BBF-8C0B-736CD2FBC525}"/>
    <cellStyle name="RISKtopEdge 4 11" xfId="24868" xr:uid="{00000000-0005-0000-0000-00002B610000}"/>
    <cellStyle name="RISKtopEdge 4 11 2" xfId="24869" xr:uid="{00000000-0005-0000-0000-00002C610000}"/>
    <cellStyle name="RISKtopEdge 4 11 2 2" xfId="47434" xr:uid="{B436D6A1-3290-46CA-8D6D-0C68B8437595}"/>
    <cellStyle name="RISKtopEdge 4 11 3" xfId="47433" xr:uid="{B2425974-3957-4479-AA25-65A66EAA2A7C}"/>
    <cellStyle name="RISKtopEdge 4 12" xfId="24870" xr:uid="{00000000-0005-0000-0000-00002D610000}"/>
    <cellStyle name="RISKtopEdge 4 12 2" xfId="24871" xr:uid="{00000000-0005-0000-0000-00002E610000}"/>
    <cellStyle name="RISKtopEdge 4 12 2 2" xfId="47436" xr:uid="{CD15C215-D50B-4E13-92B3-C36637C88F11}"/>
    <cellStyle name="RISKtopEdge 4 12 3" xfId="47435" xr:uid="{96D5D140-B7EE-4F26-876A-153B2F740000}"/>
    <cellStyle name="RISKtopEdge 4 13" xfId="24872" xr:uid="{00000000-0005-0000-0000-00002F610000}"/>
    <cellStyle name="RISKtopEdge 4 13 2" xfId="47437" xr:uid="{1DB96D33-CBF5-4D51-BB9A-CFE3E2F3A3EB}"/>
    <cellStyle name="RISKtopEdge 4 14" xfId="47426" xr:uid="{D8B317E9-C62B-4035-A77A-67D75730E048}"/>
    <cellStyle name="RISKtopEdge 4 2" xfId="24873" xr:uid="{00000000-0005-0000-0000-000030610000}"/>
    <cellStyle name="RISKtopEdge 4 2 10" xfId="47438" xr:uid="{7B489F18-DD14-4A65-AD32-CEE625348C0A}"/>
    <cellStyle name="RISKtopEdge 4 2 2" xfId="24874" xr:uid="{00000000-0005-0000-0000-000031610000}"/>
    <cellStyle name="RISKtopEdge 4 2 2 2" xfId="24875" xr:uid="{00000000-0005-0000-0000-000032610000}"/>
    <cellStyle name="RISKtopEdge 4 2 2 2 2" xfId="24876" xr:uid="{00000000-0005-0000-0000-000033610000}"/>
    <cellStyle name="RISKtopEdge 4 2 2 2 2 2" xfId="24877" xr:uid="{00000000-0005-0000-0000-000034610000}"/>
    <cellStyle name="RISKtopEdge 4 2 2 2 2 2 2" xfId="47442" xr:uid="{B8A43901-E40E-4113-8BBD-60468A8E3565}"/>
    <cellStyle name="RISKtopEdge 4 2 2 2 2 3" xfId="47441" xr:uid="{2FA94E90-8CC6-4322-BBA0-D351DA3CB5E0}"/>
    <cellStyle name="RISKtopEdge 4 2 2 2 3" xfId="24878" xr:uid="{00000000-0005-0000-0000-000035610000}"/>
    <cellStyle name="RISKtopEdge 4 2 2 2 3 2" xfId="24879" xr:uid="{00000000-0005-0000-0000-000036610000}"/>
    <cellStyle name="RISKtopEdge 4 2 2 2 3 2 2" xfId="47444" xr:uid="{DDEF870D-E67F-4428-A1A0-CF8B3B05F8E8}"/>
    <cellStyle name="RISKtopEdge 4 2 2 2 3 3" xfId="47443" xr:uid="{884F074D-0527-461A-8D96-A46335F845AE}"/>
    <cellStyle name="RISKtopEdge 4 2 2 2 4" xfId="24880" xr:uid="{00000000-0005-0000-0000-000037610000}"/>
    <cellStyle name="RISKtopEdge 4 2 2 2 4 2" xfId="47445" xr:uid="{746E0AD2-1A72-4E72-A0CA-BD27A02A8ECC}"/>
    <cellStyle name="RISKtopEdge 4 2 2 2 5" xfId="47440" xr:uid="{4779687D-C925-4AE9-9FDB-C4CB6E6F499B}"/>
    <cellStyle name="RISKtopEdge 4 2 2 3" xfId="24881" xr:uid="{00000000-0005-0000-0000-000038610000}"/>
    <cellStyle name="RISKtopEdge 4 2 2 3 2" xfId="24882" xr:uid="{00000000-0005-0000-0000-000039610000}"/>
    <cellStyle name="RISKtopEdge 4 2 2 3 2 2" xfId="24883" xr:uid="{00000000-0005-0000-0000-00003A610000}"/>
    <cellStyle name="RISKtopEdge 4 2 2 3 2 2 2" xfId="47448" xr:uid="{FDAEE070-D8FF-4AEB-848E-0212A1E4FA06}"/>
    <cellStyle name="RISKtopEdge 4 2 2 3 2 3" xfId="47447" xr:uid="{DC468BEA-97F7-4DB9-9362-4708AB4B352C}"/>
    <cellStyle name="RISKtopEdge 4 2 2 3 3" xfId="24884" xr:uid="{00000000-0005-0000-0000-00003B610000}"/>
    <cellStyle name="RISKtopEdge 4 2 2 3 3 2" xfId="24885" xr:uid="{00000000-0005-0000-0000-00003C610000}"/>
    <cellStyle name="RISKtopEdge 4 2 2 3 3 2 2" xfId="47450" xr:uid="{ECBBBABC-620F-4F31-8A00-EBA711BCF13A}"/>
    <cellStyle name="RISKtopEdge 4 2 2 3 3 3" xfId="47449" xr:uid="{86F69B89-328E-4D49-B835-EB7EBB4E5699}"/>
    <cellStyle name="RISKtopEdge 4 2 2 3 4" xfId="24886" xr:uid="{00000000-0005-0000-0000-00003D610000}"/>
    <cellStyle name="RISKtopEdge 4 2 2 3 4 2" xfId="47451" xr:uid="{9FD464C3-8BC8-4F73-B938-A617A82A9A62}"/>
    <cellStyle name="RISKtopEdge 4 2 2 3 5" xfId="47446" xr:uid="{32611F44-1E8B-4B37-B193-FFF9CE033215}"/>
    <cellStyle name="RISKtopEdge 4 2 2 4" xfId="24887" xr:uid="{00000000-0005-0000-0000-00003E610000}"/>
    <cellStyle name="RISKtopEdge 4 2 2 4 2" xfId="24888" xr:uid="{00000000-0005-0000-0000-00003F610000}"/>
    <cellStyle name="RISKtopEdge 4 2 2 4 2 2" xfId="24889" xr:uid="{00000000-0005-0000-0000-000040610000}"/>
    <cellStyle name="RISKtopEdge 4 2 2 4 2 2 2" xfId="47454" xr:uid="{64761565-8554-4688-90BB-E6616FAD9AD8}"/>
    <cellStyle name="RISKtopEdge 4 2 2 4 2 3" xfId="47453" xr:uid="{BE07FAF2-96FF-43D0-9B0F-8B8A16866B78}"/>
    <cellStyle name="RISKtopEdge 4 2 2 4 3" xfId="24890" xr:uid="{00000000-0005-0000-0000-000041610000}"/>
    <cellStyle name="RISKtopEdge 4 2 2 4 3 2" xfId="24891" xr:uid="{00000000-0005-0000-0000-000042610000}"/>
    <cellStyle name="RISKtopEdge 4 2 2 4 3 2 2" xfId="47456" xr:uid="{5B47700E-6EE7-4D96-A03B-CF075694B203}"/>
    <cellStyle name="RISKtopEdge 4 2 2 4 3 3" xfId="47455" xr:uid="{20312C15-3CCA-4417-BBF6-E044F37B4E82}"/>
    <cellStyle name="RISKtopEdge 4 2 2 4 4" xfId="24892" xr:uid="{00000000-0005-0000-0000-000043610000}"/>
    <cellStyle name="RISKtopEdge 4 2 2 4 4 2" xfId="47457" xr:uid="{12BE39B7-9CD9-426D-90E6-E52CABCF4AA5}"/>
    <cellStyle name="RISKtopEdge 4 2 2 4 5" xfId="47452" xr:uid="{E46917A8-43D2-433C-B4F1-56BAD2C91CD2}"/>
    <cellStyle name="RISKtopEdge 4 2 2 5" xfId="24893" xr:uid="{00000000-0005-0000-0000-000044610000}"/>
    <cellStyle name="RISKtopEdge 4 2 2 5 2" xfId="24894" xr:uid="{00000000-0005-0000-0000-000045610000}"/>
    <cellStyle name="RISKtopEdge 4 2 2 5 2 2" xfId="24895" xr:uid="{00000000-0005-0000-0000-000046610000}"/>
    <cellStyle name="RISKtopEdge 4 2 2 5 2 2 2" xfId="47460" xr:uid="{48E01F96-E78D-4652-9477-E593D41EDE3D}"/>
    <cellStyle name="RISKtopEdge 4 2 2 5 2 3" xfId="47459" xr:uid="{73A6B36F-3011-4FF8-8192-B59281F7016F}"/>
    <cellStyle name="RISKtopEdge 4 2 2 5 3" xfId="24896" xr:uid="{00000000-0005-0000-0000-000047610000}"/>
    <cellStyle name="RISKtopEdge 4 2 2 5 3 2" xfId="24897" xr:uid="{00000000-0005-0000-0000-000048610000}"/>
    <cellStyle name="RISKtopEdge 4 2 2 5 3 2 2" xfId="47462" xr:uid="{B66545A8-6AF5-4550-84DA-C29E154ABEBC}"/>
    <cellStyle name="RISKtopEdge 4 2 2 5 3 3" xfId="47461" xr:uid="{FF4AE6AE-59FA-4753-918F-F7C4DE1A13FF}"/>
    <cellStyle name="RISKtopEdge 4 2 2 5 4" xfId="24898" xr:uid="{00000000-0005-0000-0000-000049610000}"/>
    <cellStyle name="RISKtopEdge 4 2 2 5 4 2" xfId="47463" xr:uid="{EB1D386A-1B7D-4254-A0E2-137C7C66A77B}"/>
    <cellStyle name="RISKtopEdge 4 2 2 5 5" xfId="47458" xr:uid="{1EF9119F-02E3-4517-8818-11DEE72510EF}"/>
    <cellStyle name="RISKtopEdge 4 2 2 6" xfId="24899" xr:uid="{00000000-0005-0000-0000-00004A610000}"/>
    <cellStyle name="RISKtopEdge 4 2 2 6 2" xfId="24900" xr:uid="{00000000-0005-0000-0000-00004B610000}"/>
    <cellStyle name="RISKtopEdge 4 2 2 6 2 2" xfId="47465" xr:uid="{4ABE2004-531E-4B9D-A69A-6931FE32D43C}"/>
    <cellStyle name="RISKtopEdge 4 2 2 6 3" xfId="47464" xr:uid="{1DCB6FDB-8418-4A8F-84BE-79FBEAF64B87}"/>
    <cellStyle name="RISKtopEdge 4 2 2 7" xfId="24901" xr:uid="{00000000-0005-0000-0000-00004C610000}"/>
    <cellStyle name="RISKtopEdge 4 2 2 7 2" xfId="24902" xr:uid="{00000000-0005-0000-0000-00004D610000}"/>
    <cellStyle name="RISKtopEdge 4 2 2 7 2 2" xfId="47467" xr:uid="{7F1186E5-C1BE-4826-9A78-AE81236B00A4}"/>
    <cellStyle name="RISKtopEdge 4 2 2 7 3" xfId="47466" xr:uid="{C0DAB079-5C72-4F3C-A5C2-57D97C73040E}"/>
    <cellStyle name="RISKtopEdge 4 2 2 8" xfId="24903" xr:uid="{00000000-0005-0000-0000-00004E610000}"/>
    <cellStyle name="RISKtopEdge 4 2 2 8 2" xfId="47468" xr:uid="{A6889462-AF6C-40A3-8DAB-D6F558931286}"/>
    <cellStyle name="RISKtopEdge 4 2 2 9" xfId="47439" xr:uid="{4E5D3C13-77AC-40F2-A607-FB071E3232AC}"/>
    <cellStyle name="RISKtopEdge 4 2 3" xfId="24904" xr:uid="{00000000-0005-0000-0000-00004F610000}"/>
    <cellStyle name="RISKtopEdge 4 2 3 2" xfId="24905" xr:uid="{00000000-0005-0000-0000-000050610000}"/>
    <cellStyle name="RISKtopEdge 4 2 3 2 2" xfId="24906" xr:uid="{00000000-0005-0000-0000-000051610000}"/>
    <cellStyle name="RISKtopEdge 4 2 3 2 2 2" xfId="47471" xr:uid="{55EFA7D8-C555-426B-A143-587F22B05562}"/>
    <cellStyle name="RISKtopEdge 4 2 3 2 3" xfId="47470" xr:uid="{186B6B2C-60D8-4B54-BB31-EBEC49035DE6}"/>
    <cellStyle name="RISKtopEdge 4 2 3 3" xfId="24907" xr:uid="{00000000-0005-0000-0000-000052610000}"/>
    <cellStyle name="RISKtopEdge 4 2 3 3 2" xfId="24908" xr:uid="{00000000-0005-0000-0000-000053610000}"/>
    <cellStyle name="RISKtopEdge 4 2 3 3 2 2" xfId="47473" xr:uid="{13A3B9E5-F4A1-48E1-8D76-2C0442840937}"/>
    <cellStyle name="RISKtopEdge 4 2 3 3 3" xfId="47472" xr:uid="{E7A54281-D0AB-4C90-8CBA-6E263F8007CE}"/>
    <cellStyle name="RISKtopEdge 4 2 3 4" xfId="24909" xr:uid="{00000000-0005-0000-0000-000054610000}"/>
    <cellStyle name="RISKtopEdge 4 2 3 4 2" xfId="47474" xr:uid="{024C79C3-EE6D-4212-9998-88E6160F2EEB}"/>
    <cellStyle name="RISKtopEdge 4 2 3 5" xfId="47469" xr:uid="{9B178C1F-3ED0-405E-B6EC-5666B6F4DB71}"/>
    <cellStyle name="RISKtopEdge 4 2 4" xfId="24910" xr:uid="{00000000-0005-0000-0000-000055610000}"/>
    <cellStyle name="RISKtopEdge 4 2 4 2" xfId="24911" xr:uid="{00000000-0005-0000-0000-000056610000}"/>
    <cellStyle name="RISKtopEdge 4 2 4 2 2" xfId="24912" xr:uid="{00000000-0005-0000-0000-000057610000}"/>
    <cellStyle name="RISKtopEdge 4 2 4 2 2 2" xfId="47477" xr:uid="{0AFA3698-6417-48ED-BC27-BC75CDC7DDB4}"/>
    <cellStyle name="RISKtopEdge 4 2 4 2 3" xfId="47476" xr:uid="{C766AF72-D6FE-4E55-9031-56482C997A12}"/>
    <cellStyle name="RISKtopEdge 4 2 4 3" xfId="24913" xr:uid="{00000000-0005-0000-0000-000058610000}"/>
    <cellStyle name="RISKtopEdge 4 2 4 3 2" xfId="24914" xr:uid="{00000000-0005-0000-0000-000059610000}"/>
    <cellStyle name="RISKtopEdge 4 2 4 3 2 2" xfId="47479" xr:uid="{5F60A4CD-A24C-47BC-87A1-22330926BDAB}"/>
    <cellStyle name="RISKtopEdge 4 2 4 3 3" xfId="47478" xr:uid="{B20AEE48-4888-4AF4-88C3-B31361809984}"/>
    <cellStyle name="RISKtopEdge 4 2 4 4" xfId="24915" xr:uid="{00000000-0005-0000-0000-00005A610000}"/>
    <cellStyle name="RISKtopEdge 4 2 4 4 2" xfId="47480" xr:uid="{326A6697-C1E5-4C32-995E-AD67AB07A6E7}"/>
    <cellStyle name="RISKtopEdge 4 2 4 5" xfId="47475" xr:uid="{8A36BC40-AAE7-45BC-8BA1-8CBDC83D9C0E}"/>
    <cellStyle name="RISKtopEdge 4 2 5" xfId="24916" xr:uid="{00000000-0005-0000-0000-00005B610000}"/>
    <cellStyle name="RISKtopEdge 4 2 5 2" xfId="24917" xr:uid="{00000000-0005-0000-0000-00005C610000}"/>
    <cellStyle name="RISKtopEdge 4 2 5 2 2" xfId="24918" xr:uid="{00000000-0005-0000-0000-00005D610000}"/>
    <cellStyle name="RISKtopEdge 4 2 5 2 2 2" xfId="47483" xr:uid="{FF37F0FD-F17C-4741-8C02-F3B14D03AA27}"/>
    <cellStyle name="RISKtopEdge 4 2 5 2 3" xfId="47482" xr:uid="{4D8EA03F-2A1B-4471-ADAF-D5F19FDA89A8}"/>
    <cellStyle name="RISKtopEdge 4 2 5 3" xfId="24919" xr:uid="{00000000-0005-0000-0000-00005E610000}"/>
    <cellStyle name="RISKtopEdge 4 2 5 3 2" xfId="24920" xr:uid="{00000000-0005-0000-0000-00005F610000}"/>
    <cellStyle name="RISKtopEdge 4 2 5 3 2 2" xfId="47485" xr:uid="{5E3A1E96-0593-4194-A03C-31D44507CA0C}"/>
    <cellStyle name="RISKtopEdge 4 2 5 3 3" xfId="47484" xr:uid="{43AAE267-E8B1-444D-9558-30CF89E5FFAC}"/>
    <cellStyle name="RISKtopEdge 4 2 5 4" xfId="24921" xr:uid="{00000000-0005-0000-0000-000060610000}"/>
    <cellStyle name="RISKtopEdge 4 2 5 4 2" xfId="47486" xr:uid="{A85FA6ED-D3B9-4DDC-8A22-E366657F94E9}"/>
    <cellStyle name="RISKtopEdge 4 2 5 5" xfId="47481" xr:uid="{44B34E1D-A114-443F-9951-76E6FEC23D4D}"/>
    <cellStyle name="RISKtopEdge 4 2 6" xfId="24922" xr:uid="{00000000-0005-0000-0000-000061610000}"/>
    <cellStyle name="RISKtopEdge 4 2 6 2" xfId="24923" xr:uid="{00000000-0005-0000-0000-000062610000}"/>
    <cellStyle name="RISKtopEdge 4 2 6 2 2" xfId="24924" xr:uid="{00000000-0005-0000-0000-000063610000}"/>
    <cellStyle name="RISKtopEdge 4 2 6 2 2 2" xfId="47489" xr:uid="{3C39875F-B619-40C0-94B0-14C51A98AACF}"/>
    <cellStyle name="RISKtopEdge 4 2 6 2 3" xfId="47488" xr:uid="{44410502-A79C-4119-8DAD-F871BDA7A979}"/>
    <cellStyle name="RISKtopEdge 4 2 6 3" xfId="24925" xr:uid="{00000000-0005-0000-0000-000064610000}"/>
    <cellStyle name="RISKtopEdge 4 2 6 3 2" xfId="24926" xr:uid="{00000000-0005-0000-0000-000065610000}"/>
    <cellStyle name="RISKtopEdge 4 2 6 3 2 2" xfId="47491" xr:uid="{2DDBF5D6-F017-4D8D-B453-A8D1506F67D9}"/>
    <cellStyle name="RISKtopEdge 4 2 6 3 3" xfId="47490" xr:uid="{549A18FB-CC72-4FF1-907A-48E3B46E3869}"/>
    <cellStyle name="RISKtopEdge 4 2 6 4" xfId="24927" xr:uid="{00000000-0005-0000-0000-000066610000}"/>
    <cellStyle name="RISKtopEdge 4 2 6 4 2" xfId="47492" xr:uid="{F4E8EF2A-CAD3-4C94-BB72-D5AC84847E7F}"/>
    <cellStyle name="RISKtopEdge 4 2 6 5" xfId="47487" xr:uid="{94DD8800-048C-44E3-A602-FCB562D78468}"/>
    <cellStyle name="RISKtopEdge 4 2 7" xfId="24928" xr:uid="{00000000-0005-0000-0000-000067610000}"/>
    <cellStyle name="RISKtopEdge 4 2 7 2" xfId="24929" xr:uid="{00000000-0005-0000-0000-000068610000}"/>
    <cellStyle name="RISKtopEdge 4 2 7 2 2" xfId="47494" xr:uid="{ED206443-122B-4AC3-ADA2-3FF6B629F51F}"/>
    <cellStyle name="RISKtopEdge 4 2 7 3" xfId="47493" xr:uid="{ABB451C7-8E65-4375-B137-4CDD42F33BCA}"/>
    <cellStyle name="RISKtopEdge 4 2 8" xfId="24930" xr:uid="{00000000-0005-0000-0000-000069610000}"/>
    <cellStyle name="RISKtopEdge 4 2 8 2" xfId="24931" xr:uid="{00000000-0005-0000-0000-00006A610000}"/>
    <cellStyle name="RISKtopEdge 4 2 8 2 2" xfId="47496" xr:uid="{749E1CA2-526D-424D-B2CB-AA8A44FFED8D}"/>
    <cellStyle name="RISKtopEdge 4 2 8 3" xfId="47495" xr:uid="{CB58FB5D-0600-4E31-8100-14F96971CA1A}"/>
    <cellStyle name="RISKtopEdge 4 2 9" xfId="24932" xr:uid="{00000000-0005-0000-0000-00006B610000}"/>
    <cellStyle name="RISKtopEdge 4 2 9 2" xfId="47497" xr:uid="{7172C7CE-A3E7-484D-BDB5-B93929ADA29D}"/>
    <cellStyle name="RISKtopEdge 4 2_Balance" xfId="24933" xr:uid="{00000000-0005-0000-0000-00006C610000}"/>
    <cellStyle name="RISKtopEdge 4 3" xfId="24934" xr:uid="{00000000-0005-0000-0000-00006D610000}"/>
    <cellStyle name="RISKtopEdge 4 3 10" xfId="47498" xr:uid="{5B29FB6C-1762-4780-9323-5015C44284C6}"/>
    <cellStyle name="RISKtopEdge 4 3 2" xfId="24935" xr:uid="{00000000-0005-0000-0000-00006E610000}"/>
    <cellStyle name="RISKtopEdge 4 3 2 2" xfId="24936" xr:uid="{00000000-0005-0000-0000-00006F610000}"/>
    <cellStyle name="RISKtopEdge 4 3 2 2 2" xfId="24937" xr:uid="{00000000-0005-0000-0000-000070610000}"/>
    <cellStyle name="RISKtopEdge 4 3 2 2 2 2" xfId="24938" xr:uid="{00000000-0005-0000-0000-000071610000}"/>
    <cellStyle name="RISKtopEdge 4 3 2 2 2 2 2" xfId="47502" xr:uid="{A8D9FB16-43DA-42E9-AA27-28E5CDD1B297}"/>
    <cellStyle name="RISKtopEdge 4 3 2 2 2 3" xfId="47501" xr:uid="{E525D5AC-B920-4F2C-BF5D-9D88F9ECA81D}"/>
    <cellStyle name="RISKtopEdge 4 3 2 2 3" xfId="24939" xr:uid="{00000000-0005-0000-0000-000072610000}"/>
    <cellStyle name="RISKtopEdge 4 3 2 2 3 2" xfId="24940" xr:uid="{00000000-0005-0000-0000-000073610000}"/>
    <cellStyle name="RISKtopEdge 4 3 2 2 3 2 2" xfId="47504" xr:uid="{A162A4AE-2FA3-4E22-8BD3-651D1C6101AD}"/>
    <cellStyle name="RISKtopEdge 4 3 2 2 3 3" xfId="47503" xr:uid="{4EE1941E-FB84-4C5F-8B4D-5ED55A32ADB2}"/>
    <cellStyle name="RISKtopEdge 4 3 2 2 4" xfId="24941" xr:uid="{00000000-0005-0000-0000-000074610000}"/>
    <cellStyle name="RISKtopEdge 4 3 2 2 4 2" xfId="47505" xr:uid="{627155A0-CD04-47FD-A0A8-FC253838F1FB}"/>
    <cellStyle name="RISKtopEdge 4 3 2 2 5" xfId="47500" xr:uid="{A7B4E26E-4A8E-42A5-BAFB-2C12B819AAAD}"/>
    <cellStyle name="RISKtopEdge 4 3 2 3" xfId="24942" xr:uid="{00000000-0005-0000-0000-000075610000}"/>
    <cellStyle name="RISKtopEdge 4 3 2 3 2" xfId="24943" xr:uid="{00000000-0005-0000-0000-000076610000}"/>
    <cellStyle name="RISKtopEdge 4 3 2 3 2 2" xfId="24944" xr:uid="{00000000-0005-0000-0000-000077610000}"/>
    <cellStyle name="RISKtopEdge 4 3 2 3 2 2 2" xfId="47508" xr:uid="{8FC70E2D-C15D-4F27-81BB-2B8E2D855D8D}"/>
    <cellStyle name="RISKtopEdge 4 3 2 3 2 3" xfId="47507" xr:uid="{D72612F1-F949-47B0-B505-E9A6A4D04FE6}"/>
    <cellStyle name="RISKtopEdge 4 3 2 3 3" xfId="24945" xr:uid="{00000000-0005-0000-0000-000078610000}"/>
    <cellStyle name="RISKtopEdge 4 3 2 3 3 2" xfId="24946" xr:uid="{00000000-0005-0000-0000-000079610000}"/>
    <cellStyle name="RISKtopEdge 4 3 2 3 3 2 2" xfId="47510" xr:uid="{42C2933D-6D90-48E6-A152-62140AF54B78}"/>
    <cellStyle name="RISKtopEdge 4 3 2 3 3 3" xfId="47509" xr:uid="{55A6EFC3-27CA-45D6-81ED-64B97519A531}"/>
    <cellStyle name="RISKtopEdge 4 3 2 3 4" xfId="24947" xr:uid="{00000000-0005-0000-0000-00007A610000}"/>
    <cellStyle name="RISKtopEdge 4 3 2 3 4 2" xfId="47511" xr:uid="{18425F92-5EDA-4211-B811-8FFA0F0EE882}"/>
    <cellStyle name="RISKtopEdge 4 3 2 3 5" xfId="47506" xr:uid="{5811D567-B37F-4DDA-9A77-D6DDBC265A51}"/>
    <cellStyle name="RISKtopEdge 4 3 2 4" xfId="24948" xr:uid="{00000000-0005-0000-0000-00007B610000}"/>
    <cellStyle name="RISKtopEdge 4 3 2 4 2" xfId="24949" xr:uid="{00000000-0005-0000-0000-00007C610000}"/>
    <cellStyle name="RISKtopEdge 4 3 2 4 2 2" xfId="24950" xr:uid="{00000000-0005-0000-0000-00007D610000}"/>
    <cellStyle name="RISKtopEdge 4 3 2 4 2 2 2" xfId="47514" xr:uid="{32E7935C-59A3-43AC-9392-E5D72E3D8357}"/>
    <cellStyle name="RISKtopEdge 4 3 2 4 2 3" xfId="47513" xr:uid="{8F7A5AC6-A0FF-4E57-B9A5-170A4C03957D}"/>
    <cellStyle name="RISKtopEdge 4 3 2 4 3" xfId="24951" xr:uid="{00000000-0005-0000-0000-00007E610000}"/>
    <cellStyle name="RISKtopEdge 4 3 2 4 3 2" xfId="24952" xr:uid="{00000000-0005-0000-0000-00007F610000}"/>
    <cellStyle name="RISKtopEdge 4 3 2 4 3 2 2" xfId="47516" xr:uid="{01A7B183-AF52-408F-98A0-683C22D56CF0}"/>
    <cellStyle name="RISKtopEdge 4 3 2 4 3 3" xfId="47515" xr:uid="{9B42CEF6-83D6-4D12-92D7-19EB568B9E3E}"/>
    <cellStyle name="RISKtopEdge 4 3 2 4 4" xfId="24953" xr:uid="{00000000-0005-0000-0000-000080610000}"/>
    <cellStyle name="RISKtopEdge 4 3 2 4 4 2" xfId="47517" xr:uid="{DFD8FE3E-3C2D-4469-AF8D-8C98DF3BC8DC}"/>
    <cellStyle name="RISKtopEdge 4 3 2 4 5" xfId="47512" xr:uid="{84DFD5A1-6604-4110-AB97-14BBBB3FBC5E}"/>
    <cellStyle name="RISKtopEdge 4 3 2 5" xfId="24954" xr:uid="{00000000-0005-0000-0000-000081610000}"/>
    <cellStyle name="RISKtopEdge 4 3 2 5 2" xfId="24955" xr:uid="{00000000-0005-0000-0000-000082610000}"/>
    <cellStyle name="RISKtopEdge 4 3 2 5 2 2" xfId="24956" xr:uid="{00000000-0005-0000-0000-000083610000}"/>
    <cellStyle name="RISKtopEdge 4 3 2 5 2 2 2" xfId="47520" xr:uid="{2F6F4BCF-4A74-465C-BE67-E3AF6AF970BD}"/>
    <cellStyle name="RISKtopEdge 4 3 2 5 2 3" xfId="47519" xr:uid="{D9B64F89-BE0B-444D-AA2A-A6F2845BCFA9}"/>
    <cellStyle name="RISKtopEdge 4 3 2 5 3" xfId="24957" xr:uid="{00000000-0005-0000-0000-000084610000}"/>
    <cellStyle name="RISKtopEdge 4 3 2 5 3 2" xfId="24958" xr:uid="{00000000-0005-0000-0000-000085610000}"/>
    <cellStyle name="RISKtopEdge 4 3 2 5 3 2 2" xfId="47522" xr:uid="{057BE3E0-FC1B-4303-A8EA-772589882510}"/>
    <cellStyle name="RISKtopEdge 4 3 2 5 3 3" xfId="47521" xr:uid="{E5933C11-78EE-4BC7-BF6B-7211DE7454E5}"/>
    <cellStyle name="RISKtopEdge 4 3 2 5 4" xfId="24959" xr:uid="{00000000-0005-0000-0000-000086610000}"/>
    <cellStyle name="RISKtopEdge 4 3 2 5 4 2" xfId="47523" xr:uid="{D22F6145-B5B9-49E5-927A-EBC24AE06676}"/>
    <cellStyle name="RISKtopEdge 4 3 2 5 5" xfId="47518" xr:uid="{D5CB1E96-4418-4F2C-B649-04EADB479C2E}"/>
    <cellStyle name="RISKtopEdge 4 3 2 6" xfId="24960" xr:uid="{00000000-0005-0000-0000-000087610000}"/>
    <cellStyle name="RISKtopEdge 4 3 2 6 2" xfId="24961" xr:uid="{00000000-0005-0000-0000-000088610000}"/>
    <cellStyle name="RISKtopEdge 4 3 2 6 2 2" xfId="47525" xr:uid="{D4BDAFF4-6DD7-4D2D-9BB6-A24041F3464D}"/>
    <cellStyle name="RISKtopEdge 4 3 2 6 3" xfId="47524" xr:uid="{7F64933C-933C-428D-ACD1-530C8840C8DF}"/>
    <cellStyle name="RISKtopEdge 4 3 2 7" xfId="24962" xr:uid="{00000000-0005-0000-0000-000089610000}"/>
    <cellStyle name="RISKtopEdge 4 3 2 7 2" xfId="24963" xr:uid="{00000000-0005-0000-0000-00008A610000}"/>
    <cellStyle name="RISKtopEdge 4 3 2 7 2 2" xfId="47527" xr:uid="{E4338DF3-121D-45F5-AEB3-A9201149F19B}"/>
    <cellStyle name="RISKtopEdge 4 3 2 7 3" xfId="47526" xr:uid="{F5888153-A6A4-485B-ADA5-1B765C1F46AC}"/>
    <cellStyle name="RISKtopEdge 4 3 2 8" xfId="24964" xr:uid="{00000000-0005-0000-0000-00008B610000}"/>
    <cellStyle name="RISKtopEdge 4 3 2 8 2" xfId="47528" xr:uid="{3ED0DDFB-B529-43B6-907D-B9473F77E03B}"/>
    <cellStyle name="RISKtopEdge 4 3 2 9" xfId="47499" xr:uid="{7F1A5879-E086-4908-AB41-456872200794}"/>
    <cellStyle name="RISKtopEdge 4 3 3" xfId="24965" xr:uid="{00000000-0005-0000-0000-00008C610000}"/>
    <cellStyle name="RISKtopEdge 4 3 3 2" xfId="24966" xr:uid="{00000000-0005-0000-0000-00008D610000}"/>
    <cellStyle name="RISKtopEdge 4 3 3 2 2" xfId="24967" xr:uid="{00000000-0005-0000-0000-00008E610000}"/>
    <cellStyle name="RISKtopEdge 4 3 3 2 2 2" xfId="47531" xr:uid="{0DE242B1-1D65-4C01-99B4-EA410EDE6C28}"/>
    <cellStyle name="RISKtopEdge 4 3 3 2 3" xfId="47530" xr:uid="{0224F6BC-17C5-4A39-9A98-101F4F258227}"/>
    <cellStyle name="RISKtopEdge 4 3 3 3" xfId="24968" xr:uid="{00000000-0005-0000-0000-00008F610000}"/>
    <cellStyle name="RISKtopEdge 4 3 3 3 2" xfId="24969" xr:uid="{00000000-0005-0000-0000-000090610000}"/>
    <cellStyle name="RISKtopEdge 4 3 3 3 2 2" xfId="47533" xr:uid="{30327492-66E6-496B-BB53-E377AD2C0A48}"/>
    <cellStyle name="RISKtopEdge 4 3 3 3 3" xfId="47532" xr:uid="{0263B18C-1552-4CA0-A231-514C039E80E7}"/>
    <cellStyle name="RISKtopEdge 4 3 3 4" xfId="24970" xr:uid="{00000000-0005-0000-0000-000091610000}"/>
    <cellStyle name="RISKtopEdge 4 3 3 4 2" xfId="47534" xr:uid="{6EF308A3-1F74-41F8-8F45-D1D5417087DD}"/>
    <cellStyle name="RISKtopEdge 4 3 3 5" xfId="47529" xr:uid="{6C06FDCC-6101-460E-9261-34594A82D5E3}"/>
    <cellStyle name="RISKtopEdge 4 3 4" xfId="24971" xr:uid="{00000000-0005-0000-0000-000092610000}"/>
    <cellStyle name="RISKtopEdge 4 3 4 2" xfId="24972" xr:uid="{00000000-0005-0000-0000-000093610000}"/>
    <cellStyle name="RISKtopEdge 4 3 4 2 2" xfId="24973" xr:uid="{00000000-0005-0000-0000-000094610000}"/>
    <cellStyle name="RISKtopEdge 4 3 4 2 2 2" xfId="47537" xr:uid="{9908EE1C-F17D-4FAB-A04B-CB99851B0213}"/>
    <cellStyle name="RISKtopEdge 4 3 4 2 3" xfId="47536" xr:uid="{7D875A2A-04F2-4A08-8092-ECD64B562D21}"/>
    <cellStyle name="RISKtopEdge 4 3 4 3" xfId="24974" xr:uid="{00000000-0005-0000-0000-000095610000}"/>
    <cellStyle name="RISKtopEdge 4 3 4 3 2" xfId="24975" xr:uid="{00000000-0005-0000-0000-000096610000}"/>
    <cellStyle name="RISKtopEdge 4 3 4 3 2 2" xfId="47539" xr:uid="{A00630BD-82F0-4561-AB82-4CDFBF389818}"/>
    <cellStyle name="RISKtopEdge 4 3 4 3 3" xfId="47538" xr:uid="{ACDFED85-ED15-4754-AB76-B3F29F6C3F22}"/>
    <cellStyle name="RISKtopEdge 4 3 4 4" xfId="24976" xr:uid="{00000000-0005-0000-0000-000097610000}"/>
    <cellStyle name="RISKtopEdge 4 3 4 4 2" xfId="47540" xr:uid="{0F4501ED-2C08-4DE1-8099-9FB5487A698C}"/>
    <cellStyle name="RISKtopEdge 4 3 4 5" xfId="47535" xr:uid="{DEEFB268-FF80-47FF-96F2-71784CC6FD2E}"/>
    <cellStyle name="RISKtopEdge 4 3 5" xfId="24977" xr:uid="{00000000-0005-0000-0000-000098610000}"/>
    <cellStyle name="RISKtopEdge 4 3 5 2" xfId="24978" xr:uid="{00000000-0005-0000-0000-000099610000}"/>
    <cellStyle name="RISKtopEdge 4 3 5 2 2" xfId="24979" xr:uid="{00000000-0005-0000-0000-00009A610000}"/>
    <cellStyle name="RISKtopEdge 4 3 5 2 2 2" xfId="47543" xr:uid="{8E39B363-6342-44B4-94A0-ACA564049856}"/>
    <cellStyle name="RISKtopEdge 4 3 5 2 3" xfId="47542" xr:uid="{86BE4FCF-C530-401A-9C14-662347E38872}"/>
    <cellStyle name="RISKtopEdge 4 3 5 3" xfId="24980" xr:uid="{00000000-0005-0000-0000-00009B610000}"/>
    <cellStyle name="RISKtopEdge 4 3 5 3 2" xfId="24981" xr:uid="{00000000-0005-0000-0000-00009C610000}"/>
    <cellStyle name="RISKtopEdge 4 3 5 3 2 2" xfId="47545" xr:uid="{E1D65037-2F0C-489A-9654-034676F98BF0}"/>
    <cellStyle name="RISKtopEdge 4 3 5 3 3" xfId="47544" xr:uid="{28BDB633-7776-4208-A5E7-A02D82A23C09}"/>
    <cellStyle name="RISKtopEdge 4 3 5 4" xfId="24982" xr:uid="{00000000-0005-0000-0000-00009D610000}"/>
    <cellStyle name="RISKtopEdge 4 3 5 4 2" xfId="47546" xr:uid="{99F76A62-0EF8-49D2-B0CF-CC25B7532EC0}"/>
    <cellStyle name="RISKtopEdge 4 3 5 5" xfId="47541" xr:uid="{CE6EE64E-C8A4-44BC-9D40-58AE79FD828C}"/>
    <cellStyle name="RISKtopEdge 4 3 6" xfId="24983" xr:uid="{00000000-0005-0000-0000-00009E610000}"/>
    <cellStyle name="RISKtopEdge 4 3 6 2" xfId="24984" xr:uid="{00000000-0005-0000-0000-00009F610000}"/>
    <cellStyle name="RISKtopEdge 4 3 6 2 2" xfId="24985" xr:uid="{00000000-0005-0000-0000-0000A0610000}"/>
    <cellStyle name="RISKtopEdge 4 3 6 2 2 2" xfId="47549" xr:uid="{2FD9CB84-6C07-44A9-9916-EA4E0B89CBEE}"/>
    <cellStyle name="RISKtopEdge 4 3 6 2 3" xfId="47548" xr:uid="{539F89FA-A4A2-4BD2-8588-362F1E6577F3}"/>
    <cellStyle name="RISKtopEdge 4 3 6 3" xfId="24986" xr:uid="{00000000-0005-0000-0000-0000A1610000}"/>
    <cellStyle name="RISKtopEdge 4 3 6 3 2" xfId="24987" xr:uid="{00000000-0005-0000-0000-0000A2610000}"/>
    <cellStyle name="RISKtopEdge 4 3 6 3 2 2" xfId="47551" xr:uid="{96FB0971-52E3-4CB8-9089-315D313679BE}"/>
    <cellStyle name="RISKtopEdge 4 3 6 3 3" xfId="47550" xr:uid="{BC12B594-232D-4CE9-9154-051C7C6521CC}"/>
    <cellStyle name="RISKtopEdge 4 3 6 4" xfId="24988" xr:uid="{00000000-0005-0000-0000-0000A3610000}"/>
    <cellStyle name="RISKtopEdge 4 3 6 4 2" xfId="47552" xr:uid="{BED4E066-AB0A-42E4-B503-FFCE6A2FA6CA}"/>
    <cellStyle name="RISKtopEdge 4 3 6 5" xfId="47547" xr:uid="{72BB71C2-3715-4F56-BE1F-F9C2A72373F1}"/>
    <cellStyle name="RISKtopEdge 4 3 7" xfId="24989" xr:uid="{00000000-0005-0000-0000-0000A4610000}"/>
    <cellStyle name="RISKtopEdge 4 3 7 2" xfId="24990" xr:uid="{00000000-0005-0000-0000-0000A5610000}"/>
    <cellStyle name="RISKtopEdge 4 3 7 2 2" xfId="47554" xr:uid="{88C3F7A1-B723-4AC8-8830-6E724D0ABFF1}"/>
    <cellStyle name="RISKtopEdge 4 3 7 3" xfId="47553" xr:uid="{17E6BD88-8E16-463F-AFDC-D2D06DD7FC98}"/>
    <cellStyle name="RISKtopEdge 4 3 8" xfId="24991" xr:uid="{00000000-0005-0000-0000-0000A6610000}"/>
    <cellStyle name="RISKtopEdge 4 3 8 2" xfId="24992" xr:uid="{00000000-0005-0000-0000-0000A7610000}"/>
    <cellStyle name="RISKtopEdge 4 3 8 2 2" xfId="47556" xr:uid="{5ADBA725-A78E-45CD-BE55-FB60FB23F2D5}"/>
    <cellStyle name="RISKtopEdge 4 3 8 3" xfId="47555" xr:uid="{3CDB4FFF-CD12-4370-99E7-783311C2824E}"/>
    <cellStyle name="RISKtopEdge 4 3 9" xfId="24993" xr:uid="{00000000-0005-0000-0000-0000A8610000}"/>
    <cellStyle name="RISKtopEdge 4 3 9 2" xfId="47557" xr:uid="{D4D66BF8-E138-4444-AF16-4F0923437576}"/>
    <cellStyle name="RISKtopEdge 4 3_Balance" xfId="24994" xr:uid="{00000000-0005-0000-0000-0000A9610000}"/>
    <cellStyle name="RISKtopEdge 4 4" xfId="24995" xr:uid="{00000000-0005-0000-0000-0000AA610000}"/>
    <cellStyle name="RISKtopEdge 4 4 10" xfId="47558" xr:uid="{AA615889-44EA-4686-A0B9-C57E0F8ED37D}"/>
    <cellStyle name="RISKtopEdge 4 4 2" xfId="24996" xr:uid="{00000000-0005-0000-0000-0000AB610000}"/>
    <cellStyle name="RISKtopEdge 4 4 2 2" xfId="24997" xr:uid="{00000000-0005-0000-0000-0000AC610000}"/>
    <cellStyle name="RISKtopEdge 4 4 2 2 2" xfId="24998" xr:uid="{00000000-0005-0000-0000-0000AD610000}"/>
    <cellStyle name="RISKtopEdge 4 4 2 2 2 2" xfId="24999" xr:uid="{00000000-0005-0000-0000-0000AE610000}"/>
    <cellStyle name="RISKtopEdge 4 4 2 2 2 2 2" xfId="47562" xr:uid="{AFB92BED-2680-499C-9DD8-423AA7B9C1FA}"/>
    <cellStyle name="RISKtopEdge 4 4 2 2 2 3" xfId="47561" xr:uid="{E8C53B77-F5FB-4C72-A7F5-30186CF19464}"/>
    <cellStyle name="RISKtopEdge 4 4 2 2 3" xfId="25000" xr:uid="{00000000-0005-0000-0000-0000AF610000}"/>
    <cellStyle name="RISKtopEdge 4 4 2 2 3 2" xfId="25001" xr:uid="{00000000-0005-0000-0000-0000B0610000}"/>
    <cellStyle name="RISKtopEdge 4 4 2 2 3 2 2" xfId="47564" xr:uid="{204452E3-BE58-49E1-AA78-E71719EE3060}"/>
    <cellStyle name="RISKtopEdge 4 4 2 2 3 3" xfId="47563" xr:uid="{73043C2B-0EE0-42E8-801A-3AAB7F529E58}"/>
    <cellStyle name="RISKtopEdge 4 4 2 2 4" xfId="25002" xr:uid="{00000000-0005-0000-0000-0000B1610000}"/>
    <cellStyle name="RISKtopEdge 4 4 2 2 4 2" xfId="47565" xr:uid="{843CE7F1-D40F-4E38-B7D1-2F00C526B72C}"/>
    <cellStyle name="RISKtopEdge 4 4 2 2 5" xfId="47560" xr:uid="{83AC157E-6489-40B7-9740-D22FB07A63C6}"/>
    <cellStyle name="RISKtopEdge 4 4 2 3" xfId="25003" xr:uid="{00000000-0005-0000-0000-0000B2610000}"/>
    <cellStyle name="RISKtopEdge 4 4 2 3 2" xfId="25004" xr:uid="{00000000-0005-0000-0000-0000B3610000}"/>
    <cellStyle name="RISKtopEdge 4 4 2 3 2 2" xfId="25005" xr:uid="{00000000-0005-0000-0000-0000B4610000}"/>
    <cellStyle name="RISKtopEdge 4 4 2 3 2 2 2" xfId="47568" xr:uid="{78E4163A-5E6A-4FA0-9332-09C4CD7165E1}"/>
    <cellStyle name="RISKtopEdge 4 4 2 3 2 3" xfId="47567" xr:uid="{B4BAD8D3-D8E3-42DE-A72D-65AF7FBF37A8}"/>
    <cellStyle name="RISKtopEdge 4 4 2 3 3" xfId="25006" xr:uid="{00000000-0005-0000-0000-0000B5610000}"/>
    <cellStyle name="RISKtopEdge 4 4 2 3 3 2" xfId="25007" xr:uid="{00000000-0005-0000-0000-0000B6610000}"/>
    <cellStyle name="RISKtopEdge 4 4 2 3 3 2 2" xfId="47570" xr:uid="{F1BB3B9F-DF75-4338-B9CA-B2696CAF01EE}"/>
    <cellStyle name="RISKtopEdge 4 4 2 3 3 3" xfId="47569" xr:uid="{969DFD50-9A8C-405E-827F-D80267740B39}"/>
    <cellStyle name="RISKtopEdge 4 4 2 3 4" xfId="25008" xr:uid="{00000000-0005-0000-0000-0000B7610000}"/>
    <cellStyle name="RISKtopEdge 4 4 2 3 4 2" xfId="47571" xr:uid="{33CFA289-8980-41AD-8FCA-F0097AF00B2F}"/>
    <cellStyle name="RISKtopEdge 4 4 2 3 5" xfId="47566" xr:uid="{2608C05C-AA45-4895-9026-67A135516B2C}"/>
    <cellStyle name="RISKtopEdge 4 4 2 4" xfId="25009" xr:uid="{00000000-0005-0000-0000-0000B8610000}"/>
    <cellStyle name="RISKtopEdge 4 4 2 4 2" xfId="25010" xr:uid="{00000000-0005-0000-0000-0000B9610000}"/>
    <cellStyle name="RISKtopEdge 4 4 2 4 2 2" xfId="25011" xr:uid="{00000000-0005-0000-0000-0000BA610000}"/>
    <cellStyle name="RISKtopEdge 4 4 2 4 2 2 2" xfId="47574" xr:uid="{0704E4AA-2B95-44E5-A387-07C218433A19}"/>
    <cellStyle name="RISKtopEdge 4 4 2 4 2 3" xfId="47573" xr:uid="{4B0EB843-EA21-4E7C-9A1E-3A7E7B3EB7B8}"/>
    <cellStyle name="RISKtopEdge 4 4 2 4 3" xfId="25012" xr:uid="{00000000-0005-0000-0000-0000BB610000}"/>
    <cellStyle name="RISKtopEdge 4 4 2 4 3 2" xfId="25013" xr:uid="{00000000-0005-0000-0000-0000BC610000}"/>
    <cellStyle name="RISKtopEdge 4 4 2 4 3 2 2" xfId="47576" xr:uid="{651FB569-2CF0-488D-A2DF-7052EFA8874D}"/>
    <cellStyle name="RISKtopEdge 4 4 2 4 3 3" xfId="47575" xr:uid="{869A624E-1639-4C52-904F-B9CF738B52F8}"/>
    <cellStyle name="RISKtopEdge 4 4 2 4 4" xfId="25014" xr:uid="{00000000-0005-0000-0000-0000BD610000}"/>
    <cellStyle name="RISKtopEdge 4 4 2 4 4 2" xfId="47577" xr:uid="{E06953BF-32A7-4E1C-98EF-C6E6F43DB1C3}"/>
    <cellStyle name="RISKtopEdge 4 4 2 4 5" xfId="47572" xr:uid="{C193474C-3F54-4880-8095-A605A5EB11DB}"/>
    <cellStyle name="RISKtopEdge 4 4 2 5" xfId="25015" xr:uid="{00000000-0005-0000-0000-0000BE610000}"/>
    <cellStyle name="RISKtopEdge 4 4 2 5 2" xfId="25016" xr:uid="{00000000-0005-0000-0000-0000BF610000}"/>
    <cellStyle name="RISKtopEdge 4 4 2 5 2 2" xfId="25017" xr:uid="{00000000-0005-0000-0000-0000C0610000}"/>
    <cellStyle name="RISKtopEdge 4 4 2 5 2 2 2" xfId="47580" xr:uid="{004FE69D-F12E-4F10-BF70-9792FCA72A96}"/>
    <cellStyle name="RISKtopEdge 4 4 2 5 2 3" xfId="47579" xr:uid="{6ABD53B8-0348-42FF-8751-7997DB5A8129}"/>
    <cellStyle name="RISKtopEdge 4 4 2 5 3" xfId="25018" xr:uid="{00000000-0005-0000-0000-0000C1610000}"/>
    <cellStyle name="RISKtopEdge 4 4 2 5 3 2" xfId="25019" xr:uid="{00000000-0005-0000-0000-0000C2610000}"/>
    <cellStyle name="RISKtopEdge 4 4 2 5 3 2 2" xfId="47582" xr:uid="{42365740-FD95-4DFD-ABC0-5DC10A7D3E0D}"/>
    <cellStyle name="RISKtopEdge 4 4 2 5 3 3" xfId="47581" xr:uid="{12523BA6-FF1D-4AED-9E4B-38B9C1AC50FD}"/>
    <cellStyle name="RISKtopEdge 4 4 2 5 4" xfId="25020" xr:uid="{00000000-0005-0000-0000-0000C3610000}"/>
    <cellStyle name="RISKtopEdge 4 4 2 5 4 2" xfId="47583" xr:uid="{D578257A-1D11-4A85-AF6F-DEC047141EED}"/>
    <cellStyle name="RISKtopEdge 4 4 2 5 5" xfId="47578" xr:uid="{5A8F657D-19A1-44B6-885E-CD6E3F7ED2B2}"/>
    <cellStyle name="RISKtopEdge 4 4 2 6" xfId="25021" xr:uid="{00000000-0005-0000-0000-0000C4610000}"/>
    <cellStyle name="RISKtopEdge 4 4 2 6 2" xfId="25022" xr:uid="{00000000-0005-0000-0000-0000C5610000}"/>
    <cellStyle name="RISKtopEdge 4 4 2 6 2 2" xfId="47585" xr:uid="{896A347D-71D7-44C4-9C94-9E9055A3EBCA}"/>
    <cellStyle name="RISKtopEdge 4 4 2 6 3" xfId="47584" xr:uid="{A024C69D-E6E7-43F6-AC38-4E66EA0E4C99}"/>
    <cellStyle name="RISKtopEdge 4 4 2 7" xfId="25023" xr:uid="{00000000-0005-0000-0000-0000C6610000}"/>
    <cellStyle name="RISKtopEdge 4 4 2 7 2" xfId="25024" xr:uid="{00000000-0005-0000-0000-0000C7610000}"/>
    <cellStyle name="RISKtopEdge 4 4 2 7 2 2" xfId="47587" xr:uid="{8CB3E1B8-29F5-4CEE-8AA7-E58A25B37B76}"/>
    <cellStyle name="RISKtopEdge 4 4 2 7 3" xfId="47586" xr:uid="{6B6104C3-07A5-4AD9-965F-F03F19BEA936}"/>
    <cellStyle name="RISKtopEdge 4 4 2 8" xfId="25025" xr:uid="{00000000-0005-0000-0000-0000C8610000}"/>
    <cellStyle name="RISKtopEdge 4 4 2 8 2" xfId="47588" xr:uid="{9EE2EF1E-BB87-4402-B079-BB364877B841}"/>
    <cellStyle name="RISKtopEdge 4 4 2 9" xfId="47559" xr:uid="{9C499A67-53C8-4082-96CB-E6CE6A75D352}"/>
    <cellStyle name="RISKtopEdge 4 4 3" xfId="25026" xr:uid="{00000000-0005-0000-0000-0000C9610000}"/>
    <cellStyle name="RISKtopEdge 4 4 3 2" xfId="25027" xr:uid="{00000000-0005-0000-0000-0000CA610000}"/>
    <cellStyle name="RISKtopEdge 4 4 3 2 2" xfId="25028" xr:uid="{00000000-0005-0000-0000-0000CB610000}"/>
    <cellStyle name="RISKtopEdge 4 4 3 2 2 2" xfId="47591" xr:uid="{5E6C948A-7056-4BB1-962C-E223C59F3AFB}"/>
    <cellStyle name="RISKtopEdge 4 4 3 2 3" xfId="47590" xr:uid="{3431C4D0-9C44-4FAF-AD00-B593E8CBCD35}"/>
    <cellStyle name="RISKtopEdge 4 4 3 3" xfId="25029" xr:uid="{00000000-0005-0000-0000-0000CC610000}"/>
    <cellStyle name="RISKtopEdge 4 4 3 3 2" xfId="25030" xr:uid="{00000000-0005-0000-0000-0000CD610000}"/>
    <cellStyle name="RISKtopEdge 4 4 3 3 2 2" xfId="47593" xr:uid="{E6071A83-605C-4E65-A994-0893E05F5F55}"/>
    <cellStyle name="RISKtopEdge 4 4 3 3 3" xfId="47592" xr:uid="{9279728D-41AA-451C-9949-1CA945881D2B}"/>
    <cellStyle name="RISKtopEdge 4 4 3 4" xfId="25031" xr:uid="{00000000-0005-0000-0000-0000CE610000}"/>
    <cellStyle name="RISKtopEdge 4 4 3 4 2" xfId="47594" xr:uid="{4BBBA9DF-056F-46FF-87BC-42764DB14537}"/>
    <cellStyle name="RISKtopEdge 4 4 3 5" xfId="47589" xr:uid="{5D009CFE-E59E-43B8-8888-E2F1C65B2433}"/>
    <cellStyle name="RISKtopEdge 4 4 4" xfId="25032" xr:uid="{00000000-0005-0000-0000-0000CF610000}"/>
    <cellStyle name="RISKtopEdge 4 4 4 2" xfId="25033" xr:uid="{00000000-0005-0000-0000-0000D0610000}"/>
    <cellStyle name="RISKtopEdge 4 4 4 2 2" xfId="25034" xr:uid="{00000000-0005-0000-0000-0000D1610000}"/>
    <cellStyle name="RISKtopEdge 4 4 4 2 2 2" xfId="47597" xr:uid="{D10F4EE3-4D3B-4110-84DD-59154D91C167}"/>
    <cellStyle name="RISKtopEdge 4 4 4 2 3" xfId="47596" xr:uid="{A11413DE-A0C3-439C-8BF2-18A66C712B87}"/>
    <cellStyle name="RISKtopEdge 4 4 4 3" xfId="25035" xr:uid="{00000000-0005-0000-0000-0000D2610000}"/>
    <cellStyle name="RISKtopEdge 4 4 4 3 2" xfId="25036" xr:uid="{00000000-0005-0000-0000-0000D3610000}"/>
    <cellStyle name="RISKtopEdge 4 4 4 3 2 2" xfId="47599" xr:uid="{D63E8FD3-3884-4ABC-9CFD-C5081979E4E8}"/>
    <cellStyle name="RISKtopEdge 4 4 4 3 3" xfId="47598" xr:uid="{106F6DED-CA18-4925-86FC-B408D39337E8}"/>
    <cellStyle name="RISKtopEdge 4 4 4 4" xfId="25037" xr:uid="{00000000-0005-0000-0000-0000D4610000}"/>
    <cellStyle name="RISKtopEdge 4 4 4 4 2" xfId="47600" xr:uid="{5488BBEF-46D8-4F24-9AA6-3C7AA3C83263}"/>
    <cellStyle name="RISKtopEdge 4 4 4 5" xfId="47595" xr:uid="{6238854A-440A-4AF2-AF98-D6FA1D7ECBE5}"/>
    <cellStyle name="RISKtopEdge 4 4 5" xfId="25038" xr:uid="{00000000-0005-0000-0000-0000D5610000}"/>
    <cellStyle name="RISKtopEdge 4 4 5 2" xfId="25039" xr:uid="{00000000-0005-0000-0000-0000D6610000}"/>
    <cellStyle name="RISKtopEdge 4 4 5 2 2" xfId="25040" xr:uid="{00000000-0005-0000-0000-0000D7610000}"/>
    <cellStyle name="RISKtopEdge 4 4 5 2 2 2" xfId="47603" xr:uid="{8517D4FD-1E05-4B88-8F7D-36C971FE3E04}"/>
    <cellStyle name="RISKtopEdge 4 4 5 2 3" xfId="47602" xr:uid="{D3D7888C-2910-47FD-BDD4-FC67A9DD6A67}"/>
    <cellStyle name="RISKtopEdge 4 4 5 3" xfId="25041" xr:uid="{00000000-0005-0000-0000-0000D8610000}"/>
    <cellStyle name="RISKtopEdge 4 4 5 3 2" xfId="25042" xr:uid="{00000000-0005-0000-0000-0000D9610000}"/>
    <cellStyle name="RISKtopEdge 4 4 5 3 2 2" xfId="47605" xr:uid="{A6760586-8AC6-4761-8D62-C346AAE9E4ED}"/>
    <cellStyle name="RISKtopEdge 4 4 5 3 3" xfId="47604" xr:uid="{02D818BA-9FFD-41EF-904D-0C78990CCC90}"/>
    <cellStyle name="RISKtopEdge 4 4 5 4" xfId="25043" xr:uid="{00000000-0005-0000-0000-0000DA610000}"/>
    <cellStyle name="RISKtopEdge 4 4 5 4 2" xfId="47606" xr:uid="{750BDDC0-7E80-4B4A-9966-E6AAF306964C}"/>
    <cellStyle name="RISKtopEdge 4 4 5 5" xfId="47601" xr:uid="{B3B8A479-749C-4A10-A378-3079C5F8C727}"/>
    <cellStyle name="RISKtopEdge 4 4 6" xfId="25044" xr:uid="{00000000-0005-0000-0000-0000DB610000}"/>
    <cellStyle name="RISKtopEdge 4 4 6 2" xfId="25045" xr:uid="{00000000-0005-0000-0000-0000DC610000}"/>
    <cellStyle name="RISKtopEdge 4 4 6 2 2" xfId="25046" xr:uid="{00000000-0005-0000-0000-0000DD610000}"/>
    <cellStyle name="RISKtopEdge 4 4 6 2 2 2" xfId="47609" xr:uid="{EEB4C7B8-7BCC-40BF-81F8-EE7FCBBA4142}"/>
    <cellStyle name="RISKtopEdge 4 4 6 2 3" xfId="47608" xr:uid="{B60B364F-F546-4183-B66B-762F838CB23E}"/>
    <cellStyle name="RISKtopEdge 4 4 6 3" xfId="25047" xr:uid="{00000000-0005-0000-0000-0000DE610000}"/>
    <cellStyle name="RISKtopEdge 4 4 6 3 2" xfId="25048" xr:uid="{00000000-0005-0000-0000-0000DF610000}"/>
    <cellStyle name="RISKtopEdge 4 4 6 3 2 2" xfId="47611" xr:uid="{76EA07D3-1759-477E-A172-6B903F01A9F3}"/>
    <cellStyle name="RISKtopEdge 4 4 6 3 3" xfId="47610" xr:uid="{14256AAB-7090-4757-84EB-4B984172F40D}"/>
    <cellStyle name="RISKtopEdge 4 4 6 4" xfId="25049" xr:uid="{00000000-0005-0000-0000-0000E0610000}"/>
    <cellStyle name="RISKtopEdge 4 4 6 4 2" xfId="47612" xr:uid="{EB745E6F-7679-4431-9EA1-0236FFC4471F}"/>
    <cellStyle name="RISKtopEdge 4 4 6 5" xfId="47607" xr:uid="{437B9307-1F8C-4779-80DA-602D6C9CDAE3}"/>
    <cellStyle name="RISKtopEdge 4 4 7" xfId="25050" xr:uid="{00000000-0005-0000-0000-0000E1610000}"/>
    <cellStyle name="RISKtopEdge 4 4 7 2" xfId="25051" xr:uid="{00000000-0005-0000-0000-0000E2610000}"/>
    <cellStyle name="RISKtopEdge 4 4 7 2 2" xfId="47614" xr:uid="{56922821-017D-492A-BF74-1DB003DF2DFB}"/>
    <cellStyle name="RISKtopEdge 4 4 7 3" xfId="47613" xr:uid="{622A77BB-144A-4B7A-AB30-3C6918ED4F53}"/>
    <cellStyle name="RISKtopEdge 4 4 8" xfId="25052" xr:uid="{00000000-0005-0000-0000-0000E3610000}"/>
    <cellStyle name="RISKtopEdge 4 4 8 2" xfId="25053" xr:uid="{00000000-0005-0000-0000-0000E4610000}"/>
    <cellStyle name="RISKtopEdge 4 4 8 2 2" xfId="47616" xr:uid="{E34C89AC-6FC9-4FB4-BEC9-3DE964F02339}"/>
    <cellStyle name="RISKtopEdge 4 4 8 3" xfId="47615" xr:uid="{7E1CB880-A995-4ED1-B3CF-5D461715A53E}"/>
    <cellStyle name="RISKtopEdge 4 4 9" xfId="25054" xr:uid="{00000000-0005-0000-0000-0000E5610000}"/>
    <cellStyle name="RISKtopEdge 4 4 9 2" xfId="47617" xr:uid="{FA6024A6-930A-4BFD-997C-CA80F1CBE697}"/>
    <cellStyle name="RISKtopEdge 4 4_Balance" xfId="25055" xr:uid="{00000000-0005-0000-0000-0000E6610000}"/>
    <cellStyle name="RISKtopEdge 4 5" xfId="25056" xr:uid="{00000000-0005-0000-0000-0000E7610000}"/>
    <cellStyle name="RISKtopEdge 4 5 2" xfId="25057" xr:uid="{00000000-0005-0000-0000-0000E8610000}"/>
    <cellStyle name="RISKtopEdge 4 5 2 2" xfId="25058" xr:uid="{00000000-0005-0000-0000-0000E9610000}"/>
    <cellStyle name="RISKtopEdge 4 5 2 2 2" xfId="25059" xr:uid="{00000000-0005-0000-0000-0000EA610000}"/>
    <cellStyle name="RISKtopEdge 4 5 2 2 2 2" xfId="47621" xr:uid="{AB72876D-E0FA-4E68-B316-40E5E7C902A7}"/>
    <cellStyle name="RISKtopEdge 4 5 2 2 3" xfId="47620" xr:uid="{106038EB-7971-4437-A33A-E00E35FA0D01}"/>
    <cellStyle name="RISKtopEdge 4 5 2 3" xfId="25060" xr:uid="{00000000-0005-0000-0000-0000EB610000}"/>
    <cellStyle name="RISKtopEdge 4 5 2 3 2" xfId="25061" xr:uid="{00000000-0005-0000-0000-0000EC610000}"/>
    <cellStyle name="RISKtopEdge 4 5 2 3 2 2" xfId="47623" xr:uid="{825C8AF5-8006-4BC7-9407-989954C5FCE2}"/>
    <cellStyle name="RISKtopEdge 4 5 2 3 3" xfId="47622" xr:uid="{C4C9D605-6566-470F-A99C-9E0102DFAE51}"/>
    <cellStyle name="RISKtopEdge 4 5 2 4" xfId="25062" xr:uid="{00000000-0005-0000-0000-0000ED610000}"/>
    <cellStyle name="RISKtopEdge 4 5 2 4 2" xfId="47624" xr:uid="{DC1E1F94-DA7C-49E2-9DB4-71D534B3189F}"/>
    <cellStyle name="RISKtopEdge 4 5 2 5" xfId="47619" xr:uid="{68EB8B50-3A94-4049-B723-694A1B0F4BD8}"/>
    <cellStyle name="RISKtopEdge 4 5 3" xfId="25063" xr:uid="{00000000-0005-0000-0000-0000EE610000}"/>
    <cellStyle name="RISKtopEdge 4 5 3 2" xfId="25064" xr:uid="{00000000-0005-0000-0000-0000EF610000}"/>
    <cellStyle name="RISKtopEdge 4 5 3 2 2" xfId="25065" xr:uid="{00000000-0005-0000-0000-0000F0610000}"/>
    <cellStyle name="RISKtopEdge 4 5 3 2 2 2" xfId="47627" xr:uid="{48D116E2-9A2A-498D-AF2E-10D87F67DD0F}"/>
    <cellStyle name="RISKtopEdge 4 5 3 2 3" xfId="47626" xr:uid="{193F4A52-BC26-4FC0-BCAF-666957EF504C}"/>
    <cellStyle name="RISKtopEdge 4 5 3 3" xfId="25066" xr:uid="{00000000-0005-0000-0000-0000F1610000}"/>
    <cellStyle name="RISKtopEdge 4 5 3 3 2" xfId="25067" xr:uid="{00000000-0005-0000-0000-0000F2610000}"/>
    <cellStyle name="RISKtopEdge 4 5 3 3 2 2" xfId="47629" xr:uid="{012B4712-AF6B-46C8-BF28-30E13DD37C4C}"/>
    <cellStyle name="RISKtopEdge 4 5 3 3 3" xfId="47628" xr:uid="{CAD03D8D-A68C-4F44-9AD7-0FA4682FACA0}"/>
    <cellStyle name="RISKtopEdge 4 5 3 4" xfId="25068" xr:uid="{00000000-0005-0000-0000-0000F3610000}"/>
    <cellStyle name="RISKtopEdge 4 5 3 4 2" xfId="47630" xr:uid="{A8B0AA0E-02B0-4718-956D-BCEF15FB4119}"/>
    <cellStyle name="RISKtopEdge 4 5 3 5" xfId="47625" xr:uid="{FBC3C6B8-2AE3-4C8E-B216-91403F991BE9}"/>
    <cellStyle name="RISKtopEdge 4 5 4" xfId="25069" xr:uid="{00000000-0005-0000-0000-0000F4610000}"/>
    <cellStyle name="RISKtopEdge 4 5 4 2" xfId="25070" xr:uid="{00000000-0005-0000-0000-0000F5610000}"/>
    <cellStyle name="RISKtopEdge 4 5 4 2 2" xfId="25071" xr:uid="{00000000-0005-0000-0000-0000F6610000}"/>
    <cellStyle name="RISKtopEdge 4 5 4 2 2 2" xfId="47633" xr:uid="{750238F7-DF8A-4F0D-B9A7-6C614B31D681}"/>
    <cellStyle name="RISKtopEdge 4 5 4 2 3" xfId="47632" xr:uid="{DDB596B9-F18F-4C87-92A8-CD8E19239A1A}"/>
    <cellStyle name="RISKtopEdge 4 5 4 3" xfId="25072" xr:uid="{00000000-0005-0000-0000-0000F7610000}"/>
    <cellStyle name="RISKtopEdge 4 5 4 3 2" xfId="25073" xr:uid="{00000000-0005-0000-0000-0000F8610000}"/>
    <cellStyle name="RISKtopEdge 4 5 4 3 2 2" xfId="47635" xr:uid="{6204AB25-A1DF-4E43-B061-17325F45FD7E}"/>
    <cellStyle name="RISKtopEdge 4 5 4 3 3" xfId="47634" xr:uid="{A339D85C-472E-4352-81D4-F0F1EE0E499A}"/>
    <cellStyle name="RISKtopEdge 4 5 4 4" xfId="25074" xr:uid="{00000000-0005-0000-0000-0000F9610000}"/>
    <cellStyle name="RISKtopEdge 4 5 4 4 2" xfId="47636" xr:uid="{93CCACA5-74B3-4688-AB71-45523D66EAF5}"/>
    <cellStyle name="RISKtopEdge 4 5 4 5" xfId="47631" xr:uid="{30B6B46A-0429-43D1-A204-F8114AE735FC}"/>
    <cellStyle name="RISKtopEdge 4 5 5" xfId="25075" xr:uid="{00000000-0005-0000-0000-0000FA610000}"/>
    <cellStyle name="RISKtopEdge 4 5 5 2" xfId="25076" xr:uid="{00000000-0005-0000-0000-0000FB610000}"/>
    <cellStyle name="RISKtopEdge 4 5 5 2 2" xfId="25077" xr:uid="{00000000-0005-0000-0000-0000FC610000}"/>
    <cellStyle name="RISKtopEdge 4 5 5 2 2 2" xfId="47639" xr:uid="{5A283B8C-21B7-4744-86BE-18CED8334B32}"/>
    <cellStyle name="RISKtopEdge 4 5 5 2 3" xfId="47638" xr:uid="{D8898CC0-3FF4-4E86-A1BF-EF8B98C3E58D}"/>
    <cellStyle name="RISKtopEdge 4 5 5 3" xfId="25078" xr:uid="{00000000-0005-0000-0000-0000FD610000}"/>
    <cellStyle name="RISKtopEdge 4 5 5 3 2" xfId="25079" xr:uid="{00000000-0005-0000-0000-0000FE610000}"/>
    <cellStyle name="RISKtopEdge 4 5 5 3 2 2" xfId="47641" xr:uid="{8F3BB95E-AE64-478F-A654-E8B4C9E587B6}"/>
    <cellStyle name="RISKtopEdge 4 5 5 3 3" xfId="47640" xr:uid="{E9E88555-8ACF-4635-8D86-CA81AD051627}"/>
    <cellStyle name="RISKtopEdge 4 5 5 4" xfId="25080" xr:uid="{00000000-0005-0000-0000-0000FF610000}"/>
    <cellStyle name="RISKtopEdge 4 5 5 4 2" xfId="47642" xr:uid="{B58C7DC1-DAE7-442B-A34D-2E775E5C0A6A}"/>
    <cellStyle name="RISKtopEdge 4 5 5 5" xfId="47637" xr:uid="{A3305CF6-91AA-4A79-9E35-DBE30E04E9C8}"/>
    <cellStyle name="RISKtopEdge 4 5 6" xfId="25081" xr:uid="{00000000-0005-0000-0000-000000620000}"/>
    <cellStyle name="RISKtopEdge 4 5 6 2" xfId="25082" xr:uid="{00000000-0005-0000-0000-000001620000}"/>
    <cellStyle name="RISKtopEdge 4 5 6 2 2" xfId="47644" xr:uid="{044B9050-263D-4255-95CE-5EB77357F47D}"/>
    <cellStyle name="RISKtopEdge 4 5 6 3" xfId="47643" xr:uid="{4268A8F2-7382-466F-B437-265148579C13}"/>
    <cellStyle name="RISKtopEdge 4 5 7" xfId="25083" xr:uid="{00000000-0005-0000-0000-000002620000}"/>
    <cellStyle name="RISKtopEdge 4 5 7 2" xfId="25084" xr:uid="{00000000-0005-0000-0000-000003620000}"/>
    <cellStyle name="RISKtopEdge 4 5 7 2 2" xfId="47646" xr:uid="{ABFAF0DB-6D97-4804-ABFA-E5EACD3AEEE7}"/>
    <cellStyle name="RISKtopEdge 4 5 7 3" xfId="47645" xr:uid="{2828BB8F-A378-4FBD-8A7C-15AC05FE5542}"/>
    <cellStyle name="RISKtopEdge 4 5 8" xfId="25085" xr:uid="{00000000-0005-0000-0000-000004620000}"/>
    <cellStyle name="RISKtopEdge 4 5 8 2" xfId="47647" xr:uid="{DC1AB6AD-89DA-408E-9870-A5D275DE0490}"/>
    <cellStyle name="RISKtopEdge 4 5 9" xfId="47618" xr:uid="{41481ED0-9594-450A-A71F-7E32060B7AAE}"/>
    <cellStyle name="RISKtopEdge 4 6" xfId="25086" xr:uid="{00000000-0005-0000-0000-000005620000}"/>
    <cellStyle name="RISKtopEdge 4 6 2" xfId="25087" xr:uid="{00000000-0005-0000-0000-000006620000}"/>
    <cellStyle name="RISKtopEdge 4 6 2 2" xfId="25088" xr:uid="{00000000-0005-0000-0000-000007620000}"/>
    <cellStyle name="RISKtopEdge 4 6 2 2 2" xfId="25089" xr:uid="{00000000-0005-0000-0000-000008620000}"/>
    <cellStyle name="RISKtopEdge 4 6 2 2 2 2" xfId="47651" xr:uid="{28906669-EAF9-4435-8589-24CB08AD491C}"/>
    <cellStyle name="RISKtopEdge 4 6 2 2 3" xfId="47650" xr:uid="{A8B06920-CD0E-4785-BE66-4831BD952EF1}"/>
    <cellStyle name="RISKtopEdge 4 6 2 3" xfId="25090" xr:uid="{00000000-0005-0000-0000-000009620000}"/>
    <cellStyle name="RISKtopEdge 4 6 2 3 2" xfId="25091" xr:uid="{00000000-0005-0000-0000-00000A620000}"/>
    <cellStyle name="RISKtopEdge 4 6 2 3 2 2" xfId="47653" xr:uid="{A682F510-B585-453B-A7B0-7EB6B0F84FFA}"/>
    <cellStyle name="RISKtopEdge 4 6 2 3 3" xfId="47652" xr:uid="{13863AD2-95D2-40E3-886B-F6BFC1AC4522}"/>
    <cellStyle name="RISKtopEdge 4 6 2 4" xfId="25092" xr:uid="{00000000-0005-0000-0000-00000B620000}"/>
    <cellStyle name="RISKtopEdge 4 6 2 4 2" xfId="47654" xr:uid="{F2EE23B9-8D42-4AB4-B38A-6B140D5A52AE}"/>
    <cellStyle name="RISKtopEdge 4 6 2 5" xfId="47649" xr:uid="{AE2E6216-81AA-4FAA-BC60-FC1C82BF63F8}"/>
    <cellStyle name="RISKtopEdge 4 6 3" xfId="25093" xr:uid="{00000000-0005-0000-0000-00000C620000}"/>
    <cellStyle name="RISKtopEdge 4 6 3 2" xfId="25094" xr:uid="{00000000-0005-0000-0000-00000D620000}"/>
    <cellStyle name="RISKtopEdge 4 6 3 2 2" xfId="25095" xr:uid="{00000000-0005-0000-0000-00000E620000}"/>
    <cellStyle name="RISKtopEdge 4 6 3 2 2 2" xfId="47657" xr:uid="{47B9CE18-1C2A-4763-B0A2-3C483238BD3E}"/>
    <cellStyle name="RISKtopEdge 4 6 3 2 3" xfId="47656" xr:uid="{C2ED80EF-4376-4AD3-8954-D0637B4F74B7}"/>
    <cellStyle name="RISKtopEdge 4 6 3 3" xfId="25096" xr:uid="{00000000-0005-0000-0000-00000F620000}"/>
    <cellStyle name="RISKtopEdge 4 6 3 3 2" xfId="25097" xr:uid="{00000000-0005-0000-0000-000010620000}"/>
    <cellStyle name="RISKtopEdge 4 6 3 3 2 2" xfId="47659" xr:uid="{1587138E-7B12-41B2-849F-B41667A1D906}"/>
    <cellStyle name="RISKtopEdge 4 6 3 3 3" xfId="47658" xr:uid="{879CE4EB-3851-4073-8C49-4F627D54E755}"/>
    <cellStyle name="RISKtopEdge 4 6 3 4" xfId="25098" xr:uid="{00000000-0005-0000-0000-000011620000}"/>
    <cellStyle name="RISKtopEdge 4 6 3 4 2" xfId="47660" xr:uid="{2C255FD1-6766-4D54-A926-CD29FFE08D63}"/>
    <cellStyle name="RISKtopEdge 4 6 3 5" xfId="47655" xr:uid="{608B4E0E-2BB7-48C2-81B6-D33D2D219939}"/>
    <cellStyle name="RISKtopEdge 4 6 4" xfId="25099" xr:uid="{00000000-0005-0000-0000-000012620000}"/>
    <cellStyle name="RISKtopEdge 4 6 4 2" xfId="25100" xr:uid="{00000000-0005-0000-0000-000013620000}"/>
    <cellStyle name="RISKtopEdge 4 6 4 2 2" xfId="25101" xr:uid="{00000000-0005-0000-0000-000014620000}"/>
    <cellStyle name="RISKtopEdge 4 6 4 2 2 2" xfId="47663" xr:uid="{04BC68CC-9A3E-4227-BC40-61AB3FFDCB97}"/>
    <cellStyle name="RISKtopEdge 4 6 4 2 3" xfId="47662" xr:uid="{CEFE1A4F-19A2-48FB-8865-FC0EFC700EFD}"/>
    <cellStyle name="RISKtopEdge 4 6 4 3" xfId="25102" xr:uid="{00000000-0005-0000-0000-000015620000}"/>
    <cellStyle name="RISKtopEdge 4 6 4 3 2" xfId="25103" xr:uid="{00000000-0005-0000-0000-000016620000}"/>
    <cellStyle name="RISKtopEdge 4 6 4 3 2 2" xfId="47665" xr:uid="{31879E8A-2189-4E6B-A9D3-C7669BE89CBE}"/>
    <cellStyle name="RISKtopEdge 4 6 4 3 3" xfId="47664" xr:uid="{136C32B2-9D9A-497B-91DF-9F51E4F98419}"/>
    <cellStyle name="RISKtopEdge 4 6 4 4" xfId="25104" xr:uid="{00000000-0005-0000-0000-000017620000}"/>
    <cellStyle name="RISKtopEdge 4 6 4 4 2" xfId="47666" xr:uid="{B4068583-D1B0-4B8E-B14D-59C00F1C9DF7}"/>
    <cellStyle name="RISKtopEdge 4 6 4 5" xfId="47661" xr:uid="{B5E45C13-232A-40EB-A1E6-574676BB2F4B}"/>
    <cellStyle name="RISKtopEdge 4 6 5" xfId="25105" xr:uid="{00000000-0005-0000-0000-000018620000}"/>
    <cellStyle name="RISKtopEdge 4 6 5 2" xfId="25106" xr:uid="{00000000-0005-0000-0000-000019620000}"/>
    <cellStyle name="RISKtopEdge 4 6 5 2 2" xfId="25107" xr:uid="{00000000-0005-0000-0000-00001A620000}"/>
    <cellStyle name="RISKtopEdge 4 6 5 2 2 2" xfId="47669" xr:uid="{0BD1957F-3B89-4596-AE4E-35C67C7241CC}"/>
    <cellStyle name="RISKtopEdge 4 6 5 2 3" xfId="47668" xr:uid="{C34BAB68-4706-4D8D-8BC9-4BAD81448561}"/>
    <cellStyle name="RISKtopEdge 4 6 5 3" xfId="25108" xr:uid="{00000000-0005-0000-0000-00001B620000}"/>
    <cellStyle name="RISKtopEdge 4 6 5 3 2" xfId="25109" xr:uid="{00000000-0005-0000-0000-00001C620000}"/>
    <cellStyle name="RISKtopEdge 4 6 5 3 2 2" xfId="47671" xr:uid="{F55CAA75-C2FF-4604-B81C-4F7A8DB45AF7}"/>
    <cellStyle name="RISKtopEdge 4 6 5 3 3" xfId="47670" xr:uid="{B5A43F25-0627-499B-9F24-241B33416BDB}"/>
    <cellStyle name="RISKtopEdge 4 6 5 4" xfId="25110" xr:uid="{00000000-0005-0000-0000-00001D620000}"/>
    <cellStyle name="RISKtopEdge 4 6 5 4 2" xfId="47672" xr:uid="{805EA733-A53C-4924-AA2F-5A29EF645702}"/>
    <cellStyle name="RISKtopEdge 4 6 5 5" xfId="47667" xr:uid="{1E2567AE-9E5F-4565-8851-EB1BC4DFC325}"/>
    <cellStyle name="RISKtopEdge 4 6 6" xfId="25111" xr:uid="{00000000-0005-0000-0000-00001E620000}"/>
    <cellStyle name="RISKtopEdge 4 6 6 2" xfId="25112" xr:uid="{00000000-0005-0000-0000-00001F620000}"/>
    <cellStyle name="RISKtopEdge 4 6 6 2 2" xfId="47674" xr:uid="{8C76257B-00CB-4076-9704-78517CAEDA27}"/>
    <cellStyle name="RISKtopEdge 4 6 6 3" xfId="47673" xr:uid="{9DF4A88C-D4B0-45C6-AB18-09F38E49C54E}"/>
    <cellStyle name="RISKtopEdge 4 6 7" xfId="25113" xr:uid="{00000000-0005-0000-0000-000020620000}"/>
    <cellStyle name="RISKtopEdge 4 6 7 2" xfId="25114" xr:uid="{00000000-0005-0000-0000-000021620000}"/>
    <cellStyle name="RISKtopEdge 4 6 7 2 2" xfId="47676" xr:uid="{95D44EC2-1ACD-41FC-96D8-3626DF94AED0}"/>
    <cellStyle name="RISKtopEdge 4 6 7 3" xfId="47675" xr:uid="{C9F6AAB4-13B5-42CA-8388-B434F7306994}"/>
    <cellStyle name="RISKtopEdge 4 6 8" xfId="25115" xr:uid="{00000000-0005-0000-0000-000022620000}"/>
    <cellStyle name="RISKtopEdge 4 6 8 2" xfId="47677" xr:uid="{9C151205-1391-4F09-A9E8-26C8193DB8BC}"/>
    <cellStyle name="RISKtopEdge 4 6 9" xfId="47648" xr:uid="{550661F6-7C55-4938-863A-0AC177961285}"/>
    <cellStyle name="RISKtopEdge 4 7" xfId="25116" xr:uid="{00000000-0005-0000-0000-000023620000}"/>
    <cellStyle name="RISKtopEdge 4 7 2" xfId="25117" xr:uid="{00000000-0005-0000-0000-000024620000}"/>
    <cellStyle name="RISKtopEdge 4 7 2 2" xfId="25118" xr:uid="{00000000-0005-0000-0000-000025620000}"/>
    <cellStyle name="RISKtopEdge 4 7 2 2 2" xfId="47680" xr:uid="{DD292782-C604-4017-8980-6E7AE58A751C}"/>
    <cellStyle name="RISKtopEdge 4 7 2 3" xfId="47679" xr:uid="{D2589299-EC0A-4910-ADAB-87C59E6A9784}"/>
    <cellStyle name="RISKtopEdge 4 7 3" xfId="25119" xr:uid="{00000000-0005-0000-0000-000026620000}"/>
    <cellStyle name="RISKtopEdge 4 7 3 2" xfId="25120" xr:uid="{00000000-0005-0000-0000-000027620000}"/>
    <cellStyle name="RISKtopEdge 4 7 3 2 2" xfId="47682" xr:uid="{66E384F9-2179-4323-954E-FA69A5988676}"/>
    <cellStyle name="RISKtopEdge 4 7 3 3" xfId="47681" xr:uid="{3BFB37C0-AD87-4B02-979D-71B99A154DBA}"/>
    <cellStyle name="RISKtopEdge 4 7 4" xfId="25121" xr:uid="{00000000-0005-0000-0000-000028620000}"/>
    <cellStyle name="RISKtopEdge 4 7 4 2" xfId="47683" xr:uid="{31EEC3B9-A08B-4729-A5BE-E655C24EB932}"/>
    <cellStyle name="RISKtopEdge 4 7 5" xfId="47678" xr:uid="{A1544A7D-170C-486A-AD15-326B553463E9}"/>
    <cellStyle name="RISKtopEdge 4 8" xfId="25122" xr:uid="{00000000-0005-0000-0000-000029620000}"/>
    <cellStyle name="RISKtopEdge 4 8 2" xfId="25123" xr:uid="{00000000-0005-0000-0000-00002A620000}"/>
    <cellStyle name="RISKtopEdge 4 8 2 2" xfId="25124" xr:uid="{00000000-0005-0000-0000-00002B620000}"/>
    <cellStyle name="RISKtopEdge 4 8 2 2 2" xfId="47686" xr:uid="{AC3BBD10-0E87-429C-98EA-F70C17DEBF98}"/>
    <cellStyle name="RISKtopEdge 4 8 2 3" xfId="47685" xr:uid="{BF9071EF-766A-44F2-B8A0-DBE9D5C74D8E}"/>
    <cellStyle name="RISKtopEdge 4 8 3" xfId="25125" xr:uid="{00000000-0005-0000-0000-00002C620000}"/>
    <cellStyle name="RISKtopEdge 4 8 3 2" xfId="25126" xr:uid="{00000000-0005-0000-0000-00002D620000}"/>
    <cellStyle name="RISKtopEdge 4 8 3 2 2" xfId="47688" xr:uid="{D15D820C-AC68-4B1F-9FB3-9484EE49F29D}"/>
    <cellStyle name="RISKtopEdge 4 8 3 3" xfId="47687" xr:uid="{19B5D415-7057-4F36-8B52-6997D5B14488}"/>
    <cellStyle name="RISKtopEdge 4 8 4" xfId="25127" xr:uid="{00000000-0005-0000-0000-00002E620000}"/>
    <cellStyle name="RISKtopEdge 4 8 4 2" xfId="47689" xr:uid="{8D7F00E0-7BC1-4459-8B78-254290894B75}"/>
    <cellStyle name="RISKtopEdge 4 8 5" xfId="47684" xr:uid="{E2BDA2DC-B248-4989-9CDC-B5596D4B3AE6}"/>
    <cellStyle name="RISKtopEdge 4 9" xfId="25128" xr:uid="{00000000-0005-0000-0000-00002F620000}"/>
    <cellStyle name="RISKtopEdge 4 9 2" xfId="25129" xr:uid="{00000000-0005-0000-0000-000030620000}"/>
    <cellStyle name="RISKtopEdge 4 9 2 2" xfId="25130" xr:uid="{00000000-0005-0000-0000-000031620000}"/>
    <cellStyle name="RISKtopEdge 4 9 2 2 2" xfId="47692" xr:uid="{87C01487-1A59-4CF1-9FF0-C6A3FC99E777}"/>
    <cellStyle name="RISKtopEdge 4 9 2 3" xfId="47691" xr:uid="{31C5E081-ADD0-4F56-8BD2-CE00C2A7DDBB}"/>
    <cellStyle name="RISKtopEdge 4 9 3" xfId="25131" xr:uid="{00000000-0005-0000-0000-000032620000}"/>
    <cellStyle name="RISKtopEdge 4 9 3 2" xfId="25132" xr:uid="{00000000-0005-0000-0000-000033620000}"/>
    <cellStyle name="RISKtopEdge 4 9 3 2 2" xfId="47694" xr:uid="{1D4C0E46-0BB4-42D1-A44A-886BA56278D7}"/>
    <cellStyle name="RISKtopEdge 4 9 3 3" xfId="47693" xr:uid="{F6F5A356-78EE-42CC-B59A-449D42596016}"/>
    <cellStyle name="RISKtopEdge 4 9 4" xfId="25133" xr:uid="{00000000-0005-0000-0000-000034620000}"/>
    <cellStyle name="RISKtopEdge 4 9 4 2" xfId="47695" xr:uid="{0534C40B-2AB9-454F-9379-D4E27D36D9FE}"/>
    <cellStyle name="RISKtopEdge 4 9 5" xfId="47690" xr:uid="{0C496B18-15DF-43EC-9E84-2678F98099E3}"/>
    <cellStyle name="RISKtopEdge 4_Balance" xfId="25134" xr:uid="{00000000-0005-0000-0000-000035620000}"/>
    <cellStyle name="RISKtopEdge 5" xfId="25135" xr:uid="{00000000-0005-0000-0000-000036620000}"/>
    <cellStyle name="RISKtopEdge 5 2" xfId="25136" xr:uid="{00000000-0005-0000-0000-000037620000}"/>
    <cellStyle name="RISKtopEdge 5 2 2" xfId="25137" xr:uid="{00000000-0005-0000-0000-000038620000}"/>
    <cellStyle name="RISKtopEdge 5 2 2 2" xfId="25138" xr:uid="{00000000-0005-0000-0000-000039620000}"/>
    <cellStyle name="RISKtopEdge 5 2 2 2 2" xfId="47699" xr:uid="{D61152AB-FC17-4575-9269-1EB2F02B2B45}"/>
    <cellStyle name="RISKtopEdge 5 2 2 3" xfId="47698" xr:uid="{2DE8EDEE-0AC5-4CAD-A241-8FAB5E7AB84D}"/>
    <cellStyle name="RISKtopEdge 5 2 3" xfId="25139" xr:uid="{00000000-0005-0000-0000-00003A620000}"/>
    <cellStyle name="RISKtopEdge 5 2 3 2" xfId="25140" xr:uid="{00000000-0005-0000-0000-00003B620000}"/>
    <cellStyle name="RISKtopEdge 5 2 3 2 2" xfId="47701" xr:uid="{A29C812D-440E-45B2-A83E-44BC084C16A6}"/>
    <cellStyle name="RISKtopEdge 5 2 3 3" xfId="47700" xr:uid="{74B52883-E34F-4355-B52D-6D4618C8BA1B}"/>
    <cellStyle name="RISKtopEdge 5 2 4" xfId="25141" xr:uid="{00000000-0005-0000-0000-00003C620000}"/>
    <cellStyle name="RISKtopEdge 5 2 4 2" xfId="47702" xr:uid="{A8123EBE-5C8E-4CB7-80EB-C9B327B7586D}"/>
    <cellStyle name="RISKtopEdge 5 2 5" xfId="47697" xr:uid="{2D8B0D2E-26DD-48B5-A232-162BA0FDF430}"/>
    <cellStyle name="RISKtopEdge 5 3" xfId="25142" xr:uid="{00000000-0005-0000-0000-00003D620000}"/>
    <cellStyle name="RISKtopEdge 5 3 2" xfId="25143" xr:uid="{00000000-0005-0000-0000-00003E620000}"/>
    <cellStyle name="RISKtopEdge 5 3 2 2" xfId="25144" xr:uid="{00000000-0005-0000-0000-00003F620000}"/>
    <cellStyle name="RISKtopEdge 5 3 2 2 2" xfId="47705" xr:uid="{94674FB3-1956-4622-99E7-FF475B338B02}"/>
    <cellStyle name="RISKtopEdge 5 3 2 3" xfId="47704" xr:uid="{ED32ED0D-9069-4D57-9C1F-BFD897B71C05}"/>
    <cellStyle name="RISKtopEdge 5 3 3" xfId="25145" xr:uid="{00000000-0005-0000-0000-000040620000}"/>
    <cellStyle name="RISKtopEdge 5 3 3 2" xfId="25146" xr:uid="{00000000-0005-0000-0000-000041620000}"/>
    <cellStyle name="RISKtopEdge 5 3 3 2 2" xfId="47707" xr:uid="{2DE7CB32-F9F0-4300-9A83-54D590170DAA}"/>
    <cellStyle name="RISKtopEdge 5 3 3 3" xfId="47706" xr:uid="{419CAF86-3401-4052-BEA2-E750EBEBC548}"/>
    <cellStyle name="RISKtopEdge 5 3 4" xfId="25147" xr:uid="{00000000-0005-0000-0000-000042620000}"/>
    <cellStyle name="RISKtopEdge 5 3 4 2" xfId="47708" xr:uid="{E45BBA0F-F601-410F-803A-D6263FAAB774}"/>
    <cellStyle name="RISKtopEdge 5 3 5" xfId="47703" xr:uid="{4384DC8C-1E01-47E6-A0C1-897AF62025D4}"/>
    <cellStyle name="RISKtopEdge 5 4" xfId="25148" xr:uid="{00000000-0005-0000-0000-000043620000}"/>
    <cellStyle name="RISKtopEdge 5 4 2" xfId="25149" xr:uid="{00000000-0005-0000-0000-000044620000}"/>
    <cellStyle name="RISKtopEdge 5 4 2 2" xfId="25150" xr:uid="{00000000-0005-0000-0000-000045620000}"/>
    <cellStyle name="RISKtopEdge 5 4 2 2 2" xfId="47711" xr:uid="{6C85F1A6-7DA0-4E50-B158-8744974BABA1}"/>
    <cellStyle name="RISKtopEdge 5 4 2 3" xfId="47710" xr:uid="{358C993F-935B-4035-8D04-AE6D3A98314E}"/>
    <cellStyle name="RISKtopEdge 5 4 3" xfId="25151" xr:uid="{00000000-0005-0000-0000-000046620000}"/>
    <cellStyle name="RISKtopEdge 5 4 3 2" xfId="25152" xr:uid="{00000000-0005-0000-0000-000047620000}"/>
    <cellStyle name="RISKtopEdge 5 4 3 2 2" xfId="47713" xr:uid="{8A043EEE-EDFB-426C-9522-72F4D61E92C3}"/>
    <cellStyle name="RISKtopEdge 5 4 3 3" xfId="47712" xr:uid="{4F6E3724-2EA4-478E-BE3C-3F3A773730EA}"/>
    <cellStyle name="RISKtopEdge 5 4 4" xfId="25153" xr:uid="{00000000-0005-0000-0000-000048620000}"/>
    <cellStyle name="RISKtopEdge 5 4 4 2" xfId="47714" xr:uid="{094869B1-1A44-4562-8A99-3E7BFDA06448}"/>
    <cellStyle name="RISKtopEdge 5 4 5" xfId="47709" xr:uid="{2481246B-E6CB-43A5-89CB-3C2D42636F83}"/>
    <cellStyle name="RISKtopEdge 5 5" xfId="25154" xr:uid="{00000000-0005-0000-0000-000049620000}"/>
    <cellStyle name="RISKtopEdge 5 5 2" xfId="25155" xr:uid="{00000000-0005-0000-0000-00004A620000}"/>
    <cellStyle name="RISKtopEdge 5 5 2 2" xfId="25156" xr:uid="{00000000-0005-0000-0000-00004B620000}"/>
    <cellStyle name="RISKtopEdge 5 5 2 2 2" xfId="47717" xr:uid="{3960014E-7F14-44BA-986E-77347A7D8B4B}"/>
    <cellStyle name="RISKtopEdge 5 5 2 3" xfId="47716" xr:uid="{A2892DB6-85EA-48B1-81EA-E785C32DAFA6}"/>
    <cellStyle name="RISKtopEdge 5 5 3" xfId="25157" xr:uid="{00000000-0005-0000-0000-00004C620000}"/>
    <cellStyle name="RISKtopEdge 5 5 3 2" xfId="25158" xr:uid="{00000000-0005-0000-0000-00004D620000}"/>
    <cellStyle name="RISKtopEdge 5 5 3 2 2" xfId="47719" xr:uid="{DA15901F-444C-4611-B443-0885FAEDF457}"/>
    <cellStyle name="RISKtopEdge 5 5 3 3" xfId="47718" xr:uid="{82E48148-82A9-4EE0-8316-535AC650F254}"/>
    <cellStyle name="RISKtopEdge 5 5 4" xfId="25159" xr:uid="{00000000-0005-0000-0000-00004E620000}"/>
    <cellStyle name="RISKtopEdge 5 5 4 2" xfId="47720" xr:uid="{5DF2CEB1-05A4-47F5-90B8-09AFFD13FC46}"/>
    <cellStyle name="RISKtopEdge 5 5 5" xfId="47715" xr:uid="{84C0EB5B-431B-4893-A34B-54A85AB3C17A}"/>
    <cellStyle name="RISKtopEdge 5 6" xfId="25160" xr:uid="{00000000-0005-0000-0000-00004F620000}"/>
    <cellStyle name="RISKtopEdge 5 6 2" xfId="25161" xr:uid="{00000000-0005-0000-0000-000050620000}"/>
    <cellStyle name="RISKtopEdge 5 6 2 2" xfId="47722" xr:uid="{D251AC09-4D85-44B8-A5FD-C5A739599B46}"/>
    <cellStyle name="RISKtopEdge 5 6 3" xfId="47721" xr:uid="{DBD6EA27-8CFA-42C5-8461-D6F19C6A0A44}"/>
    <cellStyle name="RISKtopEdge 5 7" xfId="25162" xr:uid="{00000000-0005-0000-0000-000051620000}"/>
    <cellStyle name="RISKtopEdge 5 7 2" xfId="25163" xr:uid="{00000000-0005-0000-0000-000052620000}"/>
    <cellStyle name="RISKtopEdge 5 7 2 2" xfId="47724" xr:uid="{7B45C518-1122-4620-9B37-CDD6A2EED2CE}"/>
    <cellStyle name="RISKtopEdge 5 7 3" xfId="47723" xr:uid="{4420ECFA-C0D7-47F2-88F1-0E7AB21ECE86}"/>
    <cellStyle name="RISKtopEdge 5 8" xfId="25164" xr:uid="{00000000-0005-0000-0000-000053620000}"/>
    <cellStyle name="RISKtopEdge 5 8 2" xfId="47725" xr:uid="{D535A6CD-B21C-402A-B1B3-D2797D847384}"/>
    <cellStyle name="RISKtopEdge 5 9" xfId="47696" xr:uid="{3BA13A53-F931-4A6C-BA65-8B3D94D302AE}"/>
    <cellStyle name="RISKtopEdge 6" xfId="25165" xr:uid="{00000000-0005-0000-0000-000054620000}"/>
    <cellStyle name="RISKtopEdge 6 2" xfId="25166" xr:uid="{00000000-0005-0000-0000-000055620000}"/>
    <cellStyle name="RISKtopEdge 6 2 2" xfId="25167" xr:uid="{00000000-0005-0000-0000-000056620000}"/>
    <cellStyle name="RISKtopEdge 6 2 2 2" xfId="47728" xr:uid="{256FB6F7-145A-4C08-B030-2D5871C18550}"/>
    <cellStyle name="RISKtopEdge 6 2 3" xfId="47727" xr:uid="{58C3B291-7C3D-4FE8-B949-4A1535D83840}"/>
    <cellStyle name="RISKtopEdge 6 3" xfId="25168" xr:uid="{00000000-0005-0000-0000-000057620000}"/>
    <cellStyle name="RISKtopEdge 6 3 2" xfId="25169" xr:uid="{00000000-0005-0000-0000-000058620000}"/>
    <cellStyle name="RISKtopEdge 6 3 2 2" xfId="47730" xr:uid="{A29B1C99-357D-4079-A86A-CE27E1E37315}"/>
    <cellStyle name="RISKtopEdge 6 3 3" xfId="47729" xr:uid="{B8824CB4-99FC-4F8B-8722-3CA737F9D06E}"/>
    <cellStyle name="RISKtopEdge 6 4" xfId="25170" xr:uid="{00000000-0005-0000-0000-000059620000}"/>
    <cellStyle name="RISKtopEdge 6 4 2" xfId="47731" xr:uid="{D0D8D2A2-4C27-4690-8E83-DE7B022428B7}"/>
    <cellStyle name="RISKtopEdge 6 5" xfId="47726" xr:uid="{C3632D22-849B-497C-A7C5-7F651AB24BE2}"/>
    <cellStyle name="RISKtopEdge 7" xfId="25171" xr:uid="{00000000-0005-0000-0000-00005A620000}"/>
    <cellStyle name="RISKtopEdge 7 2" xfId="25172" xr:uid="{00000000-0005-0000-0000-00005B620000}"/>
    <cellStyle name="RISKtopEdge 7 2 2" xfId="25173" xr:uid="{00000000-0005-0000-0000-00005C620000}"/>
    <cellStyle name="RISKtopEdge 7 2 2 2" xfId="47734" xr:uid="{18291188-FAF3-4D82-8D61-36D42551BA68}"/>
    <cellStyle name="RISKtopEdge 7 2 3" xfId="47733" xr:uid="{C6B50F66-39B0-4A8B-AC67-2B346647A21F}"/>
    <cellStyle name="RISKtopEdge 7 3" xfId="25174" xr:uid="{00000000-0005-0000-0000-00005D620000}"/>
    <cellStyle name="RISKtopEdge 7 3 2" xfId="25175" xr:uid="{00000000-0005-0000-0000-00005E620000}"/>
    <cellStyle name="RISKtopEdge 7 3 2 2" xfId="47736" xr:uid="{9E904814-6903-45F3-93D9-EBF21178EDEF}"/>
    <cellStyle name="RISKtopEdge 7 3 3" xfId="47735" xr:uid="{92DE05E8-937F-4D67-9B37-EE1A3E9D3F3A}"/>
    <cellStyle name="RISKtopEdge 7 4" xfId="25176" xr:uid="{00000000-0005-0000-0000-00005F620000}"/>
    <cellStyle name="RISKtopEdge 7 4 2" xfId="47737" xr:uid="{2F12BDB3-63BA-43E8-9128-02A13E72835C}"/>
    <cellStyle name="RISKtopEdge 7 5" xfId="47732" xr:uid="{A6ACFB1D-4FF1-41B5-A359-16B4AFCD5094}"/>
    <cellStyle name="RISKtopEdge 8" xfId="25177" xr:uid="{00000000-0005-0000-0000-000060620000}"/>
    <cellStyle name="RISKtopEdge 8 2" xfId="25178" xr:uid="{00000000-0005-0000-0000-000061620000}"/>
    <cellStyle name="RISKtopEdge 8 2 2" xfId="25179" xr:uid="{00000000-0005-0000-0000-000062620000}"/>
    <cellStyle name="RISKtopEdge 8 2 2 2" xfId="47740" xr:uid="{ADECF2A3-167F-4FC5-B150-59B90A5501F2}"/>
    <cellStyle name="RISKtopEdge 8 2 3" xfId="47739" xr:uid="{B9894D48-E219-438E-A373-BBBF9D2A3650}"/>
    <cellStyle name="RISKtopEdge 8 3" xfId="25180" xr:uid="{00000000-0005-0000-0000-000063620000}"/>
    <cellStyle name="RISKtopEdge 8 3 2" xfId="25181" xr:uid="{00000000-0005-0000-0000-000064620000}"/>
    <cellStyle name="RISKtopEdge 8 3 2 2" xfId="47742" xr:uid="{9044144E-7110-4729-9029-30576EF331F1}"/>
    <cellStyle name="RISKtopEdge 8 3 3" xfId="47741" xr:uid="{10B93B4A-0A3D-425C-902B-4C74D5EC1571}"/>
    <cellStyle name="RISKtopEdge 8 4" xfId="25182" xr:uid="{00000000-0005-0000-0000-000065620000}"/>
    <cellStyle name="RISKtopEdge 8 4 2" xfId="47743" xr:uid="{9276D8D1-60BD-4ABA-9816-1C20A845CEA4}"/>
    <cellStyle name="RISKtopEdge 8 5" xfId="47738" xr:uid="{AC512910-AF6E-4D16-AA05-619B8E67D9D0}"/>
    <cellStyle name="RISKtopEdge 9" xfId="25183" xr:uid="{00000000-0005-0000-0000-000066620000}"/>
    <cellStyle name="RISKtopEdge 9 2" xfId="25184" xr:uid="{00000000-0005-0000-0000-000067620000}"/>
    <cellStyle name="RISKtopEdge 9 2 2" xfId="25185" xr:uid="{00000000-0005-0000-0000-000068620000}"/>
    <cellStyle name="RISKtopEdge 9 2 2 2" xfId="47746" xr:uid="{111B9344-9010-4EA7-818C-448DCA9BF20C}"/>
    <cellStyle name="RISKtopEdge 9 2 3" xfId="47745" xr:uid="{216CA211-8022-4847-BF12-FFB2E6A9E663}"/>
    <cellStyle name="RISKtopEdge 9 3" xfId="25186" xr:uid="{00000000-0005-0000-0000-000069620000}"/>
    <cellStyle name="RISKtopEdge 9 3 2" xfId="25187" xr:uid="{00000000-0005-0000-0000-00006A620000}"/>
    <cellStyle name="RISKtopEdge 9 3 2 2" xfId="47748" xr:uid="{7FFFBB04-9384-41A1-B9E1-CA9E41F81703}"/>
    <cellStyle name="RISKtopEdge 9 3 3" xfId="47747" xr:uid="{BAF02801-2B25-4596-92D5-9532EB74D308}"/>
    <cellStyle name="RISKtopEdge 9 4" xfId="25188" xr:uid="{00000000-0005-0000-0000-00006B620000}"/>
    <cellStyle name="RISKtopEdge 9 4 2" xfId="47749" xr:uid="{A51DA530-8A20-4B7D-A937-D77961E948D4}"/>
    <cellStyle name="RISKtopEdge 9 5" xfId="47744" xr:uid="{93305F0F-E193-40C9-8B17-C4F911BF2609}"/>
    <cellStyle name="RISKtopEdge_Balance" xfId="25189" xr:uid="{00000000-0005-0000-0000-00006C620000}"/>
    <cellStyle name="RISKtrCorner" xfId="25190" xr:uid="{00000000-0005-0000-0000-00006D620000}"/>
    <cellStyle name="RISKtrCorner 10" xfId="25191" xr:uid="{00000000-0005-0000-0000-00006E620000}"/>
    <cellStyle name="RISKtrCorner 10 2" xfId="25192" xr:uid="{00000000-0005-0000-0000-00006F620000}"/>
    <cellStyle name="RISKtrCorner 10 2 2" xfId="47752" xr:uid="{83976429-F444-4B5D-A0EA-20A4EA32E28E}"/>
    <cellStyle name="RISKtrCorner 10 3" xfId="47751" xr:uid="{9710CD14-673C-46CF-8602-1534E8B8C584}"/>
    <cellStyle name="RISKtrCorner 11" xfId="25193" xr:uid="{00000000-0005-0000-0000-000070620000}"/>
    <cellStyle name="RISKtrCorner 11 2" xfId="25194" xr:uid="{00000000-0005-0000-0000-000071620000}"/>
    <cellStyle name="RISKtrCorner 11 2 2" xfId="47754" xr:uid="{9575F7A2-F32A-4DF8-8743-ED2951836581}"/>
    <cellStyle name="RISKtrCorner 11 3" xfId="47753" xr:uid="{F98E34E5-E5EA-4736-9A6F-2D58483B7082}"/>
    <cellStyle name="RISKtrCorner 12" xfId="25195" xr:uid="{00000000-0005-0000-0000-000072620000}"/>
    <cellStyle name="RISKtrCorner 12 2" xfId="47755" xr:uid="{D3DABFF6-3B85-454C-81DD-99724D7FA855}"/>
    <cellStyle name="RISKtrCorner 13" xfId="47750" xr:uid="{FC723219-9BFE-453C-92E7-B5ADA2BAD3FE}"/>
    <cellStyle name="RISKtrCorner 2" xfId="25196" xr:uid="{00000000-0005-0000-0000-000073620000}"/>
    <cellStyle name="RISKtrCorner 2 10" xfId="25197" xr:uid="{00000000-0005-0000-0000-000074620000}"/>
    <cellStyle name="RISKtrCorner 2 10 2" xfId="25198" xr:uid="{00000000-0005-0000-0000-000075620000}"/>
    <cellStyle name="RISKtrCorner 2 10 2 2" xfId="25199" xr:uid="{00000000-0005-0000-0000-000076620000}"/>
    <cellStyle name="RISKtrCorner 2 10 2 2 2" xfId="47759" xr:uid="{A1FC8106-AE40-4680-B7E7-20996DE1A66E}"/>
    <cellStyle name="RISKtrCorner 2 10 2 3" xfId="47758" xr:uid="{378C9C93-D405-49B9-A9CB-EF137CE9B718}"/>
    <cellStyle name="RISKtrCorner 2 10 3" xfId="25200" xr:uid="{00000000-0005-0000-0000-000077620000}"/>
    <cellStyle name="RISKtrCorner 2 10 3 2" xfId="25201" xr:uid="{00000000-0005-0000-0000-000078620000}"/>
    <cellStyle name="RISKtrCorner 2 10 3 2 2" xfId="47761" xr:uid="{159BB86D-49A1-456D-85EB-300D7B01F9F9}"/>
    <cellStyle name="RISKtrCorner 2 10 3 3" xfId="47760" xr:uid="{270B4E1C-93AF-4AD0-A45E-9060E978B42E}"/>
    <cellStyle name="RISKtrCorner 2 10 4" xfId="25202" xr:uid="{00000000-0005-0000-0000-000079620000}"/>
    <cellStyle name="RISKtrCorner 2 10 4 2" xfId="47762" xr:uid="{02E10792-DD37-43D0-B798-61B79FFA83FA}"/>
    <cellStyle name="RISKtrCorner 2 10 5" xfId="47757" xr:uid="{302DC553-B0B5-425E-8ADC-3121C670194C}"/>
    <cellStyle name="RISKtrCorner 2 11" xfId="25203" xr:uid="{00000000-0005-0000-0000-00007A620000}"/>
    <cellStyle name="RISKtrCorner 2 11 2" xfId="25204" xr:uid="{00000000-0005-0000-0000-00007B620000}"/>
    <cellStyle name="RISKtrCorner 2 11 2 2" xfId="47764" xr:uid="{16861BB4-95D3-4355-971E-E767DF07C194}"/>
    <cellStyle name="RISKtrCorner 2 11 3" xfId="47763" xr:uid="{6D7C23E3-E3DB-48EB-A139-9ACDDE6892A2}"/>
    <cellStyle name="RISKtrCorner 2 12" xfId="25205" xr:uid="{00000000-0005-0000-0000-00007C620000}"/>
    <cellStyle name="RISKtrCorner 2 12 2" xfId="25206" xr:uid="{00000000-0005-0000-0000-00007D620000}"/>
    <cellStyle name="RISKtrCorner 2 12 2 2" xfId="47766" xr:uid="{B86D92A6-2913-41F4-B680-897860FA9D79}"/>
    <cellStyle name="RISKtrCorner 2 12 3" xfId="47765" xr:uid="{4619B12E-445B-4903-AEE0-304CB7F384A0}"/>
    <cellStyle name="RISKtrCorner 2 13" xfId="25207" xr:uid="{00000000-0005-0000-0000-00007E620000}"/>
    <cellStyle name="RISKtrCorner 2 13 2" xfId="47767" xr:uid="{4EFB56AA-0872-41C1-BF82-365CAB618431}"/>
    <cellStyle name="RISKtrCorner 2 14" xfId="47756" xr:uid="{7B1E06CF-E03F-4410-8849-7161B5030594}"/>
    <cellStyle name="RISKtrCorner 2 2" xfId="25208" xr:uid="{00000000-0005-0000-0000-00007F620000}"/>
    <cellStyle name="RISKtrCorner 2 2 10" xfId="47768" xr:uid="{0D7B9E2C-FD86-4782-9E7A-B7EE9AB219E7}"/>
    <cellStyle name="RISKtrCorner 2 2 2" xfId="25209" xr:uid="{00000000-0005-0000-0000-000080620000}"/>
    <cellStyle name="RISKtrCorner 2 2 2 2" xfId="25210" xr:uid="{00000000-0005-0000-0000-000081620000}"/>
    <cellStyle name="RISKtrCorner 2 2 2 2 2" xfId="25211" xr:uid="{00000000-0005-0000-0000-000082620000}"/>
    <cellStyle name="RISKtrCorner 2 2 2 2 2 2" xfId="25212" xr:uid="{00000000-0005-0000-0000-000083620000}"/>
    <cellStyle name="RISKtrCorner 2 2 2 2 2 2 2" xfId="47772" xr:uid="{8074C218-C116-48C1-8C5E-33AE2C276101}"/>
    <cellStyle name="RISKtrCorner 2 2 2 2 2 3" xfId="47771" xr:uid="{9939908B-B1EB-405F-8B11-A500E8092EDA}"/>
    <cellStyle name="RISKtrCorner 2 2 2 2 3" xfId="25213" xr:uid="{00000000-0005-0000-0000-000084620000}"/>
    <cellStyle name="RISKtrCorner 2 2 2 2 3 2" xfId="25214" xr:uid="{00000000-0005-0000-0000-000085620000}"/>
    <cellStyle name="RISKtrCorner 2 2 2 2 3 2 2" xfId="47774" xr:uid="{0C5636BD-456D-4F2D-9139-A449926E6772}"/>
    <cellStyle name="RISKtrCorner 2 2 2 2 3 3" xfId="47773" xr:uid="{EF2CAAE9-DB5B-4067-B79B-1B4609D8B863}"/>
    <cellStyle name="RISKtrCorner 2 2 2 2 4" xfId="25215" xr:uid="{00000000-0005-0000-0000-000086620000}"/>
    <cellStyle name="RISKtrCorner 2 2 2 2 4 2" xfId="47775" xr:uid="{56D9890C-B1ED-4624-9358-0A1EF8051063}"/>
    <cellStyle name="RISKtrCorner 2 2 2 2 5" xfId="47770" xr:uid="{7507F4D5-6C30-4B88-8FD8-B2804557E597}"/>
    <cellStyle name="RISKtrCorner 2 2 2 3" xfId="25216" xr:uid="{00000000-0005-0000-0000-000087620000}"/>
    <cellStyle name="RISKtrCorner 2 2 2 3 2" xfId="25217" xr:uid="{00000000-0005-0000-0000-000088620000}"/>
    <cellStyle name="RISKtrCorner 2 2 2 3 2 2" xfId="25218" xr:uid="{00000000-0005-0000-0000-000089620000}"/>
    <cellStyle name="RISKtrCorner 2 2 2 3 2 2 2" xfId="47778" xr:uid="{9B39171E-440C-4BBB-8CCB-FA52A49D61CC}"/>
    <cellStyle name="RISKtrCorner 2 2 2 3 2 3" xfId="47777" xr:uid="{2B46E153-63DA-47DE-B519-1C771F7863A1}"/>
    <cellStyle name="RISKtrCorner 2 2 2 3 3" xfId="25219" xr:uid="{00000000-0005-0000-0000-00008A620000}"/>
    <cellStyle name="RISKtrCorner 2 2 2 3 3 2" xfId="25220" xr:uid="{00000000-0005-0000-0000-00008B620000}"/>
    <cellStyle name="RISKtrCorner 2 2 2 3 3 2 2" xfId="47780" xr:uid="{1A010E4E-FF41-4329-8C62-313A9BC25B92}"/>
    <cellStyle name="RISKtrCorner 2 2 2 3 3 3" xfId="47779" xr:uid="{2BC6CC92-08D6-4C0A-826A-B9F1156017B6}"/>
    <cellStyle name="RISKtrCorner 2 2 2 3 4" xfId="25221" xr:uid="{00000000-0005-0000-0000-00008C620000}"/>
    <cellStyle name="RISKtrCorner 2 2 2 3 4 2" xfId="47781" xr:uid="{99839690-4A54-4EA8-A492-EE44B135A868}"/>
    <cellStyle name="RISKtrCorner 2 2 2 3 5" xfId="47776" xr:uid="{74364469-9824-4AEB-80FA-5044560F3573}"/>
    <cellStyle name="RISKtrCorner 2 2 2 4" xfId="25222" xr:uid="{00000000-0005-0000-0000-00008D620000}"/>
    <cellStyle name="RISKtrCorner 2 2 2 4 2" xfId="25223" xr:uid="{00000000-0005-0000-0000-00008E620000}"/>
    <cellStyle name="RISKtrCorner 2 2 2 4 2 2" xfId="25224" xr:uid="{00000000-0005-0000-0000-00008F620000}"/>
    <cellStyle name="RISKtrCorner 2 2 2 4 2 2 2" xfId="47784" xr:uid="{DDD072BF-52C4-49A9-8B1C-C2B3DE0B4392}"/>
    <cellStyle name="RISKtrCorner 2 2 2 4 2 3" xfId="47783" xr:uid="{574EAA0D-5FF7-4385-969C-77CC61BD58E5}"/>
    <cellStyle name="RISKtrCorner 2 2 2 4 3" xfId="25225" xr:uid="{00000000-0005-0000-0000-000090620000}"/>
    <cellStyle name="RISKtrCorner 2 2 2 4 3 2" xfId="25226" xr:uid="{00000000-0005-0000-0000-000091620000}"/>
    <cellStyle name="RISKtrCorner 2 2 2 4 3 2 2" xfId="47786" xr:uid="{389DC517-8A80-42CE-8476-7EB997CB024F}"/>
    <cellStyle name="RISKtrCorner 2 2 2 4 3 3" xfId="47785" xr:uid="{A605FFF4-8DAE-4F87-9C2F-3CDB97AC7C96}"/>
    <cellStyle name="RISKtrCorner 2 2 2 4 4" xfId="25227" xr:uid="{00000000-0005-0000-0000-000092620000}"/>
    <cellStyle name="RISKtrCorner 2 2 2 4 4 2" xfId="47787" xr:uid="{718B8F56-A096-488A-BE9D-A82CD82BD5C9}"/>
    <cellStyle name="RISKtrCorner 2 2 2 4 5" xfId="47782" xr:uid="{48692C50-B153-4756-A856-2DA48685E7BB}"/>
    <cellStyle name="RISKtrCorner 2 2 2 5" xfId="25228" xr:uid="{00000000-0005-0000-0000-000093620000}"/>
    <cellStyle name="RISKtrCorner 2 2 2 5 2" xfId="25229" xr:uid="{00000000-0005-0000-0000-000094620000}"/>
    <cellStyle name="RISKtrCorner 2 2 2 5 2 2" xfId="25230" xr:uid="{00000000-0005-0000-0000-000095620000}"/>
    <cellStyle name="RISKtrCorner 2 2 2 5 2 2 2" xfId="47790" xr:uid="{CC90A04C-5706-4B03-8846-4C6260D8BC2C}"/>
    <cellStyle name="RISKtrCorner 2 2 2 5 2 3" xfId="47789" xr:uid="{89FAAB3F-8343-4100-9C9C-D00FADDA0EA1}"/>
    <cellStyle name="RISKtrCorner 2 2 2 5 3" xfId="25231" xr:uid="{00000000-0005-0000-0000-000096620000}"/>
    <cellStyle name="RISKtrCorner 2 2 2 5 3 2" xfId="25232" xr:uid="{00000000-0005-0000-0000-000097620000}"/>
    <cellStyle name="RISKtrCorner 2 2 2 5 3 2 2" xfId="47792" xr:uid="{C040E862-8C4A-4094-AFBE-1C00D4378847}"/>
    <cellStyle name="RISKtrCorner 2 2 2 5 3 3" xfId="47791" xr:uid="{2DFA49E2-DF74-418F-BC1A-C267361B2ED3}"/>
    <cellStyle name="RISKtrCorner 2 2 2 5 4" xfId="25233" xr:uid="{00000000-0005-0000-0000-000098620000}"/>
    <cellStyle name="RISKtrCorner 2 2 2 5 4 2" xfId="47793" xr:uid="{6B7687CF-465C-43D1-AF65-6F648D1A4679}"/>
    <cellStyle name="RISKtrCorner 2 2 2 5 5" xfId="47788" xr:uid="{3708BE88-8CC1-4FD1-8E97-D16C17E06A6F}"/>
    <cellStyle name="RISKtrCorner 2 2 2 6" xfId="25234" xr:uid="{00000000-0005-0000-0000-000099620000}"/>
    <cellStyle name="RISKtrCorner 2 2 2 6 2" xfId="25235" xr:uid="{00000000-0005-0000-0000-00009A620000}"/>
    <cellStyle name="RISKtrCorner 2 2 2 6 2 2" xfId="47795" xr:uid="{0ECB9255-BA58-4C09-A82B-F886EBEF1F5B}"/>
    <cellStyle name="RISKtrCorner 2 2 2 6 3" xfId="47794" xr:uid="{A3185439-F1E1-48E2-A631-EAD2F5794920}"/>
    <cellStyle name="RISKtrCorner 2 2 2 7" xfId="25236" xr:uid="{00000000-0005-0000-0000-00009B620000}"/>
    <cellStyle name="RISKtrCorner 2 2 2 7 2" xfId="25237" xr:uid="{00000000-0005-0000-0000-00009C620000}"/>
    <cellStyle name="RISKtrCorner 2 2 2 7 2 2" xfId="47797" xr:uid="{47455782-8E46-4092-864C-079AC9331E7D}"/>
    <cellStyle name="RISKtrCorner 2 2 2 7 3" xfId="47796" xr:uid="{2585D366-AB45-4763-BAAB-49380A9BF930}"/>
    <cellStyle name="RISKtrCorner 2 2 2 8" xfId="25238" xr:uid="{00000000-0005-0000-0000-00009D620000}"/>
    <cellStyle name="RISKtrCorner 2 2 2 8 2" xfId="47798" xr:uid="{46928566-0586-4C36-8050-F4C111E866AC}"/>
    <cellStyle name="RISKtrCorner 2 2 2 9" xfId="47769" xr:uid="{13664A93-572C-4225-8CD0-556DF9A9B7D0}"/>
    <cellStyle name="RISKtrCorner 2 2 3" xfId="25239" xr:uid="{00000000-0005-0000-0000-00009E620000}"/>
    <cellStyle name="RISKtrCorner 2 2 3 2" xfId="25240" xr:uid="{00000000-0005-0000-0000-00009F620000}"/>
    <cellStyle name="RISKtrCorner 2 2 3 2 2" xfId="25241" xr:uid="{00000000-0005-0000-0000-0000A0620000}"/>
    <cellStyle name="RISKtrCorner 2 2 3 2 2 2" xfId="47801" xr:uid="{4EDC6D88-67EB-478A-B6F3-7EF6A3CF6874}"/>
    <cellStyle name="RISKtrCorner 2 2 3 2 3" xfId="47800" xr:uid="{42455594-CFAE-4CEB-80DD-2986225E4CD4}"/>
    <cellStyle name="RISKtrCorner 2 2 3 3" xfId="25242" xr:uid="{00000000-0005-0000-0000-0000A1620000}"/>
    <cellStyle name="RISKtrCorner 2 2 3 3 2" xfId="25243" xr:uid="{00000000-0005-0000-0000-0000A2620000}"/>
    <cellStyle name="RISKtrCorner 2 2 3 3 2 2" xfId="47803" xr:uid="{72028896-66FE-4562-B178-43953D764EDE}"/>
    <cellStyle name="RISKtrCorner 2 2 3 3 3" xfId="47802" xr:uid="{3367389D-1519-4A01-88E7-A22872DE257C}"/>
    <cellStyle name="RISKtrCorner 2 2 3 4" xfId="25244" xr:uid="{00000000-0005-0000-0000-0000A3620000}"/>
    <cellStyle name="RISKtrCorner 2 2 3 4 2" xfId="47804" xr:uid="{90388B34-7F63-4180-965B-AFEC2A6BD3BC}"/>
    <cellStyle name="RISKtrCorner 2 2 3 5" xfId="47799" xr:uid="{DB103DD9-0097-46B0-BAB3-796C19DF4BC2}"/>
    <cellStyle name="RISKtrCorner 2 2 4" xfId="25245" xr:uid="{00000000-0005-0000-0000-0000A4620000}"/>
    <cellStyle name="RISKtrCorner 2 2 4 2" xfId="25246" xr:uid="{00000000-0005-0000-0000-0000A5620000}"/>
    <cellStyle name="RISKtrCorner 2 2 4 2 2" xfId="25247" xr:uid="{00000000-0005-0000-0000-0000A6620000}"/>
    <cellStyle name="RISKtrCorner 2 2 4 2 2 2" xfId="47807" xr:uid="{E3173AF0-90F7-456F-8B90-B57013A3DA2A}"/>
    <cellStyle name="RISKtrCorner 2 2 4 2 3" xfId="47806" xr:uid="{3135F0C7-6B08-4DF7-B3AF-A8450EA85785}"/>
    <cellStyle name="RISKtrCorner 2 2 4 3" xfId="25248" xr:uid="{00000000-0005-0000-0000-0000A7620000}"/>
    <cellStyle name="RISKtrCorner 2 2 4 3 2" xfId="25249" xr:uid="{00000000-0005-0000-0000-0000A8620000}"/>
    <cellStyle name="RISKtrCorner 2 2 4 3 2 2" xfId="47809" xr:uid="{675BF6C5-C25B-4CEF-80F7-D6154FC109F8}"/>
    <cellStyle name="RISKtrCorner 2 2 4 3 3" xfId="47808" xr:uid="{031A5268-8D93-4C66-8E81-4BFF63AB0B73}"/>
    <cellStyle name="RISKtrCorner 2 2 4 4" xfId="25250" xr:uid="{00000000-0005-0000-0000-0000A9620000}"/>
    <cellStyle name="RISKtrCorner 2 2 4 4 2" xfId="47810" xr:uid="{3BAD3CDE-7633-47BF-8090-252DF3DEAAF6}"/>
    <cellStyle name="RISKtrCorner 2 2 4 5" xfId="47805" xr:uid="{58A7EA18-A1D2-4C59-B001-1403D22BE05E}"/>
    <cellStyle name="RISKtrCorner 2 2 5" xfId="25251" xr:uid="{00000000-0005-0000-0000-0000AA620000}"/>
    <cellStyle name="RISKtrCorner 2 2 5 2" xfId="25252" xr:uid="{00000000-0005-0000-0000-0000AB620000}"/>
    <cellStyle name="RISKtrCorner 2 2 5 2 2" xfId="25253" xr:uid="{00000000-0005-0000-0000-0000AC620000}"/>
    <cellStyle name="RISKtrCorner 2 2 5 2 2 2" xfId="47813" xr:uid="{8DADECCA-6CE6-4035-870E-F938A43E62B4}"/>
    <cellStyle name="RISKtrCorner 2 2 5 2 3" xfId="47812" xr:uid="{65FF93E9-7169-4A4E-BABE-346FB8DD8713}"/>
    <cellStyle name="RISKtrCorner 2 2 5 3" xfId="25254" xr:uid="{00000000-0005-0000-0000-0000AD620000}"/>
    <cellStyle name="RISKtrCorner 2 2 5 3 2" xfId="25255" xr:uid="{00000000-0005-0000-0000-0000AE620000}"/>
    <cellStyle name="RISKtrCorner 2 2 5 3 2 2" xfId="47815" xr:uid="{873387B5-D464-4B5D-83D4-41C917689228}"/>
    <cellStyle name="RISKtrCorner 2 2 5 3 3" xfId="47814" xr:uid="{F58776ED-725C-4D10-BFDA-11A57B80E780}"/>
    <cellStyle name="RISKtrCorner 2 2 5 4" xfId="25256" xr:uid="{00000000-0005-0000-0000-0000AF620000}"/>
    <cellStyle name="RISKtrCorner 2 2 5 4 2" xfId="47816" xr:uid="{4F7C9911-7004-41E9-8702-85060573007B}"/>
    <cellStyle name="RISKtrCorner 2 2 5 5" xfId="47811" xr:uid="{2F3C1ECE-D74C-40BE-B37C-DC82FFACEAB0}"/>
    <cellStyle name="RISKtrCorner 2 2 6" xfId="25257" xr:uid="{00000000-0005-0000-0000-0000B0620000}"/>
    <cellStyle name="RISKtrCorner 2 2 6 2" xfId="25258" xr:uid="{00000000-0005-0000-0000-0000B1620000}"/>
    <cellStyle name="RISKtrCorner 2 2 6 2 2" xfId="25259" xr:uid="{00000000-0005-0000-0000-0000B2620000}"/>
    <cellStyle name="RISKtrCorner 2 2 6 2 2 2" xfId="47819" xr:uid="{4FFFD34C-51A3-41F1-9FDC-E6518B48B925}"/>
    <cellStyle name="RISKtrCorner 2 2 6 2 3" xfId="47818" xr:uid="{35DF2CB4-72C7-4F10-BCA7-439035B73B47}"/>
    <cellStyle name="RISKtrCorner 2 2 6 3" xfId="25260" xr:uid="{00000000-0005-0000-0000-0000B3620000}"/>
    <cellStyle name="RISKtrCorner 2 2 6 3 2" xfId="25261" xr:uid="{00000000-0005-0000-0000-0000B4620000}"/>
    <cellStyle name="RISKtrCorner 2 2 6 3 2 2" xfId="47821" xr:uid="{5C295F30-038C-4D22-9336-43B7E10052C3}"/>
    <cellStyle name="RISKtrCorner 2 2 6 3 3" xfId="47820" xr:uid="{BADA63C9-E573-4AFC-A5CB-28D18F97FDF9}"/>
    <cellStyle name="RISKtrCorner 2 2 6 4" xfId="25262" xr:uid="{00000000-0005-0000-0000-0000B5620000}"/>
    <cellStyle name="RISKtrCorner 2 2 6 4 2" xfId="47822" xr:uid="{F62F6D8B-8324-40C7-BC9E-45B5E6E3CDA6}"/>
    <cellStyle name="RISKtrCorner 2 2 6 5" xfId="47817" xr:uid="{EB0FD2B0-6681-4C28-AC7B-385D2692A204}"/>
    <cellStyle name="RISKtrCorner 2 2 7" xfId="25263" xr:uid="{00000000-0005-0000-0000-0000B6620000}"/>
    <cellStyle name="RISKtrCorner 2 2 7 2" xfId="25264" xr:uid="{00000000-0005-0000-0000-0000B7620000}"/>
    <cellStyle name="RISKtrCorner 2 2 7 2 2" xfId="47824" xr:uid="{54758B2D-B99C-47CE-B04D-5CEB800CA59D}"/>
    <cellStyle name="RISKtrCorner 2 2 7 3" xfId="47823" xr:uid="{FC3A0A3A-DC29-4BAC-BC72-5D8ED0DA3BAF}"/>
    <cellStyle name="RISKtrCorner 2 2 8" xfId="25265" xr:uid="{00000000-0005-0000-0000-0000B8620000}"/>
    <cellStyle name="RISKtrCorner 2 2 8 2" xfId="25266" xr:uid="{00000000-0005-0000-0000-0000B9620000}"/>
    <cellStyle name="RISKtrCorner 2 2 8 2 2" xfId="47826" xr:uid="{05C65374-EEDA-462B-A811-C4214963B519}"/>
    <cellStyle name="RISKtrCorner 2 2 8 3" xfId="47825" xr:uid="{75A64966-FF48-4336-8E20-CF20626A6CC1}"/>
    <cellStyle name="RISKtrCorner 2 2 9" xfId="25267" xr:uid="{00000000-0005-0000-0000-0000BA620000}"/>
    <cellStyle name="RISKtrCorner 2 2 9 2" xfId="47827" xr:uid="{87F8FCCF-D159-4284-A882-410C60B2B31A}"/>
    <cellStyle name="RISKtrCorner 2 2_Balance" xfId="25268" xr:uid="{00000000-0005-0000-0000-0000BB620000}"/>
    <cellStyle name="RISKtrCorner 2 3" xfId="25269" xr:uid="{00000000-0005-0000-0000-0000BC620000}"/>
    <cellStyle name="RISKtrCorner 2 3 10" xfId="47828" xr:uid="{DA48E88D-3EE7-4A51-B84C-1AFA688B589C}"/>
    <cellStyle name="RISKtrCorner 2 3 2" xfId="25270" xr:uid="{00000000-0005-0000-0000-0000BD620000}"/>
    <cellStyle name="RISKtrCorner 2 3 2 2" xfId="25271" xr:uid="{00000000-0005-0000-0000-0000BE620000}"/>
    <cellStyle name="RISKtrCorner 2 3 2 2 2" xfId="25272" xr:uid="{00000000-0005-0000-0000-0000BF620000}"/>
    <cellStyle name="RISKtrCorner 2 3 2 2 2 2" xfId="25273" xr:uid="{00000000-0005-0000-0000-0000C0620000}"/>
    <cellStyle name="RISKtrCorner 2 3 2 2 2 2 2" xfId="47832" xr:uid="{9FE479E4-ECBC-4E31-B41E-DB6C27F64B6B}"/>
    <cellStyle name="RISKtrCorner 2 3 2 2 2 3" xfId="47831" xr:uid="{0E135963-D531-43C7-851B-8C75C2E6FDC7}"/>
    <cellStyle name="RISKtrCorner 2 3 2 2 3" xfId="25274" xr:uid="{00000000-0005-0000-0000-0000C1620000}"/>
    <cellStyle name="RISKtrCorner 2 3 2 2 3 2" xfId="25275" xr:uid="{00000000-0005-0000-0000-0000C2620000}"/>
    <cellStyle name="RISKtrCorner 2 3 2 2 3 2 2" xfId="47834" xr:uid="{3289E48D-F12F-40FA-AABC-D22C19D88ACF}"/>
    <cellStyle name="RISKtrCorner 2 3 2 2 3 3" xfId="47833" xr:uid="{22B5E18E-EABE-4254-911E-BC00CA4F4C04}"/>
    <cellStyle name="RISKtrCorner 2 3 2 2 4" xfId="25276" xr:uid="{00000000-0005-0000-0000-0000C3620000}"/>
    <cellStyle name="RISKtrCorner 2 3 2 2 4 2" xfId="47835" xr:uid="{FF60B759-FB88-4125-A0C9-63691E9E3358}"/>
    <cellStyle name="RISKtrCorner 2 3 2 2 5" xfId="47830" xr:uid="{61AB8D35-5A6D-46C0-8B84-CD0DA4EC45C1}"/>
    <cellStyle name="RISKtrCorner 2 3 2 3" xfId="25277" xr:uid="{00000000-0005-0000-0000-0000C4620000}"/>
    <cellStyle name="RISKtrCorner 2 3 2 3 2" xfId="25278" xr:uid="{00000000-0005-0000-0000-0000C5620000}"/>
    <cellStyle name="RISKtrCorner 2 3 2 3 2 2" xfId="25279" xr:uid="{00000000-0005-0000-0000-0000C6620000}"/>
    <cellStyle name="RISKtrCorner 2 3 2 3 2 2 2" xfId="47838" xr:uid="{649E38D9-FF6B-4E48-9D8B-25C091063582}"/>
    <cellStyle name="RISKtrCorner 2 3 2 3 2 3" xfId="47837" xr:uid="{F680B047-A9CB-49C0-BEA6-EDE6DCE8C1E7}"/>
    <cellStyle name="RISKtrCorner 2 3 2 3 3" xfId="25280" xr:uid="{00000000-0005-0000-0000-0000C7620000}"/>
    <cellStyle name="RISKtrCorner 2 3 2 3 3 2" xfId="25281" xr:uid="{00000000-0005-0000-0000-0000C8620000}"/>
    <cellStyle name="RISKtrCorner 2 3 2 3 3 2 2" xfId="47840" xr:uid="{8E797ED3-B7FA-4D69-9C38-A20306C2F2EB}"/>
    <cellStyle name="RISKtrCorner 2 3 2 3 3 3" xfId="47839" xr:uid="{B45F6747-5289-4A7C-9B04-3001FE3E0E5E}"/>
    <cellStyle name="RISKtrCorner 2 3 2 3 4" xfId="25282" xr:uid="{00000000-0005-0000-0000-0000C9620000}"/>
    <cellStyle name="RISKtrCorner 2 3 2 3 4 2" xfId="47841" xr:uid="{3F35D696-CB1A-4DC5-972F-A4ACE1578A3D}"/>
    <cellStyle name="RISKtrCorner 2 3 2 3 5" xfId="47836" xr:uid="{17DE6C2B-5529-4BEE-AEB5-26998FB7C209}"/>
    <cellStyle name="RISKtrCorner 2 3 2 4" xfId="25283" xr:uid="{00000000-0005-0000-0000-0000CA620000}"/>
    <cellStyle name="RISKtrCorner 2 3 2 4 2" xfId="25284" xr:uid="{00000000-0005-0000-0000-0000CB620000}"/>
    <cellStyle name="RISKtrCorner 2 3 2 4 2 2" xfId="25285" xr:uid="{00000000-0005-0000-0000-0000CC620000}"/>
    <cellStyle name="RISKtrCorner 2 3 2 4 2 2 2" xfId="47844" xr:uid="{AE7E0997-9181-4AE2-8461-86CCE7F25CB8}"/>
    <cellStyle name="RISKtrCorner 2 3 2 4 2 3" xfId="47843" xr:uid="{664E0939-2567-4514-A775-62D545F13EC0}"/>
    <cellStyle name="RISKtrCorner 2 3 2 4 3" xfId="25286" xr:uid="{00000000-0005-0000-0000-0000CD620000}"/>
    <cellStyle name="RISKtrCorner 2 3 2 4 3 2" xfId="25287" xr:uid="{00000000-0005-0000-0000-0000CE620000}"/>
    <cellStyle name="RISKtrCorner 2 3 2 4 3 2 2" xfId="47846" xr:uid="{6F5DB54A-EA80-46AD-813B-9DDD5E3EE3D8}"/>
    <cellStyle name="RISKtrCorner 2 3 2 4 3 3" xfId="47845" xr:uid="{7C8C2EAA-DEF0-477B-A172-594D9795F813}"/>
    <cellStyle name="RISKtrCorner 2 3 2 4 4" xfId="25288" xr:uid="{00000000-0005-0000-0000-0000CF620000}"/>
    <cellStyle name="RISKtrCorner 2 3 2 4 4 2" xfId="47847" xr:uid="{3AA34F91-5F21-4CE7-9F97-41DAF785652A}"/>
    <cellStyle name="RISKtrCorner 2 3 2 4 5" xfId="47842" xr:uid="{D80946BE-E710-42C9-9195-2035C3B2C095}"/>
    <cellStyle name="RISKtrCorner 2 3 2 5" xfId="25289" xr:uid="{00000000-0005-0000-0000-0000D0620000}"/>
    <cellStyle name="RISKtrCorner 2 3 2 5 2" xfId="25290" xr:uid="{00000000-0005-0000-0000-0000D1620000}"/>
    <cellStyle name="RISKtrCorner 2 3 2 5 2 2" xfId="25291" xr:uid="{00000000-0005-0000-0000-0000D2620000}"/>
    <cellStyle name="RISKtrCorner 2 3 2 5 2 2 2" xfId="47850" xr:uid="{C84DC6FB-CF47-45E3-A70B-CC7C8D5D6F1F}"/>
    <cellStyle name="RISKtrCorner 2 3 2 5 2 3" xfId="47849" xr:uid="{38FA85C8-7853-4D67-97BF-3AE0031D5F9F}"/>
    <cellStyle name="RISKtrCorner 2 3 2 5 3" xfId="25292" xr:uid="{00000000-0005-0000-0000-0000D3620000}"/>
    <cellStyle name="RISKtrCorner 2 3 2 5 3 2" xfId="25293" xr:uid="{00000000-0005-0000-0000-0000D4620000}"/>
    <cellStyle name="RISKtrCorner 2 3 2 5 3 2 2" xfId="47852" xr:uid="{582CDE24-1FD5-42C5-8D54-31FFF93B12DB}"/>
    <cellStyle name="RISKtrCorner 2 3 2 5 3 3" xfId="47851" xr:uid="{715C8818-09C9-41FA-AD93-B2FB2E380DA3}"/>
    <cellStyle name="RISKtrCorner 2 3 2 5 4" xfId="25294" xr:uid="{00000000-0005-0000-0000-0000D5620000}"/>
    <cellStyle name="RISKtrCorner 2 3 2 5 4 2" xfId="47853" xr:uid="{CCCE9667-27E5-4031-9D26-26E59EB6E410}"/>
    <cellStyle name="RISKtrCorner 2 3 2 5 5" xfId="47848" xr:uid="{422309AC-19CE-4732-8769-35337F26F3C4}"/>
    <cellStyle name="RISKtrCorner 2 3 2 6" xfId="25295" xr:uid="{00000000-0005-0000-0000-0000D6620000}"/>
    <cellStyle name="RISKtrCorner 2 3 2 6 2" xfId="25296" xr:uid="{00000000-0005-0000-0000-0000D7620000}"/>
    <cellStyle name="RISKtrCorner 2 3 2 6 2 2" xfId="47855" xr:uid="{F3174E74-F60B-47D7-9C98-443D76D75ABA}"/>
    <cellStyle name="RISKtrCorner 2 3 2 6 3" xfId="47854" xr:uid="{F8A8EB23-1D69-4854-84B7-0A1B732B94ED}"/>
    <cellStyle name="RISKtrCorner 2 3 2 7" xfId="25297" xr:uid="{00000000-0005-0000-0000-0000D8620000}"/>
    <cellStyle name="RISKtrCorner 2 3 2 7 2" xfId="25298" xr:uid="{00000000-0005-0000-0000-0000D9620000}"/>
    <cellStyle name="RISKtrCorner 2 3 2 7 2 2" xfId="47857" xr:uid="{D7FB3B8C-8B0C-4C33-80CE-2304E3F04E2E}"/>
    <cellStyle name="RISKtrCorner 2 3 2 7 3" xfId="47856" xr:uid="{9CD04745-AA1F-4C71-ACF4-E6AF45B958E8}"/>
    <cellStyle name="RISKtrCorner 2 3 2 8" xfId="25299" xr:uid="{00000000-0005-0000-0000-0000DA620000}"/>
    <cellStyle name="RISKtrCorner 2 3 2 8 2" xfId="47858" xr:uid="{4EC478E4-F8C0-47C6-9E70-77BCB4CE48A9}"/>
    <cellStyle name="RISKtrCorner 2 3 2 9" xfId="47829" xr:uid="{99B6C376-48BB-4BD6-825A-E7DFFE6F8D6A}"/>
    <cellStyle name="RISKtrCorner 2 3 3" xfId="25300" xr:uid="{00000000-0005-0000-0000-0000DB620000}"/>
    <cellStyle name="RISKtrCorner 2 3 3 2" xfId="25301" xr:uid="{00000000-0005-0000-0000-0000DC620000}"/>
    <cellStyle name="RISKtrCorner 2 3 3 2 2" xfId="25302" xr:uid="{00000000-0005-0000-0000-0000DD620000}"/>
    <cellStyle name="RISKtrCorner 2 3 3 2 2 2" xfId="47861" xr:uid="{64574F3A-0432-478A-BAE4-986FA297EFB5}"/>
    <cellStyle name="RISKtrCorner 2 3 3 2 3" xfId="47860" xr:uid="{2D9E64E1-39C7-483E-BC91-3F7E56FB5798}"/>
    <cellStyle name="RISKtrCorner 2 3 3 3" xfId="25303" xr:uid="{00000000-0005-0000-0000-0000DE620000}"/>
    <cellStyle name="RISKtrCorner 2 3 3 3 2" xfId="25304" xr:uid="{00000000-0005-0000-0000-0000DF620000}"/>
    <cellStyle name="RISKtrCorner 2 3 3 3 2 2" xfId="47863" xr:uid="{008B0629-D0F3-4739-8849-B0FC92309A85}"/>
    <cellStyle name="RISKtrCorner 2 3 3 3 3" xfId="47862" xr:uid="{E1D14BB5-D96E-47EB-8D2C-50A4F68E19D2}"/>
    <cellStyle name="RISKtrCorner 2 3 3 4" xfId="25305" xr:uid="{00000000-0005-0000-0000-0000E0620000}"/>
    <cellStyle name="RISKtrCorner 2 3 3 4 2" xfId="47864" xr:uid="{B94BF322-1907-44DE-BB8C-B5CD869B1BE1}"/>
    <cellStyle name="RISKtrCorner 2 3 3 5" xfId="47859" xr:uid="{1FB48AB4-C986-4718-934A-662CB1A0E444}"/>
    <cellStyle name="RISKtrCorner 2 3 4" xfId="25306" xr:uid="{00000000-0005-0000-0000-0000E1620000}"/>
    <cellStyle name="RISKtrCorner 2 3 4 2" xfId="25307" xr:uid="{00000000-0005-0000-0000-0000E2620000}"/>
    <cellStyle name="RISKtrCorner 2 3 4 2 2" xfId="25308" xr:uid="{00000000-0005-0000-0000-0000E3620000}"/>
    <cellStyle name="RISKtrCorner 2 3 4 2 2 2" xfId="47867" xr:uid="{59D494D3-0BAA-4B7D-8C1B-FB4A4228E38A}"/>
    <cellStyle name="RISKtrCorner 2 3 4 2 3" xfId="47866" xr:uid="{45F39AE1-E04C-412E-80F3-6A5F5AAA516C}"/>
    <cellStyle name="RISKtrCorner 2 3 4 3" xfId="25309" xr:uid="{00000000-0005-0000-0000-0000E4620000}"/>
    <cellStyle name="RISKtrCorner 2 3 4 3 2" xfId="25310" xr:uid="{00000000-0005-0000-0000-0000E5620000}"/>
    <cellStyle name="RISKtrCorner 2 3 4 3 2 2" xfId="47869" xr:uid="{F05D9307-90A3-42C0-9A4E-D9CFC89100E8}"/>
    <cellStyle name="RISKtrCorner 2 3 4 3 3" xfId="47868" xr:uid="{847CEDAD-2FE2-450B-9613-4FD0D1A8094A}"/>
    <cellStyle name="RISKtrCorner 2 3 4 4" xfId="25311" xr:uid="{00000000-0005-0000-0000-0000E6620000}"/>
    <cellStyle name="RISKtrCorner 2 3 4 4 2" xfId="47870" xr:uid="{1112B7D2-D718-477E-BD71-846FA437981B}"/>
    <cellStyle name="RISKtrCorner 2 3 4 5" xfId="47865" xr:uid="{CC902407-6D2C-4ABD-B3E0-CDE5E06019AE}"/>
    <cellStyle name="RISKtrCorner 2 3 5" xfId="25312" xr:uid="{00000000-0005-0000-0000-0000E7620000}"/>
    <cellStyle name="RISKtrCorner 2 3 5 2" xfId="25313" xr:uid="{00000000-0005-0000-0000-0000E8620000}"/>
    <cellStyle name="RISKtrCorner 2 3 5 2 2" xfId="25314" xr:uid="{00000000-0005-0000-0000-0000E9620000}"/>
    <cellStyle name="RISKtrCorner 2 3 5 2 2 2" xfId="47873" xr:uid="{23AD5594-65CF-42D6-9C4F-18848C207754}"/>
    <cellStyle name="RISKtrCorner 2 3 5 2 3" xfId="47872" xr:uid="{79AC1D34-6728-4840-9A2E-F7AC0B370312}"/>
    <cellStyle name="RISKtrCorner 2 3 5 3" xfId="25315" xr:uid="{00000000-0005-0000-0000-0000EA620000}"/>
    <cellStyle name="RISKtrCorner 2 3 5 3 2" xfId="25316" xr:uid="{00000000-0005-0000-0000-0000EB620000}"/>
    <cellStyle name="RISKtrCorner 2 3 5 3 2 2" xfId="47875" xr:uid="{9335F46A-7CE3-4773-9E92-1ADFE163380C}"/>
    <cellStyle name="RISKtrCorner 2 3 5 3 3" xfId="47874" xr:uid="{F5F83999-3744-439A-B820-DB70B7C6B164}"/>
    <cellStyle name="RISKtrCorner 2 3 5 4" xfId="25317" xr:uid="{00000000-0005-0000-0000-0000EC620000}"/>
    <cellStyle name="RISKtrCorner 2 3 5 4 2" xfId="47876" xr:uid="{C5F13A15-7EAE-41FF-A849-F1681C2B5835}"/>
    <cellStyle name="RISKtrCorner 2 3 5 5" xfId="47871" xr:uid="{F740B9FB-FDCC-41DE-9580-C21D621F28F5}"/>
    <cellStyle name="RISKtrCorner 2 3 6" xfId="25318" xr:uid="{00000000-0005-0000-0000-0000ED620000}"/>
    <cellStyle name="RISKtrCorner 2 3 6 2" xfId="25319" xr:uid="{00000000-0005-0000-0000-0000EE620000}"/>
    <cellStyle name="RISKtrCorner 2 3 6 2 2" xfId="25320" xr:uid="{00000000-0005-0000-0000-0000EF620000}"/>
    <cellStyle name="RISKtrCorner 2 3 6 2 2 2" xfId="47879" xr:uid="{1420605E-FBD3-40C5-AA18-E2DB24BD494E}"/>
    <cellStyle name="RISKtrCorner 2 3 6 2 3" xfId="47878" xr:uid="{8B6186C5-F5B1-4891-BA37-1F2A9CC6D9DD}"/>
    <cellStyle name="RISKtrCorner 2 3 6 3" xfId="25321" xr:uid="{00000000-0005-0000-0000-0000F0620000}"/>
    <cellStyle name="RISKtrCorner 2 3 6 3 2" xfId="25322" xr:uid="{00000000-0005-0000-0000-0000F1620000}"/>
    <cellStyle name="RISKtrCorner 2 3 6 3 2 2" xfId="47881" xr:uid="{9DB685F9-C512-4E67-AFE7-508E59861581}"/>
    <cellStyle name="RISKtrCorner 2 3 6 3 3" xfId="47880" xr:uid="{78747A40-F636-40B7-8D60-582EE7B702C1}"/>
    <cellStyle name="RISKtrCorner 2 3 6 4" xfId="25323" xr:uid="{00000000-0005-0000-0000-0000F2620000}"/>
    <cellStyle name="RISKtrCorner 2 3 6 4 2" xfId="47882" xr:uid="{5EE38F9F-60FC-4B0F-B94D-6CEDE2B0AAF0}"/>
    <cellStyle name="RISKtrCorner 2 3 6 5" xfId="47877" xr:uid="{CBF042E7-B543-425C-8515-25746055FCAA}"/>
    <cellStyle name="RISKtrCorner 2 3 7" xfId="25324" xr:uid="{00000000-0005-0000-0000-0000F3620000}"/>
    <cellStyle name="RISKtrCorner 2 3 7 2" xfId="25325" xr:uid="{00000000-0005-0000-0000-0000F4620000}"/>
    <cellStyle name="RISKtrCorner 2 3 7 2 2" xfId="47884" xr:uid="{AC6E6FE7-4CAB-4515-9C1A-5CC8C9048250}"/>
    <cellStyle name="RISKtrCorner 2 3 7 3" xfId="47883" xr:uid="{13E09333-9E77-4CB4-A2A6-62676F632EDA}"/>
    <cellStyle name="RISKtrCorner 2 3 8" xfId="25326" xr:uid="{00000000-0005-0000-0000-0000F5620000}"/>
    <cellStyle name="RISKtrCorner 2 3 8 2" xfId="25327" xr:uid="{00000000-0005-0000-0000-0000F6620000}"/>
    <cellStyle name="RISKtrCorner 2 3 8 2 2" xfId="47886" xr:uid="{7F290725-43B2-4774-A8FA-CDC3E63E2505}"/>
    <cellStyle name="RISKtrCorner 2 3 8 3" xfId="47885" xr:uid="{64BC970F-D555-4066-8F91-AEBAFEDE863C}"/>
    <cellStyle name="RISKtrCorner 2 3 9" xfId="25328" xr:uid="{00000000-0005-0000-0000-0000F7620000}"/>
    <cellStyle name="RISKtrCorner 2 3 9 2" xfId="47887" xr:uid="{41461126-D2ED-49CF-8F67-FE69D71EE37C}"/>
    <cellStyle name="RISKtrCorner 2 3_Balance" xfId="25329" xr:uid="{00000000-0005-0000-0000-0000F8620000}"/>
    <cellStyle name="RISKtrCorner 2 4" xfId="25330" xr:uid="{00000000-0005-0000-0000-0000F9620000}"/>
    <cellStyle name="RISKtrCorner 2 4 10" xfId="47888" xr:uid="{57E0A7B2-6343-431C-85BD-DA12A994357C}"/>
    <cellStyle name="RISKtrCorner 2 4 2" xfId="25331" xr:uid="{00000000-0005-0000-0000-0000FA620000}"/>
    <cellStyle name="RISKtrCorner 2 4 2 2" xfId="25332" xr:uid="{00000000-0005-0000-0000-0000FB620000}"/>
    <cellStyle name="RISKtrCorner 2 4 2 2 2" xfId="25333" xr:uid="{00000000-0005-0000-0000-0000FC620000}"/>
    <cellStyle name="RISKtrCorner 2 4 2 2 2 2" xfId="25334" xr:uid="{00000000-0005-0000-0000-0000FD620000}"/>
    <cellStyle name="RISKtrCorner 2 4 2 2 2 2 2" xfId="47892" xr:uid="{FEB074F9-19E6-472A-8CAD-A22C3F2824E0}"/>
    <cellStyle name="RISKtrCorner 2 4 2 2 2 3" xfId="47891" xr:uid="{1417C942-273D-47C7-82D3-69A31035C6F6}"/>
    <cellStyle name="RISKtrCorner 2 4 2 2 3" xfId="25335" xr:uid="{00000000-0005-0000-0000-0000FE620000}"/>
    <cellStyle name="RISKtrCorner 2 4 2 2 3 2" xfId="25336" xr:uid="{00000000-0005-0000-0000-0000FF620000}"/>
    <cellStyle name="RISKtrCorner 2 4 2 2 3 2 2" xfId="47894" xr:uid="{46AE5AB7-BBD3-46ED-B255-4B5CF29F87E5}"/>
    <cellStyle name="RISKtrCorner 2 4 2 2 3 3" xfId="47893" xr:uid="{6400855E-3DC7-4ECA-BE34-ECDD4005F025}"/>
    <cellStyle name="RISKtrCorner 2 4 2 2 4" xfId="25337" xr:uid="{00000000-0005-0000-0000-000000630000}"/>
    <cellStyle name="RISKtrCorner 2 4 2 2 4 2" xfId="47895" xr:uid="{C416B6BF-5742-4AA0-AB32-42BBAAF4072E}"/>
    <cellStyle name="RISKtrCorner 2 4 2 2 5" xfId="47890" xr:uid="{6F4EF1D2-20F4-4699-8214-983737F469B1}"/>
    <cellStyle name="RISKtrCorner 2 4 2 3" xfId="25338" xr:uid="{00000000-0005-0000-0000-000001630000}"/>
    <cellStyle name="RISKtrCorner 2 4 2 3 2" xfId="25339" xr:uid="{00000000-0005-0000-0000-000002630000}"/>
    <cellStyle name="RISKtrCorner 2 4 2 3 2 2" xfId="25340" xr:uid="{00000000-0005-0000-0000-000003630000}"/>
    <cellStyle name="RISKtrCorner 2 4 2 3 2 2 2" xfId="47898" xr:uid="{ABD3FD8D-3A6D-4E56-8B7F-3A25711249ED}"/>
    <cellStyle name="RISKtrCorner 2 4 2 3 2 3" xfId="47897" xr:uid="{52792647-2201-43F2-AC82-ABFC0F489235}"/>
    <cellStyle name="RISKtrCorner 2 4 2 3 3" xfId="25341" xr:uid="{00000000-0005-0000-0000-000004630000}"/>
    <cellStyle name="RISKtrCorner 2 4 2 3 3 2" xfId="25342" xr:uid="{00000000-0005-0000-0000-000005630000}"/>
    <cellStyle name="RISKtrCorner 2 4 2 3 3 2 2" xfId="47900" xr:uid="{B7CB3258-0EC8-4F46-8EBE-9BF415B11460}"/>
    <cellStyle name="RISKtrCorner 2 4 2 3 3 3" xfId="47899" xr:uid="{03427454-86C4-4F63-B896-F2B65662460C}"/>
    <cellStyle name="RISKtrCorner 2 4 2 3 4" xfId="25343" xr:uid="{00000000-0005-0000-0000-000006630000}"/>
    <cellStyle name="RISKtrCorner 2 4 2 3 4 2" xfId="47901" xr:uid="{27089054-F54B-4139-A01E-75D408E4C26A}"/>
    <cellStyle name="RISKtrCorner 2 4 2 3 5" xfId="47896" xr:uid="{B2D9D8F5-02F3-4ADA-BFAE-A4B7FE07730C}"/>
    <cellStyle name="RISKtrCorner 2 4 2 4" xfId="25344" xr:uid="{00000000-0005-0000-0000-000007630000}"/>
    <cellStyle name="RISKtrCorner 2 4 2 4 2" xfId="25345" xr:uid="{00000000-0005-0000-0000-000008630000}"/>
    <cellStyle name="RISKtrCorner 2 4 2 4 2 2" xfId="25346" xr:uid="{00000000-0005-0000-0000-000009630000}"/>
    <cellStyle name="RISKtrCorner 2 4 2 4 2 2 2" xfId="47904" xr:uid="{8FD15174-FD80-4097-98DE-8A2170E907F1}"/>
    <cellStyle name="RISKtrCorner 2 4 2 4 2 3" xfId="47903" xr:uid="{AFE334F9-1589-4DE2-BA17-FD5C59798067}"/>
    <cellStyle name="RISKtrCorner 2 4 2 4 3" xfId="25347" xr:uid="{00000000-0005-0000-0000-00000A630000}"/>
    <cellStyle name="RISKtrCorner 2 4 2 4 3 2" xfId="25348" xr:uid="{00000000-0005-0000-0000-00000B630000}"/>
    <cellStyle name="RISKtrCorner 2 4 2 4 3 2 2" xfId="47906" xr:uid="{AD041AEB-41B5-4ABF-8352-B9BC30C5A91A}"/>
    <cellStyle name="RISKtrCorner 2 4 2 4 3 3" xfId="47905" xr:uid="{8092AB16-2A64-435F-908C-60F656810AB2}"/>
    <cellStyle name="RISKtrCorner 2 4 2 4 4" xfId="25349" xr:uid="{00000000-0005-0000-0000-00000C630000}"/>
    <cellStyle name="RISKtrCorner 2 4 2 4 4 2" xfId="47907" xr:uid="{F4C2B3F5-01C0-401E-BCB9-5449CF211DFB}"/>
    <cellStyle name="RISKtrCorner 2 4 2 4 5" xfId="47902" xr:uid="{ADBFC736-587C-40A9-9F81-2A31D580F1B3}"/>
    <cellStyle name="RISKtrCorner 2 4 2 5" xfId="25350" xr:uid="{00000000-0005-0000-0000-00000D630000}"/>
    <cellStyle name="RISKtrCorner 2 4 2 5 2" xfId="25351" xr:uid="{00000000-0005-0000-0000-00000E630000}"/>
    <cellStyle name="RISKtrCorner 2 4 2 5 2 2" xfId="25352" xr:uid="{00000000-0005-0000-0000-00000F630000}"/>
    <cellStyle name="RISKtrCorner 2 4 2 5 2 2 2" xfId="47910" xr:uid="{C742305D-CDAB-4965-B648-6B3B28013C72}"/>
    <cellStyle name="RISKtrCorner 2 4 2 5 2 3" xfId="47909" xr:uid="{3E5BADCA-C348-4258-9BC3-CB74F225F28B}"/>
    <cellStyle name="RISKtrCorner 2 4 2 5 3" xfId="25353" xr:uid="{00000000-0005-0000-0000-000010630000}"/>
    <cellStyle name="RISKtrCorner 2 4 2 5 3 2" xfId="25354" xr:uid="{00000000-0005-0000-0000-000011630000}"/>
    <cellStyle name="RISKtrCorner 2 4 2 5 3 2 2" xfId="47912" xr:uid="{448D3760-8D3C-4DF7-A801-A033258819A8}"/>
    <cellStyle name="RISKtrCorner 2 4 2 5 3 3" xfId="47911" xr:uid="{2095C336-7796-4E1C-AE0C-EAB9C4D25A0A}"/>
    <cellStyle name="RISKtrCorner 2 4 2 5 4" xfId="25355" xr:uid="{00000000-0005-0000-0000-000012630000}"/>
    <cellStyle name="RISKtrCorner 2 4 2 5 4 2" xfId="47913" xr:uid="{4F009AC7-20BF-4131-B909-D2B10FA5B8D7}"/>
    <cellStyle name="RISKtrCorner 2 4 2 5 5" xfId="47908" xr:uid="{A99CA5DD-BDC1-4FD1-9995-E5C9CF16288D}"/>
    <cellStyle name="RISKtrCorner 2 4 2 6" xfId="25356" xr:uid="{00000000-0005-0000-0000-000013630000}"/>
    <cellStyle name="RISKtrCorner 2 4 2 6 2" xfId="25357" xr:uid="{00000000-0005-0000-0000-000014630000}"/>
    <cellStyle name="RISKtrCorner 2 4 2 6 2 2" xfId="47915" xr:uid="{FDD75DE8-E692-4E83-AC9E-A1F21805977B}"/>
    <cellStyle name="RISKtrCorner 2 4 2 6 3" xfId="47914" xr:uid="{0A53409F-BB19-4BB2-AF52-F430DCCEF1C6}"/>
    <cellStyle name="RISKtrCorner 2 4 2 7" xfId="25358" xr:uid="{00000000-0005-0000-0000-000015630000}"/>
    <cellStyle name="RISKtrCorner 2 4 2 7 2" xfId="25359" xr:uid="{00000000-0005-0000-0000-000016630000}"/>
    <cellStyle name="RISKtrCorner 2 4 2 7 2 2" xfId="47917" xr:uid="{8B3D6A2A-027E-40F8-90F3-3A7DB5D76476}"/>
    <cellStyle name="RISKtrCorner 2 4 2 7 3" xfId="47916" xr:uid="{AB3E5B4E-1314-4D72-BFFD-3D165C0DA6C0}"/>
    <cellStyle name="RISKtrCorner 2 4 2 8" xfId="25360" xr:uid="{00000000-0005-0000-0000-000017630000}"/>
    <cellStyle name="RISKtrCorner 2 4 2 8 2" xfId="47918" xr:uid="{81C6C4FD-6770-4B94-9436-23D4D117EA0A}"/>
    <cellStyle name="RISKtrCorner 2 4 2 9" xfId="47889" xr:uid="{200B0CFC-C723-493E-ACEE-7FC1E2D36C0D}"/>
    <cellStyle name="RISKtrCorner 2 4 3" xfId="25361" xr:uid="{00000000-0005-0000-0000-000018630000}"/>
    <cellStyle name="RISKtrCorner 2 4 3 2" xfId="25362" xr:uid="{00000000-0005-0000-0000-000019630000}"/>
    <cellStyle name="RISKtrCorner 2 4 3 2 2" xfId="25363" xr:uid="{00000000-0005-0000-0000-00001A630000}"/>
    <cellStyle name="RISKtrCorner 2 4 3 2 2 2" xfId="47921" xr:uid="{47EA1B30-0921-4331-AE52-A7B8BC2930EE}"/>
    <cellStyle name="RISKtrCorner 2 4 3 2 3" xfId="47920" xr:uid="{7AF263DA-7362-4C65-89F7-0C128B6B530E}"/>
    <cellStyle name="RISKtrCorner 2 4 3 3" xfId="25364" xr:uid="{00000000-0005-0000-0000-00001B630000}"/>
    <cellStyle name="RISKtrCorner 2 4 3 3 2" xfId="25365" xr:uid="{00000000-0005-0000-0000-00001C630000}"/>
    <cellStyle name="RISKtrCorner 2 4 3 3 2 2" xfId="47923" xr:uid="{4DDE71A9-1513-45CE-B34E-A162FF084E82}"/>
    <cellStyle name="RISKtrCorner 2 4 3 3 3" xfId="47922" xr:uid="{64653E9C-E4D3-4EA4-91AE-F8D106EB57B4}"/>
    <cellStyle name="RISKtrCorner 2 4 3 4" xfId="25366" xr:uid="{00000000-0005-0000-0000-00001D630000}"/>
    <cellStyle name="RISKtrCorner 2 4 3 4 2" xfId="47924" xr:uid="{A01DCB75-4EAF-44D6-96CA-6C654BAB3D3B}"/>
    <cellStyle name="RISKtrCorner 2 4 3 5" xfId="47919" xr:uid="{8C0D153D-E6D0-4644-95DB-6F4A15D3CB45}"/>
    <cellStyle name="RISKtrCorner 2 4 4" xfId="25367" xr:uid="{00000000-0005-0000-0000-00001E630000}"/>
    <cellStyle name="RISKtrCorner 2 4 4 2" xfId="25368" xr:uid="{00000000-0005-0000-0000-00001F630000}"/>
    <cellStyle name="RISKtrCorner 2 4 4 2 2" xfId="25369" xr:uid="{00000000-0005-0000-0000-000020630000}"/>
    <cellStyle name="RISKtrCorner 2 4 4 2 2 2" xfId="47927" xr:uid="{027FB944-3D46-480A-BE62-2E3063355498}"/>
    <cellStyle name="RISKtrCorner 2 4 4 2 3" xfId="47926" xr:uid="{7B549021-C8FC-44C9-9E59-261F33C4D582}"/>
    <cellStyle name="RISKtrCorner 2 4 4 3" xfId="25370" xr:uid="{00000000-0005-0000-0000-000021630000}"/>
    <cellStyle name="RISKtrCorner 2 4 4 3 2" xfId="25371" xr:uid="{00000000-0005-0000-0000-000022630000}"/>
    <cellStyle name="RISKtrCorner 2 4 4 3 2 2" xfId="47929" xr:uid="{7E040536-2748-4817-9B14-D745A92FC63D}"/>
    <cellStyle name="RISKtrCorner 2 4 4 3 3" xfId="47928" xr:uid="{30F83967-0EDE-434B-BC3F-43C3746F9B96}"/>
    <cellStyle name="RISKtrCorner 2 4 4 4" xfId="25372" xr:uid="{00000000-0005-0000-0000-000023630000}"/>
    <cellStyle name="RISKtrCorner 2 4 4 4 2" xfId="47930" xr:uid="{62F99602-58D9-4AB8-97DB-90AF56B01F86}"/>
    <cellStyle name="RISKtrCorner 2 4 4 5" xfId="47925" xr:uid="{42D9CE1D-2E26-4901-A659-82535EDDC1FB}"/>
    <cellStyle name="RISKtrCorner 2 4 5" xfId="25373" xr:uid="{00000000-0005-0000-0000-000024630000}"/>
    <cellStyle name="RISKtrCorner 2 4 5 2" xfId="25374" xr:uid="{00000000-0005-0000-0000-000025630000}"/>
    <cellStyle name="RISKtrCorner 2 4 5 2 2" xfId="25375" xr:uid="{00000000-0005-0000-0000-000026630000}"/>
    <cellStyle name="RISKtrCorner 2 4 5 2 2 2" xfId="47933" xr:uid="{456F754F-5987-4875-8BF3-B0E7534E132B}"/>
    <cellStyle name="RISKtrCorner 2 4 5 2 3" xfId="47932" xr:uid="{99E48BFA-5608-47BC-872E-420BA716EA04}"/>
    <cellStyle name="RISKtrCorner 2 4 5 3" xfId="25376" xr:uid="{00000000-0005-0000-0000-000027630000}"/>
    <cellStyle name="RISKtrCorner 2 4 5 3 2" xfId="25377" xr:uid="{00000000-0005-0000-0000-000028630000}"/>
    <cellStyle name="RISKtrCorner 2 4 5 3 2 2" xfId="47935" xr:uid="{D76D8E36-C98B-455F-BA8E-784403AAFA2C}"/>
    <cellStyle name="RISKtrCorner 2 4 5 3 3" xfId="47934" xr:uid="{6C179A6A-2B8E-4E1B-8039-5174C303604F}"/>
    <cellStyle name="RISKtrCorner 2 4 5 4" xfId="25378" xr:uid="{00000000-0005-0000-0000-000029630000}"/>
    <cellStyle name="RISKtrCorner 2 4 5 4 2" xfId="47936" xr:uid="{ED14FB26-8A0B-43CB-BA5D-57325073302E}"/>
    <cellStyle name="RISKtrCorner 2 4 5 5" xfId="47931" xr:uid="{CE49A1CA-75C1-4013-BBF5-9EFEBDABCA89}"/>
    <cellStyle name="RISKtrCorner 2 4 6" xfId="25379" xr:uid="{00000000-0005-0000-0000-00002A630000}"/>
    <cellStyle name="RISKtrCorner 2 4 6 2" xfId="25380" xr:uid="{00000000-0005-0000-0000-00002B630000}"/>
    <cellStyle name="RISKtrCorner 2 4 6 2 2" xfId="25381" xr:uid="{00000000-0005-0000-0000-00002C630000}"/>
    <cellStyle name="RISKtrCorner 2 4 6 2 2 2" xfId="47939" xr:uid="{4F7BF14C-9637-4BFB-B4A4-95EFC734F16D}"/>
    <cellStyle name="RISKtrCorner 2 4 6 2 3" xfId="47938" xr:uid="{FB9E70BB-5091-48B1-98F7-D5DF95A434CD}"/>
    <cellStyle name="RISKtrCorner 2 4 6 3" xfId="25382" xr:uid="{00000000-0005-0000-0000-00002D630000}"/>
    <cellStyle name="RISKtrCorner 2 4 6 3 2" xfId="25383" xr:uid="{00000000-0005-0000-0000-00002E630000}"/>
    <cellStyle name="RISKtrCorner 2 4 6 3 2 2" xfId="47941" xr:uid="{75047911-07F6-4C5E-ACD8-1093B59A1324}"/>
    <cellStyle name="RISKtrCorner 2 4 6 3 3" xfId="47940" xr:uid="{4BC4A8E6-CC78-4EDA-9263-3A11C6CA15F7}"/>
    <cellStyle name="RISKtrCorner 2 4 6 4" xfId="25384" xr:uid="{00000000-0005-0000-0000-00002F630000}"/>
    <cellStyle name="RISKtrCorner 2 4 6 4 2" xfId="47942" xr:uid="{DB1A14A8-D2C6-4BA0-B3EB-9593C4CEA7E6}"/>
    <cellStyle name="RISKtrCorner 2 4 6 5" xfId="47937" xr:uid="{8ED6A948-2B65-4CD3-AA4B-4870A8CA8150}"/>
    <cellStyle name="RISKtrCorner 2 4 7" xfId="25385" xr:uid="{00000000-0005-0000-0000-000030630000}"/>
    <cellStyle name="RISKtrCorner 2 4 7 2" xfId="25386" xr:uid="{00000000-0005-0000-0000-000031630000}"/>
    <cellStyle name="RISKtrCorner 2 4 7 2 2" xfId="47944" xr:uid="{DEDACDFE-3DC9-4FDC-9EDB-34F033A5C3FD}"/>
    <cellStyle name="RISKtrCorner 2 4 7 3" xfId="47943" xr:uid="{97CF5A14-0CD1-4910-8F5F-37AA31AB53C1}"/>
    <cellStyle name="RISKtrCorner 2 4 8" xfId="25387" xr:uid="{00000000-0005-0000-0000-000032630000}"/>
    <cellStyle name="RISKtrCorner 2 4 8 2" xfId="25388" xr:uid="{00000000-0005-0000-0000-000033630000}"/>
    <cellStyle name="RISKtrCorner 2 4 8 2 2" xfId="47946" xr:uid="{55060005-E183-4F33-A957-53C5743BF6FC}"/>
    <cellStyle name="RISKtrCorner 2 4 8 3" xfId="47945" xr:uid="{D0049F10-95FC-402F-95F0-7417D6C8B7F2}"/>
    <cellStyle name="RISKtrCorner 2 4 9" xfId="25389" xr:uid="{00000000-0005-0000-0000-000034630000}"/>
    <cellStyle name="RISKtrCorner 2 4 9 2" xfId="47947" xr:uid="{5C9B8358-BA3E-489A-9C0A-B777037930A2}"/>
    <cellStyle name="RISKtrCorner 2 4_Balance" xfId="25390" xr:uid="{00000000-0005-0000-0000-000035630000}"/>
    <cellStyle name="RISKtrCorner 2 5" xfId="25391" xr:uid="{00000000-0005-0000-0000-000036630000}"/>
    <cellStyle name="RISKtrCorner 2 5 2" xfId="25392" xr:uid="{00000000-0005-0000-0000-000037630000}"/>
    <cellStyle name="RISKtrCorner 2 5 2 2" xfId="25393" xr:uid="{00000000-0005-0000-0000-000038630000}"/>
    <cellStyle name="RISKtrCorner 2 5 2 2 2" xfId="25394" xr:uid="{00000000-0005-0000-0000-000039630000}"/>
    <cellStyle name="RISKtrCorner 2 5 2 2 2 2" xfId="47951" xr:uid="{0437331E-C34B-4D31-B800-0343B8DCFDF7}"/>
    <cellStyle name="RISKtrCorner 2 5 2 2 3" xfId="47950" xr:uid="{2FDDA2AB-6369-4C96-8774-CDED0BFBA07E}"/>
    <cellStyle name="RISKtrCorner 2 5 2 3" xfId="25395" xr:uid="{00000000-0005-0000-0000-00003A630000}"/>
    <cellStyle name="RISKtrCorner 2 5 2 3 2" xfId="25396" xr:uid="{00000000-0005-0000-0000-00003B630000}"/>
    <cellStyle name="RISKtrCorner 2 5 2 3 2 2" xfId="47953" xr:uid="{B83A2354-FD1E-424C-AF7F-F559284C0413}"/>
    <cellStyle name="RISKtrCorner 2 5 2 3 3" xfId="47952" xr:uid="{E4AE335C-C38C-4AB2-A9D2-39538D08B5D6}"/>
    <cellStyle name="RISKtrCorner 2 5 2 4" xfId="25397" xr:uid="{00000000-0005-0000-0000-00003C630000}"/>
    <cellStyle name="RISKtrCorner 2 5 2 4 2" xfId="47954" xr:uid="{17DD079D-C522-4B81-972F-AB3C29E2E32F}"/>
    <cellStyle name="RISKtrCorner 2 5 2 5" xfId="47949" xr:uid="{56337FB9-1D67-4577-9DB1-F6B9F148C462}"/>
    <cellStyle name="RISKtrCorner 2 5 3" xfId="25398" xr:uid="{00000000-0005-0000-0000-00003D630000}"/>
    <cellStyle name="RISKtrCorner 2 5 3 2" xfId="25399" xr:uid="{00000000-0005-0000-0000-00003E630000}"/>
    <cellStyle name="RISKtrCorner 2 5 3 2 2" xfId="25400" xr:uid="{00000000-0005-0000-0000-00003F630000}"/>
    <cellStyle name="RISKtrCorner 2 5 3 2 2 2" xfId="47957" xr:uid="{4882A121-4368-45BB-BCA5-7D02D00C8F49}"/>
    <cellStyle name="RISKtrCorner 2 5 3 2 3" xfId="47956" xr:uid="{8C2F3A3E-DD53-4BF3-8072-29D4C77AEB7E}"/>
    <cellStyle name="RISKtrCorner 2 5 3 3" xfId="25401" xr:uid="{00000000-0005-0000-0000-000040630000}"/>
    <cellStyle name="RISKtrCorner 2 5 3 3 2" xfId="25402" xr:uid="{00000000-0005-0000-0000-000041630000}"/>
    <cellStyle name="RISKtrCorner 2 5 3 3 2 2" xfId="47959" xr:uid="{0F30F764-C090-40B6-A8FD-A16C2A92AE89}"/>
    <cellStyle name="RISKtrCorner 2 5 3 3 3" xfId="47958" xr:uid="{D9CDDB6D-6579-4982-8C9A-B86D403DC9BA}"/>
    <cellStyle name="RISKtrCorner 2 5 3 4" xfId="25403" xr:uid="{00000000-0005-0000-0000-000042630000}"/>
    <cellStyle name="RISKtrCorner 2 5 3 4 2" xfId="47960" xr:uid="{77762099-D1AC-496D-A28A-2C56E3BCEAD7}"/>
    <cellStyle name="RISKtrCorner 2 5 3 5" xfId="47955" xr:uid="{9191D536-F54F-4839-8489-1EEB119EBCD3}"/>
    <cellStyle name="RISKtrCorner 2 5 4" xfId="25404" xr:uid="{00000000-0005-0000-0000-000043630000}"/>
    <cellStyle name="RISKtrCorner 2 5 4 2" xfId="25405" xr:uid="{00000000-0005-0000-0000-000044630000}"/>
    <cellStyle name="RISKtrCorner 2 5 4 2 2" xfId="25406" xr:uid="{00000000-0005-0000-0000-000045630000}"/>
    <cellStyle name="RISKtrCorner 2 5 4 2 2 2" xfId="47963" xr:uid="{3E4252DF-E175-42BE-B0F9-10A72DF35EFC}"/>
    <cellStyle name="RISKtrCorner 2 5 4 2 3" xfId="47962" xr:uid="{4BE2EA12-0B5A-449C-8AAB-BE892B606FC4}"/>
    <cellStyle name="RISKtrCorner 2 5 4 3" xfId="25407" xr:uid="{00000000-0005-0000-0000-000046630000}"/>
    <cellStyle name="RISKtrCorner 2 5 4 3 2" xfId="25408" xr:uid="{00000000-0005-0000-0000-000047630000}"/>
    <cellStyle name="RISKtrCorner 2 5 4 3 2 2" xfId="47965" xr:uid="{D441EC1F-89A3-45B7-A849-083DB921959B}"/>
    <cellStyle name="RISKtrCorner 2 5 4 3 3" xfId="47964" xr:uid="{6B1DDA58-25C1-45BA-8945-B448BCAFCDEC}"/>
    <cellStyle name="RISKtrCorner 2 5 4 4" xfId="25409" xr:uid="{00000000-0005-0000-0000-000048630000}"/>
    <cellStyle name="RISKtrCorner 2 5 4 4 2" xfId="47966" xr:uid="{F6BD4756-D3F1-4C76-91C0-38E113CD2BFE}"/>
    <cellStyle name="RISKtrCorner 2 5 4 5" xfId="47961" xr:uid="{2F753421-B49B-466C-9335-D9AB58D656D9}"/>
    <cellStyle name="RISKtrCorner 2 5 5" xfId="25410" xr:uid="{00000000-0005-0000-0000-000049630000}"/>
    <cellStyle name="RISKtrCorner 2 5 5 2" xfId="25411" xr:uid="{00000000-0005-0000-0000-00004A630000}"/>
    <cellStyle name="RISKtrCorner 2 5 5 2 2" xfId="25412" xr:uid="{00000000-0005-0000-0000-00004B630000}"/>
    <cellStyle name="RISKtrCorner 2 5 5 2 2 2" xfId="47969" xr:uid="{DCD5FF47-7D5B-4F5C-9B35-6464D09D6DD3}"/>
    <cellStyle name="RISKtrCorner 2 5 5 2 3" xfId="47968" xr:uid="{9A437367-3DEA-43A2-A762-EB0A35EEBA09}"/>
    <cellStyle name="RISKtrCorner 2 5 5 3" xfId="25413" xr:uid="{00000000-0005-0000-0000-00004C630000}"/>
    <cellStyle name="RISKtrCorner 2 5 5 3 2" xfId="25414" xr:uid="{00000000-0005-0000-0000-00004D630000}"/>
    <cellStyle name="RISKtrCorner 2 5 5 3 2 2" xfId="47971" xr:uid="{2B36F217-276D-4693-B0B7-CD990D2870D8}"/>
    <cellStyle name="RISKtrCorner 2 5 5 3 3" xfId="47970" xr:uid="{A099C042-B92E-449C-92D2-529E7FCB0CD7}"/>
    <cellStyle name="RISKtrCorner 2 5 5 4" xfId="25415" xr:uid="{00000000-0005-0000-0000-00004E630000}"/>
    <cellStyle name="RISKtrCorner 2 5 5 4 2" xfId="47972" xr:uid="{BEAEC5C2-8983-4BF6-98D0-2F9F7CD53297}"/>
    <cellStyle name="RISKtrCorner 2 5 5 5" xfId="47967" xr:uid="{3512959B-62BC-4C13-8089-FACC936E8189}"/>
    <cellStyle name="RISKtrCorner 2 5 6" xfId="25416" xr:uid="{00000000-0005-0000-0000-00004F630000}"/>
    <cellStyle name="RISKtrCorner 2 5 6 2" xfId="25417" xr:uid="{00000000-0005-0000-0000-000050630000}"/>
    <cellStyle name="RISKtrCorner 2 5 6 2 2" xfId="47974" xr:uid="{AF0B74F0-263A-4300-8DC4-D63482BC4812}"/>
    <cellStyle name="RISKtrCorner 2 5 6 3" xfId="47973" xr:uid="{01C96903-00F1-4B1E-A2CD-34C50D25B021}"/>
    <cellStyle name="RISKtrCorner 2 5 7" xfId="25418" xr:uid="{00000000-0005-0000-0000-000051630000}"/>
    <cellStyle name="RISKtrCorner 2 5 7 2" xfId="25419" xr:uid="{00000000-0005-0000-0000-000052630000}"/>
    <cellStyle name="RISKtrCorner 2 5 7 2 2" xfId="47976" xr:uid="{DC45379B-C87B-4402-B8DA-30D0303505CB}"/>
    <cellStyle name="RISKtrCorner 2 5 7 3" xfId="47975" xr:uid="{57691D19-966F-44EE-9DDF-D8BBA5DA0BCE}"/>
    <cellStyle name="RISKtrCorner 2 5 8" xfId="25420" xr:uid="{00000000-0005-0000-0000-000053630000}"/>
    <cellStyle name="RISKtrCorner 2 5 8 2" xfId="47977" xr:uid="{95227E78-A536-4EC9-9205-44C55F68E064}"/>
    <cellStyle name="RISKtrCorner 2 5 9" xfId="47948" xr:uid="{AF8735B8-79FC-4AB0-B441-93E5B4FA4809}"/>
    <cellStyle name="RISKtrCorner 2 6" xfId="25421" xr:uid="{00000000-0005-0000-0000-000054630000}"/>
    <cellStyle name="RISKtrCorner 2 6 2" xfId="25422" xr:uid="{00000000-0005-0000-0000-000055630000}"/>
    <cellStyle name="RISKtrCorner 2 6 2 2" xfId="25423" xr:uid="{00000000-0005-0000-0000-000056630000}"/>
    <cellStyle name="RISKtrCorner 2 6 2 2 2" xfId="25424" xr:uid="{00000000-0005-0000-0000-000057630000}"/>
    <cellStyle name="RISKtrCorner 2 6 2 2 2 2" xfId="47981" xr:uid="{6D902FC1-4DF3-4BC3-AB86-266CBDB484E2}"/>
    <cellStyle name="RISKtrCorner 2 6 2 2 3" xfId="47980" xr:uid="{1C622383-A54B-4783-B694-07FFE92CAABE}"/>
    <cellStyle name="RISKtrCorner 2 6 2 3" xfId="25425" xr:uid="{00000000-0005-0000-0000-000058630000}"/>
    <cellStyle name="RISKtrCorner 2 6 2 3 2" xfId="25426" xr:uid="{00000000-0005-0000-0000-000059630000}"/>
    <cellStyle name="RISKtrCorner 2 6 2 3 2 2" xfId="47983" xr:uid="{C322B360-1DFD-4435-829F-819288C368D8}"/>
    <cellStyle name="RISKtrCorner 2 6 2 3 3" xfId="47982" xr:uid="{1996F1F1-9D5D-4831-AA7D-0CF9FE2FE077}"/>
    <cellStyle name="RISKtrCorner 2 6 2 4" xfId="25427" xr:uid="{00000000-0005-0000-0000-00005A630000}"/>
    <cellStyle name="RISKtrCorner 2 6 2 4 2" xfId="47984" xr:uid="{7AAD86C7-C12B-46ED-B857-2D3A49FD0D44}"/>
    <cellStyle name="RISKtrCorner 2 6 2 5" xfId="47979" xr:uid="{35A4167B-3126-44DD-93D8-64EC436491D2}"/>
    <cellStyle name="RISKtrCorner 2 6 3" xfId="25428" xr:uid="{00000000-0005-0000-0000-00005B630000}"/>
    <cellStyle name="RISKtrCorner 2 6 3 2" xfId="25429" xr:uid="{00000000-0005-0000-0000-00005C630000}"/>
    <cellStyle name="RISKtrCorner 2 6 3 2 2" xfId="25430" xr:uid="{00000000-0005-0000-0000-00005D630000}"/>
    <cellStyle name="RISKtrCorner 2 6 3 2 2 2" xfId="47987" xr:uid="{EC83494E-63B5-463F-89BE-024551ECDF63}"/>
    <cellStyle name="RISKtrCorner 2 6 3 2 3" xfId="47986" xr:uid="{95245579-3291-48DE-9567-74D590496FF4}"/>
    <cellStyle name="RISKtrCorner 2 6 3 3" xfId="25431" xr:uid="{00000000-0005-0000-0000-00005E630000}"/>
    <cellStyle name="RISKtrCorner 2 6 3 3 2" xfId="25432" xr:uid="{00000000-0005-0000-0000-00005F630000}"/>
    <cellStyle name="RISKtrCorner 2 6 3 3 2 2" xfId="47989" xr:uid="{A6B774D9-FDB2-4C7C-B49A-3ADF25E01D78}"/>
    <cellStyle name="RISKtrCorner 2 6 3 3 3" xfId="47988" xr:uid="{62D965DA-B09A-435B-9993-0E98F46CAE41}"/>
    <cellStyle name="RISKtrCorner 2 6 3 4" xfId="25433" xr:uid="{00000000-0005-0000-0000-000060630000}"/>
    <cellStyle name="RISKtrCorner 2 6 3 4 2" xfId="47990" xr:uid="{062B9118-338A-47F8-8A48-EA966DD5E42C}"/>
    <cellStyle name="RISKtrCorner 2 6 3 5" xfId="47985" xr:uid="{A902ED2E-3B1B-4BC6-822C-363F4793128C}"/>
    <cellStyle name="RISKtrCorner 2 6 4" xfId="25434" xr:uid="{00000000-0005-0000-0000-000061630000}"/>
    <cellStyle name="RISKtrCorner 2 6 4 2" xfId="25435" xr:uid="{00000000-0005-0000-0000-000062630000}"/>
    <cellStyle name="RISKtrCorner 2 6 4 2 2" xfId="25436" xr:uid="{00000000-0005-0000-0000-000063630000}"/>
    <cellStyle name="RISKtrCorner 2 6 4 2 2 2" xfId="47993" xr:uid="{AB19A1E7-F7C1-498A-9373-D5C02BC3F65C}"/>
    <cellStyle name="RISKtrCorner 2 6 4 2 3" xfId="47992" xr:uid="{30912357-FE31-4B92-A2AF-D08342A9EC32}"/>
    <cellStyle name="RISKtrCorner 2 6 4 3" xfId="25437" xr:uid="{00000000-0005-0000-0000-000064630000}"/>
    <cellStyle name="RISKtrCorner 2 6 4 3 2" xfId="25438" xr:uid="{00000000-0005-0000-0000-000065630000}"/>
    <cellStyle name="RISKtrCorner 2 6 4 3 2 2" xfId="47995" xr:uid="{2BFAB0C8-5E44-44AC-A921-8479722F2488}"/>
    <cellStyle name="RISKtrCorner 2 6 4 3 3" xfId="47994" xr:uid="{4C41C4E1-247F-4727-BC06-106437F31F0A}"/>
    <cellStyle name="RISKtrCorner 2 6 4 4" xfId="25439" xr:uid="{00000000-0005-0000-0000-000066630000}"/>
    <cellStyle name="RISKtrCorner 2 6 4 4 2" xfId="47996" xr:uid="{B4CDFD7E-FF4F-41C2-99DB-89EDF25E7F69}"/>
    <cellStyle name="RISKtrCorner 2 6 4 5" xfId="47991" xr:uid="{2F2C4F36-0B9E-4984-BFFE-2848CC9AE39F}"/>
    <cellStyle name="RISKtrCorner 2 6 5" xfId="25440" xr:uid="{00000000-0005-0000-0000-000067630000}"/>
    <cellStyle name="RISKtrCorner 2 6 5 2" xfId="25441" xr:uid="{00000000-0005-0000-0000-000068630000}"/>
    <cellStyle name="RISKtrCorner 2 6 5 2 2" xfId="25442" xr:uid="{00000000-0005-0000-0000-000069630000}"/>
    <cellStyle name="RISKtrCorner 2 6 5 2 2 2" xfId="47999" xr:uid="{801E88BE-5F33-4437-A238-F5FC29CE56F9}"/>
    <cellStyle name="RISKtrCorner 2 6 5 2 3" xfId="47998" xr:uid="{5540BF6B-17BC-4AF1-800E-F1158B1641EB}"/>
    <cellStyle name="RISKtrCorner 2 6 5 3" xfId="25443" xr:uid="{00000000-0005-0000-0000-00006A630000}"/>
    <cellStyle name="RISKtrCorner 2 6 5 3 2" xfId="25444" xr:uid="{00000000-0005-0000-0000-00006B630000}"/>
    <cellStyle name="RISKtrCorner 2 6 5 3 2 2" xfId="48001" xr:uid="{72FC199E-331B-47EE-A79F-5C7D0A5BF3FA}"/>
    <cellStyle name="RISKtrCorner 2 6 5 3 3" xfId="48000" xr:uid="{2CBE4ADD-DAD8-4359-AD23-D5968BCC0386}"/>
    <cellStyle name="RISKtrCorner 2 6 5 4" xfId="25445" xr:uid="{00000000-0005-0000-0000-00006C630000}"/>
    <cellStyle name="RISKtrCorner 2 6 5 4 2" xfId="48002" xr:uid="{C18977B5-94DF-4886-8820-4F73FD71BBAA}"/>
    <cellStyle name="RISKtrCorner 2 6 5 5" xfId="47997" xr:uid="{2AF682E7-72E0-4283-9DE3-F4F59F412034}"/>
    <cellStyle name="RISKtrCorner 2 6 6" xfId="25446" xr:uid="{00000000-0005-0000-0000-00006D630000}"/>
    <cellStyle name="RISKtrCorner 2 6 6 2" xfId="25447" xr:uid="{00000000-0005-0000-0000-00006E630000}"/>
    <cellStyle name="RISKtrCorner 2 6 6 2 2" xfId="48004" xr:uid="{4ACB691E-C5C6-467A-9F69-279D3E179253}"/>
    <cellStyle name="RISKtrCorner 2 6 6 3" xfId="48003" xr:uid="{F1CBC622-85FB-4EB9-9174-2B77E7E23E84}"/>
    <cellStyle name="RISKtrCorner 2 6 7" xfId="25448" xr:uid="{00000000-0005-0000-0000-00006F630000}"/>
    <cellStyle name="RISKtrCorner 2 6 7 2" xfId="25449" xr:uid="{00000000-0005-0000-0000-000070630000}"/>
    <cellStyle name="RISKtrCorner 2 6 7 2 2" xfId="48006" xr:uid="{41E5D943-5603-4729-A30A-1D5A959D8A38}"/>
    <cellStyle name="RISKtrCorner 2 6 7 3" xfId="48005" xr:uid="{643F422C-1DFD-4E82-B9D0-D7A9DDA49769}"/>
    <cellStyle name="RISKtrCorner 2 6 8" xfId="25450" xr:uid="{00000000-0005-0000-0000-000071630000}"/>
    <cellStyle name="RISKtrCorner 2 6 8 2" xfId="48007" xr:uid="{10FA382B-8714-442A-A44F-830F3B3F7762}"/>
    <cellStyle name="RISKtrCorner 2 6 9" xfId="47978" xr:uid="{380C9797-5884-444A-B05A-7577F86630D4}"/>
    <cellStyle name="RISKtrCorner 2 7" xfId="25451" xr:uid="{00000000-0005-0000-0000-000072630000}"/>
    <cellStyle name="RISKtrCorner 2 7 2" xfId="25452" xr:uid="{00000000-0005-0000-0000-000073630000}"/>
    <cellStyle name="RISKtrCorner 2 7 2 2" xfId="25453" xr:uid="{00000000-0005-0000-0000-000074630000}"/>
    <cellStyle name="RISKtrCorner 2 7 2 2 2" xfId="48010" xr:uid="{E520092B-D9F7-4373-B17F-F2D9C006D19D}"/>
    <cellStyle name="RISKtrCorner 2 7 2 3" xfId="48009" xr:uid="{8B5B9466-7A36-4086-B5D0-24B97BDDE051}"/>
    <cellStyle name="RISKtrCorner 2 7 3" xfId="25454" xr:uid="{00000000-0005-0000-0000-000075630000}"/>
    <cellStyle name="RISKtrCorner 2 7 3 2" xfId="25455" xr:uid="{00000000-0005-0000-0000-000076630000}"/>
    <cellStyle name="RISKtrCorner 2 7 3 2 2" xfId="48012" xr:uid="{F0B337B7-6E4B-4DD2-937B-7841F78628A7}"/>
    <cellStyle name="RISKtrCorner 2 7 3 3" xfId="48011" xr:uid="{25ED6EFB-958E-46EF-B169-2921B2BADCD1}"/>
    <cellStyle name="RISKtrCorner 2 7 4" xfId="25456" xr:uid="{00000000-0005-0000-0000-000077630000}"/>
    <cellStyle name="RISKtrCorner 2 7 4 2" xfId="48013" xr:uid="{5AD1C503-EE65-4A8B-B64B-3CD29CD41FB9}"/>
    <cellStyle name="RISKtrCorner 2 7 5" xfId="48008" xr:uid="{E9A1C8D7-8DD6-4240-A4AD-EDB8D6303A4F}"/>
    <cellStyle name="RISKtrCorner 2 8" xfId="25457" xr:uid="{00000000-0005-0000-0000-000078630000}"/>
    <cellStyle name="RISKtrCorner 2 8 2" xfId="25458" xr:uid="{00000000-0005-0000-0000-000079630000}"/>
    <cellStyle name="RISKtrCorner 2 8 2 2" xfId="25459" xr:uid="{00000000-0005-0000-0000-00007A630000}"/>
    <cellStyle name="RISKtrCorner 2 8 2 2 2" xfId="48016" xr:uid="{4CF32B26-3570-4A1F-926A-2D508DB6E678}"/>
    <cellStyle name="RISKtrCorner 2 8 2 3" xfId="48015" xr:uid="{11DCF865-8630-4054-9147-35F35BFD0A30}"/>
    <cellStyle name="RISKtrCorner 2 8 3" xfId="25460" xr:uid="{00000000-0005-0000-0000-00007B630000}"/>
    <cellStyle name="RISKtrCorner 2 8 3 2" xfId="25461" xr:uid="{00000000-0005-0000-0000-00007C630000}"/>
    <cellStyle name="RISKtrCorner 2 8 3 2 2" xfId="48018" xr:uid="{621DB752-DC42-446F-9CDD-AB693C53E640}"/>
    <cellStyle name="RISKtrCorner 2 8 3 3" xfId="48017" xr:uid="{F214313A-9213-47B5-8E35-72B7995B5830}"/>
    <cellStyle name="RISKtrCorner 2 8 4" xfId="25462" xr:uid="{00000000-0005-0000-0000-00007D630000}"/>
    <cellStyle name="RISKtrCorner 2 8 4 2" xfId="48019" xr:uid="{3E0716A7-0D5E-43D8-A6CE-98893DEB7B72}"/>
    <cellStyle name="RISKtrCorner 2 8 5" xfId="48014" xr:uid="{D326315E-4ABB-4218-A406-82534084C38A}"/>
    <cellStyle name="RISKtrCorner 2 9" xfId="25463" xr:uid="{00000000-0005-0000-0000-00007E630000}"/>
    <cellStyle name="RISKtrCorner 2 9 2" xfId="25464" xr:uid="{00000000-0005-0000-0000-00007F630000}"/>
    <cellStyle name="RISKtrCorner 2 9 2 2" xfId="25465" xr:uid="{00000000-0005-0000-0000-000080630000}"/>
    <cellStyle name="RISKtrCorner 2 9 2 2 2" xfId="48022" xr:uid="{D10F63D5-EF35-48F7-8BBF-C8B3690C7EC8}"/>
    <cellStyle name="RISKtrCorner 2 9 2 3" xfId="48021" xr:uid="{F4130BC1-41EE-492D-BF80-F8D9199851F5}"/>
    <cellStyle name="RISKtrCorner 2 9 3" xfId="25466" xr:uid="{00000000-0005-0000-0000-000081630000}"/>
    <cellStyle name="RISKtrCorner 2 9 3 2" xfId="25467" xr:uid="{00000000-0005-0000-0000-000082630000}"/>
    <cellStyle name="RISKtrCorner 2 9 3 2 2" xfId="48024" xr:uid="{61A2BC94-1BF2-4139-BC82-6C51F23BE4E0}"/>
    <cellStyle name="RISKtrCorner 2 9 3 3" xfId="48023" xr:uid="{77FC2203-9D05-4E6A-A7C7-446DCA90DF37}"/>
    <cellStyle name="RISKtrCorner 2 9 4" xfId="25468" xr:uid="{00000000-0005-0000-0000-000083630000}"/>
    <cellStyle name="RISKtrCorner 2 9 4 2" xfId="48025" xr:uid="{A0B90E85-B1A1-4677-A44F-91F27E2D4734}"/>
    <cellStyle name="RISKtrCorner 2 9 5" xfId="48020" xr:uid="{DA46C650-F2C7-421F-A5EA-092C88670F38}"/>
    <cellStyle name="RISKtrCorner 2_Balance" xfId="25469" xr:uid="{00000000-0005-0000-0000-000084630000}"/>
    <cellStyle name="RISKtrCorner 3" xfId="25470" xr:uid="{00000000-0005-0000-0000-000085630000}"/>
    <cellStyle name="RISKtrCorner 3 10" xfId="25471" xr:uid="{00000000-0005-0000-0000-000086630000}"/>
    <cellStyle name="RISKtrCorner 3 10 2" xfId="25472" xr:uid="{00000000-0005-0000-0000-000087630000}"/>
    <cellStyle name="RISKtrCorner 3 10 2 2" xfId="25473" xr:uid="{00000000-0005-0000-0000-000088630000}"/>
    <cellStyle name="RISKtrCorner 3 10 2 2 2" xfId="48029" xr:uid="{EC425B98-B556-4E25-89FD-2884ABEBBE10}"/>
    <cellStyle name="RISKtrCorner 3 10 2 3" xfId="48028" xr:uid="{8C28B151-B2F2-460D-9415-638DA9599EB7}"/>
    <cellStyle name="RISKtrCorner 3 10 3" xfId="25474" xr:uid="{00000000-0005-0000-0000-000089630000}"/>
    <cellStyle name="RISKtrCorner 3 10 3 2" xfId="25475" xr:uid="{00000000-0005-0000-0000-00008A630000}"/>
    <cellStyle name="RISKtrCorner 3 10 3 2 2" xfId="48031" xr:uid="{D585DC3D-EAEB-49F3-A743-E52B9E312711}"/>
    <cellStyle name="RISKtrCorner 3 10 3 3" xfId="48030" xr:uid="{0AD87ADA-FB49-46C4-8932-B9F353A27490}"/>
    <cellStyle name="RISKtrCorner 3 10 4" xfId="25476" xr:uid="{00000000-0005-0000-0000-00008B630000}"/>
    <cellStyle name="RISKtrCorner 3 10 4 2" xfId="48032" xr:uid="{109E058C-CA9D-44E8-BFE3-F19D2F74CBD0}"/>
    <cellStyle name="RISKtrCorner 3 10 5" xfId="48027" xr:uid="{660F1D9E-DB3C-4E3F-9A15-0C4487F11784}"/>
    <cellStyle name="RISKtrCorner 3 11" xfId="25477" xr:uid="{00000000-0005-0000-0000-00008C630000}"/>
    <cellStyle name="RISKtrCorner 3 11 2" xfId="25478" xr:uid="{00000000-0005-0000-0000-00008D630000}"/>
    <cellStyle name="RISKtrCorner 3 11 2 2" xfId="48034" xr:uid="{20C6C1BC-F7A4-4933-B603-1A14EE590C37}"/>
    <cellStyle name="RISKtrCorner 3 11 3" xfId="48033" xr:uid="{67DF51FF-7D90-4CD7-95E1-A5A99AB25777}"/>
    <cellStyle name="RISKtrCorner 3 12" xfId="25479" xr:uid="{00000000-0005-0000-0000-00008E630000}"/>
    <cellStyle name="RISKtrCorner 3 12 2" xfId="25480" xr:uid="{00000000-0005-0000-0000-00008F630000}"/>
    <cellStyle name="RISKtrCorner 3 12 2 2" xfId="48036" xr:uid="{21A62FA6-4D09-45EB-81A6-54CBEF75CD5C}"/>
    <cellStyle name="RISKtrCorner 3 12 3" xfId="48035" xr:uid="{83A36A2D-B6AA-4D5B-B680-DF47646EFC46}"/>
    <cellStyle name="RISKtrCorner 3 13" xfId="25481" xr:uid="{00000000-0005-0000-0000-000090630000}"/>
    <cellStyle name="RISKtrCorner 3 13 2" xfId="48037" xr:uid="{E9932ED7-75D3-4D59-A7AF-AE3C81878602}"/>
    <cellStyle name="RISKtrCorner 3 14" xfId="48026" xr:uid="{843CF909-F22F-4C9F-957E-C2C68EDA5B7A}"/>
    <cellStyle name="RISKtrCorner 3 2" xfId="25482" xr:uid="{00000000-0005-0000-0000-000091630000}"/>
    <cellStyle name="RISKtrCorner 3 2 10" xfId="48038" xr:uid="{1B3D8C19-BE3C-45CA-8CB9-4C563E06B002}"/>
    <cellStyle name="RISKtrCorner 3 2 2" xfId="25483" xr:uid="{00000000-0005-0000-0000-000092630000}"/>
    <cellStyle name="RISKtrCorner 3 2 2 2" xfId="25484" xr:uid="{00000000-0005-0000-0000-000093630000}"/>
    <cellStyle name="RISKtrCorner 3 2 2 2 2" xfId="25485" xr:uid="{00000000-0005-0000-0000-000094630000}"/>
    <cellStyle name="RISKtrCorner 3 2 2 2 2 2" xfId="25486" xr:uid="{00000000-0005-0000-0000-000095630000}"/>
    <cellStyle name="RISKtrCorner 3 2 2 2 2 2 2" xfId="48042" xr:uid="{E756B922-5209-4647-A612-01D251D3163C}"/>
    <cellStyle name="RISKtrCorner 3 2 2 2 2 3" xfId="48041" xr:uid="{6D18FA85-A62D-40AA-892F-CCE3C1139C6D}"/>
    <cellStyle name="RISKtrCorner 3 2 2 2 3" xfId="25487" xr:uid="{00000000-0005-0000-0000-000096630000}"/>
    <cellStyle name="RISKtrCorner 3 2 2 2 3 2" xfId="25488" xr:uid="{00000000-0005-0000-0000-000097630000}"/>
    <cellStyle name="RISKtrCorner 3 2 2 2 3 2 2" xfId="48044" xr:uid="{3CEA2F0F-6754-4097-B588-C3D42D0F66B8}"/>
    <cellStyle name="RISKtrCorner 3 2 2 2 3 3" xfId="48043" xr:uid="{54CCABB2-A517-443E-8662-31F70CAA2EDD}"/>
    <cellStyle name="RISKtrCorner 3 2 2 2 4" xfId="25489" xr:uid="{00000000-0005-0000-0000-000098630000}"/>
    <cellStyle name="RISKtrCorner 3 2 2 2 4 2" xfId="48045" xr:uid="{24543F65-D910-4EC0-A1F2-66FDA2651FFD}"/>
    <cellStyle name="RISKtrCorner 3 2 2 2 5" xfId="48040" xr:uid="{50901B60-4BCD-44C1-B124-D05FEDD6DB52}"/>
    <cellStyle name="RISKtrCorner 3 2 2 3" xfId="25490" xr:uid="{00000000-0005-0000-0000-000099630000}"/>
    <cellStyle name="RISKtrCorner 3 2 2 3 2" xfId="25491" xr:uid="{00000000-0005-0000-0000-00009A630000}"/>
    <cellStyle name="RISKtrCorner 3 2 2 3 2 2" xfId="25492" xr:uid="{00000000-0005-0000-0000-00009B630000}"/>
    <cellStyle name="RISKtrCorner 3 2 2 3 2 2 2" xfId="48048" xr:uid="{FBBE8B49-3A4A-41E1-9632-A6DE082E4ECA}"/>
    <cellStyle name="RISKtrCorner 3 2 2 3 2 3" xfId="48047" xr:uid="{DC456D18-AFFE-4585-B22F-7F5EEAF323ED}"/>
    <cellStyle name="RISKtrCorner 3 2 2 3 3" xfId="25493" xr:uid="{00000000-0005-0000-0000-00009C630000}"/>
    <cellStyle name="RISKtrCorner 3 2 2 3 3 2" xfId="25494" xr:uid="{00000000-0005-0000-0000-00009D630000}"/>
    <cellStyle name="RISKtrCorner 3 2 2 3 3 2 2" xfId="48050" xr:uid="{DA97EBD6-0397-452B-A187-D62F37A2A695}"/>
    <cellStyle name="RISKtrCorner 3 2 2 3 3 3" xfId="48049" xr:uid="{750A7CDF-B4EB-42D8-BF75-A67029046B5C}"/>
    <cellStyle name="RISKtrCorner 3 2 2 3 4" xfId="25495" xr:uid="{00000000-0005-0000-0000-00009E630000}"/>
    <cellStyle name="RISKtrCorner 3 2 2 3 4 2" xfId="48051" xr:uid="{18334D5E-1B7F-443E-AB95-11D9DDE8072D}"/>
    <cellStyle name="RISKtrCorner 3 2 2 3 5" xfId="48046" xr:uid="{710CE0B5-706C-4FB9-BD03-7FFC45D0E545}"/>
    <cellStyle name="RISKtrCorner 3 2 2 4" xfId="25496" xr:uid="{00000000-0005-0000-0000-00009F630000}"/>
    <cellStyle name="RISKtrCorner 3 2 2 4 2" xfId="25497" xr:uid="{00000000-0005-0000-0000-0000A0630000}"/>
    <cellStyle name="RISKtrCorner 3 2 2 4 2 2" xfId="25498" xr:uid="{00000000-0005-0000-0000-0000A1630000}"/>
    <cellStyle name="RISKtrCorner 3 2 2 4 2 2 2" xfId="48054" xr:uid="{E6CF759C-8B17-485F-8E20-61D10564516E}"/>
    <cellStyle name="RISKtrCorner 3 2 2 4 2 3" xfId="48053" xr:uid="{CB532468-B209-4177-A745-ED4B0C2626C3}"/>
    <cellStyle name="RISKtrCorner 3 2 2 4 3" xfId="25499" xr:uid="{00000000-0005-0000-0000-0000A2630000}"/>
    <cellStyle name="RISKtrCorner 3 2 2 4 3 2" xfId="25500" xr:uid="{00000000-0005-0000-0000-0000A3630000}"/>
    <cellStyle name="RISKtrCorner 3 2 2 4 3 2 2" xfId="48056" xr:uid="{40F03E86-0A9A-4722-98A3-A15A7F7F0AD6}"/>
    <cellStyle name="RISKtrCorner 3 2 2 4 3 3" xfId="48055" xr:uid="{C64099D8-909A-41F8-B8CF-C765A8CF9166}"/>
    <cellStyle name="RISKtrCorner 3 2 2 4 4" xfId="25501" xr:uid="{00000000-0005-0000-0000-0000A4630000}"/>
    <cellStyle name="RISKtrCorner 3 2 2 4 4 2" xfId="48057" xr:uid="{2D56B656-72FD-473B-92EC-784264610537}"/>
    <cellStyle name="RISKtrCorner 3 2 2 4 5" xfId="48052" xr:uid="{12EAD86D-10C8-4F31-9D6C-1D910B0C26DD}"/>
    <cellStyle name="RISKtrCorner 3 2 2 5" xfId="25502" xr:uid="{00000000-0005-0000-0000-0000A5630000}"/>
    <cellStyle name="RISKtrCorner 3 2 2 5 2" xfId="25503" xr:uid="{00000000-0005-0000-0000-0000A6630000}"/>
    <cellStyle name="RISKtrCorner 3 2 2 5 2 2" xfId="25504" xr:uid="{00000000-0005-0000-0000-0000A7630000}"/>
    <cellStyle name="RISKtrCorner 3 2 2 5 2 2 2" xfId="48060" xr:uid="{BBAF54C3-5E94-453E-B0EE-AEE6EFF6E9FE}"/>
    <cellStyle name="RISKtrCorner 3 2 2 5 2 3" xfId="48059" xr:uid="{6F2A8CEB-F3FB-4082-9DCD-1D47B9EC23FE}"/>
    <cellStyle name="RISKtrCorner 3 2 2 5 3" xfId="25505" xr:uid="{00000000-0005-0000-0000-0000A8630000}"/>
    <cellStyle name="RISKtrCorner 3 2 2 5 3 2" xfId="25506" xr:uid="{00000000-0005-0000-0000-0000A9630000}"/>
    <cellStyle name="RISKtrCorner 3 2 2 5 3 2 2" xfId="48062" xr:uid="{BF12F428-C04C-46F9-AEFA-77E32EABD369}"/>
    <cellStyle name="RISKtrCorner 3 2 2 5 3 3" xfId="48061" xr:uid="{C7284D3F-7F85-400D-81FC-496EEA635A29}"/>
    <cellStyle name="RISKtrCorner 3 2 2 5 4" xfId="25507" xr:uid="{00000000-0005-0000-0000-0000AA630000}"/>
    <cellStyle name="RISKtrCorner 3 2 2 5 4 2" xfId="48063" xr:uid="{BA8FF03D-9C08-43AF-8D68-CCB5443A8BAA}"/>
    <cellStyle name="RISKtrCorner 3 2 2 5 5" xfId="48058" xr:uid="{31A210B0-C8AA-4533-8719-E15503AAF03A}"/>
    <cellStyle name="RISKtrCorner 3 2 2 6" xfId="25508" xr:uid="{00000000-0005-0000-0000-0000AB630000}"/>
    <cellStyle name="RISKtrCorner 3 2 2 6 2" xfId="25509" xr:uid="{00000000-0005-0000-0000-0000AC630000}"/>
    <cellStyle name="RISKtrCorner 3 2 2 6 2 2" xfId="48065" xr:uid="{782DA13F-97FC-4116-92A7-A10494F7F13E}"/>
    <cellStyle name="RISKtrCorner 3 2 2 6 3" xfId="48064" xr:uid="{3CEC7788-D99B-4F49-AA6C-854770EDEEE9}"/>
    <cellStyle name="RISKtrCorner 3 2 2 7" xfId="25510" xr:uid="{00000000-0005-0000-0000-0000AD630000}"/>
    <cellStyle name="RISKtrCorner 3 2 2 7 2" xfId="25511" xr:uid="{00000000-0005-0000-0000-0000AE630000}"/>
    <cellStyle name="RISKtrCorner 3 2 2 7 2 2" xfId="48067" xr:uid="{6C425DA9-FFCD-41B0-B8AF-065BB31AF183}"/>
    <cellStyle name="RISKtrCorner 3 2 2 7 3" xfId="48066" xr:uid="{4907B308-9B9A-440D-A6F8-43EDE043AE6B}"/>
    <cellStyle name="RISKtrCorner 3 2 2 8" xfId="25512" xr:uid="{00000000-0005-0000-0000-0000AF630000}"/>
    <cellStyle name="RISKtrCorner 3 2 2 8 2" xfId="48068" xr:uid="{F6777D36-7CE8-4FC0-993C-4133DEFD5752}"/>
    <cellStyle name="RISKtrCorner 3 2 2 9" xfId="48039" xr:uid="{EB6F2E08-E752-4329-B5C1-C1540C0EB2AC}"/>
    <cellStyle name="RISKtrCorner 3 2 3" xfId="25513" xr:uid="{00000000-0005-0000-0000-0000B0630000}"/>
    <cellStyle name="RISKtrCorner 3 2 3 2" xfId="25514" xr:uid="{00000000-0005-0000-0000-0000B1630000}"/>
    <cellStyle name="RISKtrCorner 3 2 3 2 2" xfId="25515" xr:uid="{00000000-0005-0000-0000-0000B2630000}"/>
    <cellStyle name="RISKtrCorner 3 2 3 2 2 2" xfId="48071" xr:uid="{AA5031C2-D601-4C66-99A4-9F873AAAE593}"/>
    <cellStyle name="RISKtrCorner 3 2 3 2 3" xfId="48070" xr:uid="{8EF5B998-C06C-4B0A-97DD-F03C2FE606C3}"/>
    <cellStyle name="RISKtrCorner 3 2 3 3" xfId="25516" xr:uid="{00000000-0005-0000-0000-0000B3630000}"/>
    <cellStyle name="RISKtrCorner 3 2 3 3 2" xfId="25517" xr:uid="{00000000-0005-0000-0000-0000B4630000}"/>
    <cellStyle name="RISKtrCorner 3 2 3 3 2 2" xfId="48073" xr:uid="{5B727CF8-02E0-4EDB-A014-85B4087670BC}"/>
    <cellStyle name="RISKtrCorner 3 2 3 3 3" xfId="48072" xr:uid="{A7BDEE59-5E8B-49CF-9F3B-AF6750779231}"/>
    <cellStyle name="RISKtrCorner 3 2 3 4" xfId="25518" xr:uid="{00000000-0005-0000-0000-0000B5630000}"/>
    <cellStyle name="RISKtrCorner 3 2 3 4 2" xfId="48074" xr:uid="{529BF597-58C7-4757-8514-FD3656B46552}"/>
    <cellStyle name="RISKtrCorner 3 2 3 5" xfId="48069" xr:uid="{F5F35EB5-9C90-48A6-9280-3A28A82C1794}"/>
    <cellStyle name="RISKtrCorner 3 2 4" xfId="25519" xr:uid="{00000000-0005-0000-0000-0000B6630000}"/>
    <cellStyle name="RISKtrCorner 3 2 4 2" xfId="25520" xr:uid="{00000000-0005-0000-0000-0000B7630000}"/>
    <cellStyle name="RISKtrCorner 3 2 4 2 2" xfId="25521" xr:uid="{00000000-0005-0000-0000-0000B8630000}"/>
    <cellStyle name="RISKtrCorner 3 2 4 2 2 2" xfId="48077" xr:uid="{C45EC933-0249-49EB-9185-B6D3304B5E36}"/>
    <cellStyle name="RISKtrCorner 3 2 4 2 3" xfId="48076" xr:uid="{CE2CDC3C-9348-49BE-945F-BF0819D0199D}"/>
    <cellStyle name="RISKtrCorner 3 2 4 3" xfId="25522" xr:uid="{00000000-0005-0000-0000-0000B9630000}"/>
    <cellStyle name="RISKtrCorner 3 2 4 3 2" xfId="25523" xr:uid="{00000000-0005-0000-0000-0000BA630000}"/>
    <cellStyle name="RISKtrCorner 3 2 4 3 2 2" xfId="48079" xr:uid="{07C581E3-41CD-4153-B676-E61D005A8CE2}"/>
    <cellStyle name="RISKtrCorner 3 2 4 3 3" xfId="48078" xr:uid="{B88687C3-89F2-4716-ABEF-B985767E3FE5}"/>
    <cellStyle name="RISKtrCorner 3 2 4 4" xfId="25524" xr:uid="{00000000-0005-0000-0000-0000BB630000}"/>
    <cellStyle name="RISKtrCorner 3 2 4 4 2" xfId="48080" xr:uid="{D47FF550-E14F-4D06-AAC2-540829ABB793}"/>
    <cellStyle name="RISKtrCorner 3 2 4 5" xfId="48075" xr:uid="{E9D5CD6A-40D7-44F0-B1AA-DEB960701379}"/>
    <cellStyle name="RISKtrCorner 3 2 5" xfId="25525" xr:uid="{00000000-0005-0000-0000-0000BC630000}"/>
    <cellStyle name="RISKtrCorner 3 2 5 2" xfId="25526" xr:uid="{00000000-0005-0000-0000-0000BD630000}"/>
    <cellStyle name="RISKtrCorner 3 2 5 2 2" xfId="25527" xr:uid="{00000000-0005-0000-0000-0000BE630000}"/>
    <cellStyle name="RISKtrCorner 3 2 5 2 2 2" xfId="48083" xr:uid="{6034C724-B5A3-4260-AA77-E05EE9671C99}"/>
    <cellStyle name="RISKtrCorner 3 2 5 2 3" xfId="48082" xr:uid="{C484B4F7-3085-4D51-A35D-F2C546B8BFFB}"/>
    <cellStyle name="RISKtrCorner 3 2 5 3" xfId="25528" xr:uid="{00000000-0005-0000-0000-0000BF630000}"/>
    <cellStyle name="RISKtrCorner 3 2 5 3 2" xfId="25529" xr:uid="{00000000-0005-0000-0000-0000C0630000}"/>
    <cellStyle name="RISKtrCorner 3 2 5 3 2 2" xfId="48085" xr:uid="{A2A5F686-2A83-4C2C-97F0-FEF4B44CA8E3}"/>
    <cellStyle name="RISKtrCorner 3 2 5 3 3" xfId="48084" xr:uid="{A4CD9D00-87D6-4AAC-8A5A-B768BA350350}"/>
    <cellStyle name="RISKtrCorner 3 2 5 4" xfId="25530" xr:uid="{00000000-0005-0000-0000-0000C1630000}"/>
    <cellStyle name="RISKtrCorner 3 2 5 4 2" xfId="48086" xr:uid="{F1373833-C3DC-42A1-A3E4-E6A66D28AD0C}"/>
    <cellStyle name="RISKtrCorner 3 2 5 5" xfId="48081" xr:uid="{E24FCC3B-97ED-4772-84F3-66CD3A0C499F}"/>
    <cellStyle name="RISKtrCorner 3 2 6" xfId="25531" xr:uid="{00000000-0005-0000-0000-0000C2630000}"/>
    <cellStyle name="RISKtrCorner 3 2 6 2" xfId="25532" xr:uid="{00000000-0005-0000-0000-0000C3630000}"/>
    <cellStyle name="RISKtrCorner 3 2 6 2 2" xfId="25533" xr:uid="{00000000-0005-0000-0000-0000C4630000}"/>
    <cellStyle name="RISKtrCorner 3 2 6 2 2 2" xfId="48089" xr:uid="{68DDD683-5802-44AF-A291-F78A8FCEBBE0}"/>
    <cellStyle name="RISKtrCorner 3 2 6 2 3" xfId="48088" xr:uid="{F703B98D-2A1E-4D2F-8649-C0B3BE75DE80}"/>
    <cellStyle name="RISKtrCorner 3 2 6 3" xfId="25534" xr:uid="{00000000-0005-0000-0000-0000C5630000}"/>
    <cellStyle name="RISKtrCorner 3 2 6 3 2" xfId="25535" xr:uid="{00000000-0005-0000-0000-0000C6630000}"/>
    <cellStyle name="RISKtrCorner 3 2 6 3 2 2" xfId="48091" xr:uid="{8C699FD6-706E-4F7F-B1A0-FC0A3AA32215}"/>
    <cellStyle name="RISKtrCorner 3 2 6 3 3" xfId="48090" xr:uid="{449CDA48-6F4D-4956-9218-73C581DC8776}"/>
    <cellStyle name="RISKtrCorner 3 2 6 4" xfId="25536" xr:uid="{00000000-0005-0000-0000-0000C7630000}"/>
    <cellStyle name="RISKtrCorner 3 2 6 4 2" xfId="48092" xr:uid="{9369F15D-5191-414F-A661-8CE6A61F8046}"/>
    <cellStyle name="RISKtrCorner 3 2 6 5" xfId="48087" xr:uid="{264A9FE7-7366-4570-B6C5-9C86A0E15812}"/>
    <cellStyle name="RISKtrCorner 3 2 7" xfId="25537" xr:uid="{00000000-0005-0000-0000-0000C8630000}"/>
    <cellStyle name="RISKtrCorner 3 2 7 2" xfId="25538" xr:uid="{00000000-0005-0000-0000-0000C9630000}"/>
    <cellStyle name="RISKtrCorner 3 2 7 2 2" xfId="48094" xr:uid="{90387583-21B2-4570-82FA-0B0C3AFDD44A}"/>
    <cellStyle name="RISKtrCorner 3 2 7 3" xfId="48093" xr:uid="{EECD5BE6-1358-4F75-82FF-2FA5A1BA7B24}"/>
    <cellStyle name="RISKtrCorner 3 2 8" xfId="25539" xr:uid="{00000000-0005-0000-0000-0000CA630000}"/>
    <cellStyle name="RISKtrCorner 3 2 8 2" xfId="25540" xr:uid="{00000000-0005-0000-0000-0000CB630000}"/>
    <cellStyle name="RISKtrCorner 3 2 8 2 2" xfId="48096" xr:uid="{9E987B44-E90E-454D-9D83-42B0B72A8716}"/>
    <cellStyle name="RISKtrCorner 3 2 8 3" xfId="48095" xr:uid="{43E77EEA-A10F-46B8-B884-BBAC5F2205FE}"/>
    <cellStyle name="RISKtrCorner 3 2 9" xfId="25541" xr:uid="{00000000-0005-0000-0000-0000CC630000}"/>
    <cellStyle name="RISKtrCorner 3 2 9 2" xfId="48097" xr:uid="{35C854FE-C630-4B40-8BDD-C6BC84250CF3}"/>
    <cellStyle name="RISKtrCorner 3 2_Balance" xfId="25542" xr:uid="{00000000-0005-0000-0000-0000CD630000}"/>
    <cellStyle name="RISKtrCorner 3 3" xfId="25543" xr:uid="{00000000-0005-0000-0000-0000CE630000}"/>
    <cellStyle name="RISKtrCorner 3 3 10" xfId="48098" xr:uid="{3FB3F203-F67B-444D-AEE8-DA7D6B3F3B15}"/>
    <cellStyle name="RISKtrCorner 3 3 2" xfId="25544" xr:uid="{00000000-0005-0000-0000-0000CF630000}"/>
    <cellStyle name="RISKtrCorner 3 3 2 2" xfId="25545" xr:uid="{00000000-0005-0000-0000-0000D0630000}"/>
    <cellStyle name="RISKtrCorner 3 3 2 2 2" xfId="25546" xr:uid="{00000000-0005-0000-0000-0000D1630000}"/>
    <cellStyle name="RISKtrCorner 3 3 2 2 2 2" xfId="25547" xr:uid="{00000000-0005-0000-0000-0000D2630000}"/>
    <cellStyle name="RISKtrCorner 3 3 2 2 2 2 2" xfId="48102" xr:uid="{3213E661-3577-4F12-99A1-52319E2F29B2}"/>
    <cellStyle name="RISKtrCorner 3 3 2 2 2 3" xfId="48101" xr:uid="{D1BEB656-4AFB-4E60-B2AE-53E3D8CC9954}"/>
    <cellStyle name="RISKtrCorner 3 3 2 2 3" xfId="25548" xr:uid="{00000000-0005-0000-0000-0000D3630000}"/>
    <cellStyle name="RISKtrCorner 3 3 2 2 3 2" xfId="25549" xr:uid="{00000000-0005-0000-0000-0000D4630000}"/>
    <cellStyle name="RISKtrCorner 3 3 2 2 3 2 2" xfId="48104" xr:uid="{D17FDFC3-A581-4148-A649-8D0EA1C22D55}"/>
    <cellStyle name="RISKtrCorner 3 3 2 2 3 3" xfId="48103" xr:uid="{C54A06AB-BE09-4CE6-B074-6E002CAE15DC}"/>
    <cellStyle name="RISKtrCorner 3 3 2 2 4" xfId="25550" xr:uid="{00000000-0005-0000-0000-0000D5630000}"/>
    <cellStyle name="RISKtrCorner 3 3 2 2 4 2" xfId="48105" xr:uid="{5A3BEBC1-7756-4037-AD4B-0419964151DE}"/>
    <cellStyle name="RISKtrCorner 3 3 2 2 5" xfId="48100" xr:uid="{B52D9A2A-059A-4427-B504-B3DA57E37200}"/>
    <cellStyle name="RISKtrCorner 3 3 2 3" xfId="25551" xr:uid="{00000000-0005-0000-0000-0000D6630000}"/>
    <cellStyle name="RISKtrCorner 3 3 2 3 2" xfId="25552" xr:uid="{00000000-0005-0000-0000-0000D7630000}"/>
    <cellStyle name="RISKtrCorner 3 3 2 3 2 2" xfId="25553" xr:uid="{00000000-0005-0000-0000-0000D8630000}"/>
    <cellStyle name="RISKtrCorner 3 3 2 3 2 2 2" xfId="48108" xr:uid="{7C72622D-D12B-4878-9EC0-070E6CAD3DDD}"/>
    <cellStyle name="RISKtrCorner 3 3 2 3 2 3" xfId="48107" xr:uid="{B4587665-F14B-4206-BFD1-8DA1FB471110}"/>
    <cellStyle name="RISKtrCorner 3 3 2 3 3" xfId="25554" xr:uid="{00000000-0005-0000-0000-0000D9630000}"/>
    <cellStyle name="RISKtrCorner 3 3 2 3 3 2" xfId="25555" xr:uid="{00000000-0005-0000-0000-0000DA630000}"/>
    <cellStyle name="RISKtrCorner 3 3 2 3 3 2 2" xfId="48110" xr:uid="{EB937B51-E43A-4DFA-B088-17C75350F23C}"/>
    <cellStyle name="RISKtrCorner 3 3 2 3 3 3" xfId="48109" xr:uid="{73EB9B9B-FF4C-423E-A083-4E162ACB817F}"/>
    <cellStyle name="RISKtrCorner 3 3 2 3 4" xfId="25556" xr:uid="{00000000-0005-0000-0000-0000DB630000}"/>
    <cellStyle name="RISKtrCorner 3 3 2 3 4 2" xfId="48111" xr:uid="{524AA611-1A21-4129-9F95-06CB666BBD59}"/>
    <cellStyle name="RISKtrCorner 3 3 2 3 5" xfId="48106" xr:uid="{71BA2A3D-C488-490F-8943-9B7A88918759}"/>
    <cellStyle name="RISKtrCorner 3 3 2 4" xfId="25557" xr:uid="{00000000-0005-0000-0000-0000DC630000}"/>
    <cellStyle name="RISKtrCorner 3 3 2 4 2" xfId="25558" xr:uid="{00000000-0005-0000-0000-0000DD630000}"/>
    <cellStyle name="RISKtrCorner 3 3 2 4 2 2" xfId="25559" xr:uid="{00000000-0005-0000-0000-0000DE630000}"/>
    <cellStyle name="RISKtrCorner 3 3 2 4 2 2 2" xfId="48114" xr:uid="{34F8676E-7DEE-4886-8FD5-DB21FB79CE56}"/>
    <cellStyle name="RISKtrCorner 3 3 2 4 2 3" xfId="48113" xr:uid="{CE7C88D3-2A46-427C-AD78-1A74C59B0292}"/>
    <cellStyle name="RISKtrCorner 3 3 2 4 3" xfId="25560" xr:uid="{00000000-0005-0000-0000-0000DF630000}"/>
    <cellStyle name="RISKtrCorner 3 3 2 4 3 2" xfId="25561" xr:uid="{00000000-0005-0000-0000-0000E0630000}"/>
    <cellStyle name="RISKtrCorner 3 3 2 4 3 2 2" xfId="48116" xr:uid="{148A6607-F3CA-4F35-AF8B-7C1369B8FF46}"/>
    <cellStyle name="RISKtrCorner 3 3 2 4 3 3" xfId="48115" xr:uid="{F5336935-5607-45DD-A8A9-2E2A0ADE1B7C}"/>
    <cellStyle name="RISKtrCorner 3 3 2 4 4" xfId="25562" xr:uid="{00000000-0005-0000-0000-0000E1630000}"/>
    <cellStyle name="RISKtrCorner 3 3 2 4 4 2" xfId="48117" xr:uid="{D4BA9542-AADE-4EC9-89D0-A200C43FB776}"/>
    <cellStyle name="RISKtrCorner 3 3 2 4 5" xfId="48112" xr:uid="{B5F9B77D-7F26-4D1B-AAF9-C05098479B34}"/>
    <cellStyle name="RISKtrCorner 3 3 2 5" xfId="25563" xr:uid="{00000000-0005-0000-0000-0000E2630000}"/>
    <cellStyle name="RISKtrCorner 3 3 2 5 2" xfId="25564" xr:uid="{00000000-0005-0000-0000-0000E3630000}"/>
    <cellStyle name="RISKtrCorner 3 3 2 5 2 2" xfId="25565" xr:uid="{00000000-0005-0000-0000-0000E4630000}"/>
    <cellStyle name="RISKtrCorner 3 3 2 5 2 2 2" xfId="48120" xr:uid="{AAD434C3-95CE-440C-9581-B97A0502217F}"/>
    <cellStyle name="RISKtrCorner 3 3 2 5 2 3" xfId="48119" xr:uid="{BBD9FBEC-8282-46AF-80FE-751EA44CCECD}"/>
    <cellStyle name="RISKtrCorner 3 3 2 5 3" xfId="25566" xr:uid="{00000000-0005-0000-0000-0000E5630000}"/>
    <cellStyle name="RISKtrCorner 3 3 2 5 3 2" xfId="25567" xr:uid="{00000000-0005-0000-0000-0000E6630000}"/>
    <cellStyle name="RISKtrCorner 3 3 2 5 3 2 2" xfId="48122" xr:uid="{8ADC469B-A42A-4B0B-9578-C6429C08348B}"/>
    <cellStyle name="RISKtrCorner 3 3 2 5 3 3" xfId="48121" xr:uid="{063F1F7D-6D9B-4BA1-B8FE-627D5BD7C436}"/>
    <cellStyle name="RISKtrCorner 3 3 2 5 4" xfId="25568" xr:uid="{00000000-0005-0000-0000-0000E7630000}"/>
    <cellStyle name="RISKtrCorner 3 3 2 5 4 2" xfId="48123" xr:uid="{6733AF9B-9AD5-4D49-983D-09E7A7976960}"/>
    <cellStyle name="RISKtrCorner 3 3 2 5 5" xfId="48118" xr:uid="{D3A3240D-E4FA-4D01-8F82-F18ADCC6CA05}"/>
    <cellStyle name="RISKtrCorner 3 3 2 6" xfId="25569" xr:uid="{00000000-0005-0000-0000-0000E8630000}"/>
    <cellStyle name="RISKtrCorner 3 3 2 6 2" xfId="25570" xr:uid="{00000000-0005-0000-0000-0000E9630000}"/>
    <cellStyle name="RISKtrCorner 3 3 2 6 2 2" xfId="48125" xr:uid="{5D4ADA12-9FF4-4EA0-9BB9-7E35C43B46B9}"/>
    <cellStyle name="RISKtrCorner 3 3 2 6 3" xfId="48124" xr:uid="{DCCA5639-B82D-495B-BF2F-67233126B749}"/>
    <cellStyle name="RISKtrCorner 3 3 2 7" xfId="25571" xr:uid="{00000000-0005-0000-0000-0000EA630000}"/>
    <cellStyle name="RISKtrCorner 3 3 2 7 2" xfId="25572" xr:uid="{00000000-0005-0000-0000-0000EB630000}"/>
    <cellStyle name="RISKtrCorner 3 3 2 7 2 2" xfId="48127" xr:uid="{EEA09FFD-B67A-4E26-9B21-C00375616858}"/>
    <cellStyle name="RISKtrCorner 3 3 2 7 3" xfId="48126" xr:uid="{2D438F34-351C-4075-8D9F-081CC8087CFA}"/>
    <cellStyle name="RISKtrCorner 3 3 2 8" xfId="25573" xr:uid="{00000000-0005-0000-0000-0000EC630000}"/>
    <cellStyle name="RISKtrCorner 3 3 2 8 2" xfId="48128" xr:uid="{20A57C6A-CB8F-4B1D-8B19-0E2C9457AC05}"/>
    <cellStyle name="RISKtrCorner 3 3 2 9" xfId="48099" xr:uid="{C90989D6-9CD8-4F94-8442-DD1A9F7A56F6}"/>
    <cellStyle name="RISKtrCorner 3 3 3" xfId="25574" xr:uid="{00000000-0005-0000-0000-0000ED630000}"/>
    <cellStyle name="RISKtrCorner 3 3 3 2" xfId="25575" xr:uid="{00000000-0005-0000-0000-0000EE630000}"/>
    <cellStyle name="RISKtrCorner 3 3 3 2 2" xfId="25576" xr:uid="{00000000-0005-0000-0000-0000EF630000}"/>
    <cellStyle name="RISKtrCorner 3 3 3 2 2 2" xfId="48131" xr:uid="{7AA0BAB4-912B-4D14-846E-2349405694B4}"/>
    <cellStyle name="RISKtrCorner 3 3 3 2 3" xfId="48130" xr:uid="{04A0468B-8166-4966-8555-05C53E293A1E}"/>
    <cellStyle name="RISKtrCorner 3 3 3 3" xfId="25577" xr:uid="{00000000-0005-0000-0000-0000F0630000}"/>
    <cellStyle name="RISKtrCorner 3 3 3 3 2" xfId="25578" xr:uid="{00000000-0005-0000-0000-0000F1630000}"/>
    <cellStyle name="RISKtrCorner 3 3 3 3 2 2" xfId="48133" xr:uid="{3F08A2E4-6EE4-46CC-980C-95033051E787}"/>
    <cellStyle name="RISKtrCorner 3 3 3 3 3" xfId="48132" xr:uid="{73DFE2A6-A9D8-4069-97F2-4C04D8ADFD4B}"/>
    <cellStyle name="RISKtrCorner 3 3 3 4" xfId="25579" xr:uid="{00000000-0005-0000-0000-0000F2630000}"/>
    <cellStyle name="RISKtrCorner 3 3 3 4 2" xfId="48134" xr:uid="{42E5B1BD-63B8-4FEF-BEE5-E6A6E2EE7966}"/>
    <cellStyle name="RISKtrCorner 3 3 3 5" xfId="48129" xr:uid="{25762361-4620-489D-8667-66B612D2C08C}"/>
    <cellStyle name="RISKtrCorner 3 3 4" xfId="25580" xr:uid="{00000000-0005-0000-0000-0000F3630000}"/>
    <cellStyle name="RISKtrCorner 3 3 4 2" xfId="25581" xr:uid="{00000000-0005-0000-0000-0000F4630000}"/>
    <cellStyle name="RISKtrCorner 3 3 4 2 2" xfId="25582" xr:uid="{00000000-0005-0000-0000-0000F5630000}"/>
    <cellStyle name="RISKtrCorner 3 3 4 2 2 2" xfId="48137" xr:uid="{7A6364AC-D159-4E60-9088-6D63D7E5E7D6}"/>
    <cellStyle name="RISKtrCorner 3 3 4 2 3" xfId="48136" xr:uid="{3DF9E7B5-3BD5-4DDD-A267-0A8759B33822}"/>
    <cellStyle name="RISKtrCorner 3 3 4 3" xfId="25583" xr:uid="{00000000-0005-0000-0000-0000F6630000}"/>
    <cellStyle name="RISKtrCorner 3 3 4 3 2" xfId="25584" xr:uid="{00000000-0005-0000-0000-0000F7630000}"/>
    <cellStyle name="RISKtrCorner 3 3 4 3 2 2" xfId="48139" xr:uid="{2CC706A9-0AA9-40CC-9375-92CC249416EE}"/>
    <cellStyle name="RISKtrCorner 3 3 4 3 3" xfId="48138" xr:uid="{0328182A-6977-4272-B9B6-531E1340418D}"/>
    <cellStyle name="RISKtrCorner 3 3 4 4" xfId="25585" xr:uid="{00000000-0005-0000-0000-0000F8630000}"/>
    <cellStyle name="RISKtrCorner 3 3 4 4 2" xfId="48140" xr:uid="{6B580CBB-B660-411C-888B-49295DB32026}"/>
    <cellStyle name="RISKtrCorner 3 3 4 5" xfId="48135" xr:uid="{6622453A-010D-43B1-9432-AC1EBEDA1E83}"/>
    <cellStyle name="RISKtrCorner 3 3 5" xfId="25586" xr:uid="{00000000-0005-0000-0000-0000F9630000}"/>
    <cellStyle name="RISKtrCorner 3 3 5 2" xfId="25587" xr:uid="{00000000-0005-0000-0000-0000FA630000}"/>
    <cellStyle name="RISKtrCorner 3 3 5 2 2" xfId="25588" xr:uid="{00000000-0005-0000-0000-0000FB630000}"/>
    <cellStyle name="RISKtrCorner 3 3 5 2 2 2" xfId="48143" xr:uid="{7524441C-1102-41D4-9AC2-7623AC38EE79}"/>
    <cellStyle name="RISKtrCorner 3 3 5 2 3" xfId="48142" xr:uid="{17585BFF-690A-4515-AF91-373AD6696C1E}"/>
    <cellStyle name="RISKtrCorner 3 3 5 3" xfId="25589" xr:uid="{00000000-0005-0000-0000-0000FC630000}"/>
    <cellStyle name="RISKtrCorner 3 3 5 3 2" xfId="25590" xr:uid="{00000000-0005-0000-0000-0000FD630000}"/>
    <cellStyle name="RISKtrCorner 3 3 5 3 2 2" xfId="48145" xr:uid="{5C2F90B4-3BE9-4AB5-BC8D-09BBA0C49685}"/>
    <cellStyle name="RISKtrCorner 3 3 5 3 3" xfId="48144" xr:uid="{F43C8BC4-8292-4763-9CE0-B29E22A9FDAB}"/>
    <cellStyle name="RISKtrCorner 3 3 5 4" xfId="25591" xr:uid="{00000000-0005-0000-0000-0000FE630000}"/>
    <cellStyle name="RISKtrCorner 3 3 5 4 2" xfId="48146" xr:uid="{37FFF5D3-8134-4ACD-9BE6-5A25881F8F96}"/>
    <cellStyle name="RISKtrCorner 3 3 5 5" xfId="48141" xr:uid="{DA096C88-EBA2-45C0-A32E-FEAA821B53FC}"/>
    <cellStyle name="RISKtrCorner 3 3 6" xfId="25592" xr:uid="{00000000-0005-0000-0000-0000FF630000}"/>
    <cellStyle name="RISKtrCorner 3 3 6 2" xfId="25593" xr:uid="{00000000-0005-0000-0000-000000640000}"/>
    <cellStyle name="RISKtrCorner 3 3 6 2 2" xfId="25594" xr:uid="{00000000-0005-0000-0000-000001640000}"/>
    <cellStyle name="RISKtrCorner 3 3 6 2 2 2" xfId="48149" xr:uid="{82154776-0AA0-4659-8869-CCE75CB0A6B5}"/>
    <cellStyle name="RISKtrCorner 3 3 6 2 3" xfId="48148" xr:uid="{F495556B-EF1A-43F2-9DB8-EF783724279A}"/>
    <cellStyle name="RISKtrCorner 3 3 6 3" xfId="25595" xr:uid="{00000000-0005-0000-0000-000002640000}"/>
    <cellStyle name="RISKtrCorner 3 3 6 3 2" xfId="25596" xr:uid="{00000000-0005-0000-0000-000003640000}"/>
    <cellStyle name="RISKtrCorner 3 3 6 3 2 2" xfId="48151" xr:uid="{D3C32CF6-9F1C-49AA-828A-8FACD7FA4CC2}"/>
    <cellStyle name="RISKtrCorner 3 3 6 3 3" xfId="48150" xr:uid="{25E7FB5B-9C27-42AC-819C-03EB69F83CCE}"/>
    <cellStyle name="RISKtrCorner 3 3 6 4" xfId="25597" xr:uid="{00000000-0005-0000-0000-000004640000}"/>
    <cellStyle name="RISKtrCorner 3 3 6 4 2" xfId="48152" xr:uid="{3900A510-F472-4269-8A16-54C075F8DA6E}"/>
    <cellStyle name="RISKtrCorner 3 3 6 5" xfId="48147" xr:uid="{8E126B9B-B3DD-41A2-8B71-FDA642D137A8}"/>
    <cellStyle name="RISKtrCorner 3 3 7" xfId="25598" xr:uid="{00000000-0005-0000-0000-000005640000}"/>
    <cellStyle name="RISKtrCorner 3 3 7 2" xfId="25599" xr:uid="{00000000-0005-0000-0000-000006640000}"/>
    <cellStyle name="RISKtrCorner 3 3 7 2 2" xfId="48154" xr:uid="{0C2F3BCB-2C85-416A-89A1-EDFAE472ED8B}"/>
    <cellStyle name="RISKtrCorner 3 3 7 3" xfId="48153" xr:uid="{970F6018-613B-4FF9-B4A8-2A71295070DE}"/>
    <cellStyle name="RISKtrCorner 3 3 8" xfId="25600" xr:uid="{00000000-0005-0000-0000-000007640000}"/>
    <cellStyle name="RISKtrCorner 3 3 8 2" xfId="25601" xr:uid="{00000000-0005-0000-0000-000008640000}"/>
    <cellStyle name="RISKtrCorner 3 3 8 2 2" xfId="48156" xr:uid="{2326D562-2AD6-4A17-9A12-ADE2749C2894}"/>
    <cellStyle name="RISKtrCorner 3 3 8 3" xfId="48155" xr:uid="{0DA72642-E740-44D5-A0D5-A0CEF9D5091E}"/>
    <cellStyle name="RISKtrCorner 3 3 9" xfId="25602" xr:uid="{00000000-0005-0000-0000-000009640000}"/>
    <cellStyle name="RISKtrCorner 3 3 9 2" xfId="48157" xr:uid="{7BCF12B1-7631-4680-9173-76BEAE670F96}"/>
    <cellStyle name="RISKtrCorner 3 3_Balance" xfId="25603" xr:uid="{00000000-0005-0000-0000-00000A640000}"/>
    <cellStyle name="RISKtrCorner 3 4" xfId="25604" xr:uid="{00000000-0005-0000-0000-00000B640000}"/>
    <cellStyle name="RISKtrCorner 3 4 10" xfId="48158" xr:uid="{78AA6F82-3040-418F-B48B-390A0AEEB630}"/>
    <cellStyle name="RISKtrCorner 3 4 2" xfId="25605" xr:uid="{00000000-0005-0000-0000-00000C640000}"/>
    <cellStyle name="RISKtrCorner 3 4 2 2" xfId="25606" xr:uid="{00000000-0005-0000-0000-00000D640000}"/>
    <cellStyle name="RISKtrCorner 3 4 2 2 2" xfId="25607" xr:uid="{00000000-0005-0000-0000-00000E640000}"/>
    <cellStyle name="RISKtrCorner 3 4 2 2 2 2" xfId="25608" xr:uid="{00000000-0005-0000-0000-00000F640000}"/>
    <cellStyle name="RISKtrCorner 3 4 2 2 2 2 2" xfId="48162" xr:uid="{B235FBFA-E3B5-4777-8B59-4264C692C792}"/>
    <cellStyle name="RISKtrCorner 3 4 2 2 2 3" xfId="48161" xr:uid="{5C46C2F4-45EF-41C5-8AA7-A4D51360BD99}"/>
    <cellStyle name="RISKtrCorner 3 4 2 2 3" xfId="25609" xr:uid="{00000000-0005-0000-0000-000010640000}"/>
    <cellStyle name="RISKtrCorner 3 4 2 2 3 2" xfId="25610" xr:uid="{00000000-0005-0000-0000-000011640000}"/>
    <cellStyle name="RISKtrCorner 3 4 2 2 3 2 2" xfId="48164" xr:uid="{482B5DED-B2E1-4C70-9669-FECB2C6A7F87}"/>
    <cellStyle name="RISKtrCorner 3 4 2 2 3 3" xfId="48163" xr:uid="{7DE8A4D2-A55D-47C1-9391-452A33631036}"/>
    <cellStyle name="RISKtrCorner 3 4 2 2 4" xfId="25611" xr:uid="{00000000-0005-0000-0000-000012640000}"/>
    <cellStyle name="RISKtrCorner 3 4 2 2 4 2" xfId="48165" xr:uid="{DC88C679-BA2B-4A38-9527-F70A75450960}"/>
    <cellStyle name="RISKtrCorner 3 4 2 2 5" xfId="48160" xr:uid="{B42B7FE3-B20C-4F16-9AE3-3DF7885AC39D}"/>
    <cellStyle name="RISKtrCorner 3 4 2 3" xfId="25612" xr:uid="{00000000-0005-0000-0000-000013640000}"/>
    <cellStyle name="RISKtrCorner 3 4 2 3 2" xfId="25613" xr:uid="{00000000-0005-0000-0000-000014640000}"/>
    <cellStyle name="RISKtrCorner 3 4 2 3 2 2" xfId="25614" xr:uid="{00000000-0005-0000-0000-000015640000}"/>
    <cellStyle name="RISKtrCorner 3 4 2 3 2 2 2" xfId="48168" xr:uid="{FF2AED4B-341F-47A7-AD00-BB76AA0DA637}"/>
    <cellStyle name="RISKtrCorner 3 4 2 3 2 3" xfId="48167" xr:uid="{E141A48E-F003-4C73-BEE6-7AAC29E357B5}"/>
    <cellStyle name="RISKtrCorner 3 4 2 3 3" xfId="25615" xr:uid="{00000000-0005-0000-0000-000016640000}"/>
    <cellStyle name="RISKtrCorner 3 4 2 3 3 2" xfId="25616" xr:uid="{00000000-0005-0000-0000-000017640000}"/>
    <cellStyle name="RISKtrCorner 3 4 2 3 3 2 2" xfId="48170" xr:uid="{18B612CB-6316-42F0-89BC-C8E992D80EA3}"/>
    <cellStyle name="RISKtrCorner 3 4 2 3 3 3" xfId="48169" xr:uid="{A68507B7-4126-4A95-ADAB-F4E311E9769B}"/>
    <cellStyle name="RISKtrCorner 3 4 2 3 4" xfId="25617" xr:uid="{00000000-0005-0000-0000-000018640000}"/>
    <cellStyle name="RISKtrCorner 3 4 2 3 4 2" xfId="48171" xr:uid="{04282B5A-EB79-4B18-A3C4-D5F5BAC44D84}"/>
    <cellStyle name="RISKtrCorner 3 4 2 3 5" xfId="48166" xr:uid="{6152A15A-966A-4B39-9981-2DC268039CE0}"/>
    <cellStyle name="RISKtrCorner 3 4 2 4" xfId="25618" xr:uid="{00000000-0005-0000-0000-000019640000}"/>
    <cellStyle name="RISKtrCorner 3 4 2 4 2" xfId="25619" xr:uid="{00000000-0005-0000-0000-00001A640000}"/>
    <cellStyle name="RISKtrCorner 3 4 2 4 2 2" xfId="25620" xr:uid="{00000000-0005-0000-0000-00001B640000}"/>
    <cellStyle name="RISKtrCorner 3 4 2 4 2 2 2" xfId="48174" xr:uid="{0D5ADB1B-3814-4627-A7A3-2B4E78DA2461}"/>
    <cellStyle name="RISKtrCorner 3 4 2 4 2 3" xfId="48173" xr:uid="{17A4C188-B8AE-4202-8013-B60E3E2F0E47}"/>
    <cellStyle name="RISKtrCorner 3 4 2 4 3" xfId="25621" xr:uid="{00000000-0005-0000-0000-00001C640000}"/>
    <cellStyle name="RISKtrCorner 3 4 2 4 3 2" xfId="25622" xr:uid="{00000000-0005-0000-0000-00001D640000}"/>
    <cellStyle name="RISKtrCorner 3 4 2 4 3 2 2" xfId="48176" xr:uid="{CE399136-3D48-42CC-9BC1-2F16FDD8735B}"/>
    <cellStyle name="RISKtrCorner 3 4 2 4 3 3" xfId="48175" xr:uid="{CA842545-77C0-4381-9F7B-1B062C2FCC11}"/>
    <cellStyle name="RISKtrCorner 3 4 2 4 4" xfId="25623" xr:uid="{00000000-0005-0000-0000-00001E640000}"/>
    <cellStyle name="RISKtrCorner 3 4 2 4 4 2" xfId="48177" xr:uid="{93A0CF34-2388-40C4-AE79-C00EE40FC8D9}"/>
    <cellStyle name="RISKtrCorner 3 4 2 4 5" xfId="48172" xr:uid="{B3C5C8B0-53BA-4E0D-BF16-4ED61865AA48}"/>
    <cellStyle name="RISKtrCorner 3 4 2 5" xfId="25624" xr:uid="{00000000-0005-0000-0000-00001F640000}"/>
    <cellStyle name="RISKtrCorner 3 4 2 5 2" xfId="25625" xr:uid="{00000000-0005-0000-0000-000020640000}"/>
    <cellStyle name="RISKtrCorner 3 4 2 5 2 2" xfId="25626" xr:uid="{00000000-0005-0000-0000-000021640000}"/>
    <cellStyle name="RISKtrCorner 3 4 2 5 2 2 2" xfId="48180" xr:uid="{93A27749-F7FF-459C-8C14-6D06C3F99AE3}"/>
    <cellStyle name="RISKtrCorner 3 4 2 5 2 3" xfId="48179" xr:uid="{F36ED5DF-939B-4F48-B239-056542265A07}"/>
    <cellStyle name="RISKtrCorner 3 4 2 5 3" xfId="25627" xr:uid="{00000000-0005-0000-0000-000022640000}"/>
    <cellStyle name="RISKtrCorner 3 4 2 5 3 2" xfId="25628" xr:uid="{00000000-0005-0000-0000-000023640000}"/>
    <cellStyle name="RISKtrCorner 3 4 2 5 3 2 2" xfId="48182" xr:uid="{16604996-79D2-49EE-AAE6-7A3F5B912D09}"/>
    <cellStyle name="RISKtrCorner 3 4 2 5 3 3" xfId="48181" xr:uid="{EBAD88A9-1737-483E-933A-7F1B3F425FF1}"/>
    <cellStyle name="RISKtrCorner 3 4 2 5 4" xfId="25629" xr:uid="{00000000-0005-0000-0000-000024640000}"/>
    <cellStyle name="RISKtrCorner 3 4 2 5 4 2" xfId="48183" xr:uid="{6E137818-49E5-469C-8801-3B5BF51302C1}"/>
    <cellStyle name="RISKtrCorner 3 4 2 5 5" xfId="48178" xr:uid="{30ADBDBD-3749-4024-BDE4-470CAA9F1F64}"/>
    <cellStyle name="RISKtrCorner 3 4 2 6" xfId="25630" xr:uid="{00000000-0005-0000-0000-000025640000}"/>
    <cellStyle name="RISKtrCorner 3 4 2 6 2" xfId="25631" xr:uid="{00000000-0005-0000-0000-000026640000}"/>
    <cellStyle name="RISKtrCorner 3 4 2 6 2 2" xfId="48185" xr:uid="{A9595BD1-5624-46B9-BE93-03FE91C50B58}"/>
    <cellStyle name="RISKtrCorner 3 4 2 6 3" xfId="48184" xr:uid="{254CEC48-0B37-4425-A61A-FD24272A3BFE}"/>
    <cellStyle name="RISKtrCorner 3 4 2 7" xfId="25632" xr:uid="{00000000-0005-0000-0000-000027640000}"/>
    <cellStyle name="RISKtrCorner 3 4 2 7 2" xfId="25633" xr:uid="{00000000-0005-0000-0000-000028640000}"/>
    <cellStyle name="RISKtrCorner 3 4 2 7 2 2" xfId="48187" xr:uid="{7B8AAA81-C208-4B86-B23B-87F9D6572E86}"/>
    <cellStyle name="RISKtrCorner 3 4 2 7 3" xfId="48186" xr:uid="{D8217785-C63E-4DE8-89CD-89E5CFF62FE5}"/>
    <cellStyle name="RISKtrCorner 3 4 2 8" xfId="25634" xr:uid="{00000000-0005-0000-0000-000029640000}"/>
    <cellStyle name="RISKtrCorner 3 4 2 8 2" xfId="48188" xr:uid="{57106BAF-7AC0-441E-B08B-8414ACCC3C79}"/>
    <cellStyle name="RISKtrCorner 3 4 2 9" xfId="48159" xr:uid="{7E62832E-AF08-44AB-8A81-B67B8C95800E}"/>
    <cellStyle name="RISKtrCorner 3 4 3" xfId="25635" xr:uid="{00000000-0005-0000-0000-00002A640000}"/>
    <cellStyle name="RISKtrCorner 3 4 3 2" xfId="25636" xr:uid="{00000000-0005-0000-0000-00002B640000}"/>
    <cellStyle name="RISKtrCorner 3 4 3 2 2" xfId="25637" xr:uid="{00000000-0005-0000-0000-00002C640000}"/>
    <cellStyle name="RISKtrCorner 3 4 3 2 2 2" xfId="48191" xr:uid="{AFD166E3-C19A-4900-B567-444957DF1F2B}"/>
    <cellStyle name="RISKtrCorner 3 4 3 2 3" xfId="48190" xr:uid="{6260734E-55D0-4150-9CA5-02DAC8A42B75}"/>
    <cellStyle name="RISKtrCorner 3 4 3 3" xfId="25638" xr:uid="{00000000-0005-0000-0000-00002D640000}"/>
    <cellStyle name="RISKtrCorner 3 4 3 3 2" xfId="25639" xr:uid="{00000000-0005-0000-0000-00002E640000}"/>
    <cellStyle name="RISKtrCorner 3 4 3 3 2 2" xfId="48193" xr:uid="{301438BA-E1E8-4664-97CC-78F50B11220D}"/>
    <cellStyle name="RISKtrCorner 3 4 3 3 3" xfId="48192" xr:uid="{95DA5300-5624-46AF-BC06-25A855BBAA64}"/>
    <cellStyle name="RISKtrCorner 3 4 3 4" xfId="25640" xr:uid="{00000000-0005-0000-0000-00002F640000}"/>
    <cellStyle name="RISKtrCorner 3 4 3 4 2" xfId="48194" xr:uid="{8A20D667-C16C-4011-B6DE-C31BBE8C60EC}"/>
    <cellStyle name="RISKtrCorner 3 4 3 5" xfId="48189" xr:uid="{69FB99AA-6000-4C5F-B3D9-E7925EE82E64}"/>
    <cellStyle name="RISKtrCorner 3 4 4" xfId="25641" xr:uid="{00000000-0005-0000-0000-000030640000}"/>
    <cellStyle name="RISKtrCorner 3 4 4 2" xfId="25642" xr:uid="{00000000-0005-0000-0000-000031640000}"/>
    <cellStyle name="RISKtrCorner 3 4 4 2 2" xfId="25643" xr:uid="{00000000-0005-0000-0000-000032640000}"/>
    <cellStyle name="RISKtrCorner 3 4 4 2 2 2" xfId="48197" xr:uid="{39655DC3-D7AB-4F2F-8BF0-D38514746BCA}"/>
    <cellStyle name="RISKtrCorner 3 4 4 2 3" xfId="48196" xr:uid="{897F8406-E642-4119-90F9-6E7EE753CDCB}"/>
    <cellStyle name="RISKtrCorner 3 4 4 3" xfId="25644" xr:uid="{00000000-0005-0000-0000-000033640000}"/>
    <cellStyle name="RISKtrCorner 3 4 4 3 2" xfId="25645" xr:uid="{00000000-0005-0000-0000-000034640000}"/>
    <cellStyle name="RISKtrCorner 3 4 4 3 2 2" xfId="48199" xr:uid="{B6595C7F-B897-428A-A7F9-9645088F5B1A}"/>
    <cellStyle name="RISKtrCorner 3 4 4 3 3" xfId="48198" xr:uid="{38167B60-2535-4069-B506-C7693C040DFC}"/>
    <cellStyle name="RISKtrCorner 3 4 4 4" xfId="25646" xr:uid="{00000000-0005-0000-0000-000035640000}"/>
    <cellStyle name="RISKtrCorner 3 4 4 4 2" xfId="48200" xr:uid="{0E3AF010-DEB0-4DF7-9ECD-61FEBEC1DB26}"/>
    <cellStyle name="RISKtrCorner 3 4 4 5" xfId="48195" xr:uid="{7430C348-F4D2-443F-879B-27F505B99ABA}"/>
    <cellStyle name="RISKtrCorner 3 4 5" xfId="25647" xr:uid="{00000000-0005-0000-0000-000036640000}"/>
    <cellStyle name="RISKtrCorner 3 4 5 2" xfId="25648" xr:uid="{00000000-0005-0000-0000-000037640000}"/>
    <cellStyle name="RISKtrCorner 3 4 5 2 2" xfId="25649" xr:uid="{00000000-0005-0000-0000-000038640000}"/>
    <cellStyle name="RISKtrCorner 3 4 5 2 2 2" xfId="48203" xr:uid="{DF149601-2896-48C1-91B0-F6488649D5EB}"/>
    <cellStyle name="RISKtrCorner 3 4 5 2 3" xfId="48202" xr:uid="{2EDB9CE9-0320-4678-889B-0C3B27705A45}"/>
    <cellStyle name="RISKtrCorner 3 4 5 3" xfId="25650" xr:uid="{00000000-0005-0000-0000-000039640000}"/>
    <cellStyle name="RISKtrCorner 3 4 5 3 2" xfId="25651" xr:uid="{00000000-0005-0000-0000-00003A640000}"/>
    <cellStyle name="RISKtrCorner 3 4 5 3 2 2" xfId="48205" xr:uid="{5002053E-92B6-4A79-B07E-FA863778BB89}"/>
    <cellStyle name="RISKtrCorner 3 4 5 3 3" xfId="48204" xr:uid="{7102023F-0D82-4C4F-B6D1-7F444F5EBF5E}"/>
    <cellStyle name="RISKtrCorner 3 4 5 4" xfId="25652" xr:uid="{00000000-0005-0000-0000-00003B640000}"/>
    <cellStyle name="RISKtrCorner 3 4 5 4 2" xfId="48206" xr:uid="{6237123E-7990-44F1-8693-D0EDA9FE92F1}"/>
    <cellStyle name="RISKtrCorner 3 4 5 5" xfId="48201" xr:uid="{0EFB1BAA-ABBF-48AC-BF01-E410CB32A9E5}"/>
    <cellStyle name="RISKtrCorner 3 4 6" xfId="25653" xr:uid="{00000000-0005-0000-0000-00003C640000}"/>
    <cellStyle name="RISKtrCorner 3 4 6 2" xfId="25654" xr:uid="{00000000-0005-0000-0000-00003D640000}"/>
    <cellStyle name="RISKtrCorner 3 4 6 2 2" xfId="25655" xr:uid="{00000000-0005-0000-0000-00003E640000}"/>
    <cellStyle name="RISKtrCorner 3 4 6 2 2 2" xfId="48209" xr:uid="{1E232C10-CAB4-46CE-A8B2-975217F9EC82}"/>
    <cellStyle name="RISKtrCorner 3 4 6 2 3" xfId="48208" xr:uid="{AD2469D5-9892-49BA-AC02-629018E07126}"/>
    <cellStyle name="RISKtrCorner 3 4 6 3" xfId="25656" xr:uid="{00000000-0005-0000-0000-00003F640000}"/>
    <cellStyle name="RISKtrCorner 3 4 6 3 2" xfId="25657" xr:uid="{00000000-0005-0000-0000-000040640000}"/>
    <cellStyle name="RISKtrCorner 3 4 6 3 2 2" xfId="48211" xr:uid="{39D77367-A001-49E6-9ED6-2442E781FFED}"/>
    <cellStyle name="RISKtrCorner 3 4 6 3 3" xfId="48210" xr:uid="{E8C013AF-EBCC-4AED-B9B2-43EF45A3BA8C}"/>
    <cellStyle name="RISKtrCorner 3 4 6 4" xfId="25658" xr:uid="{00000000-0005-0000-0000-000041640000}"/>
    <cellStyle name="RISKtrCorner 3 4 6 4 2" xfId="48212" xr:uid="{5356639E-D5A9-4D9B-AB38-4B535C1B1A2D}"/>
    <cellStyle name="RISKtrCorner 3 4 6 5" xfId="48207" xr:uid="{8ED3D6F2-C35F-4A30-B956-34AD0A383270}"/>
    <cellStyle name="RISKtrCorner 3 4 7" xfId="25659" xr:uid="{00000000-0005-0000-0000-000042640000}"/>
    <cellStyle name="RISKtrCorner 3 4 7 2" xfId="25660" xr:uid="{00000000-0005-0000-0000-000043640000}"/>
    <cellStyle name="RISKtrCorner 3 4 7 2 2" xfId="48214" xr:uid="{A32C33C5-1195-4AC8-8BBF-E47ED9C0146B}"/>
    <cellStyle name="RISKtrCorner 3 4 7 3" xfId="48213" xr:uid="{1AF33D75-EE12-4A6C-871D-87C1D6ACDDD7}"/>
    <cellStyle name="RISKtrCorner 3 4 8" xfId="25661" xr:uid="{00000000-0005-0000-0000-000044640000}"/>
    <cellStyle name="RISKtrCorner 3 4 8 2" xfId="25662" xr:uid="{00000000-0005-0000-0000-000045640000}"/>
    <cellStyle name="RISKtrCorner 3 4 8 2 2" xfId="48216" xr:uid="{21598E8C-FDB1-4B84-A53E-6A1D00650E8C}"/>
    <cellStyle name="RISKtrCorner 3 4 8 3" xfId="48215" xr:uid="{DD9FACFA-C7F0-497E-A892-943E27A70426}"/>
    <cellStyle name="RISKtrCorner 3 4 9" xfId="25663" xr:uid="{00000000-0005-0000-0000-000046640000}"/>
    <cellStyle name="RISKtrCorner 3 4 9 2" xfId="48217" xr:uid="{532672D0-578D-431E-B2D8-41A364DEEC91}"/>
    <cellStyle name="RISKtrCorner 3 4_Balance" xfId="25664" xr:uid="{00000000-0005-0000-0000-000047640000}"/>
    <cellStyle name="RISKtrCorner 3 5" xfId="25665" xr:uid="{00000000-0005-0000-0000-000048640000}"/>
    <cellStyle name="RISKtrCorner 3 5 2" xfId="25666" xr:uid="{00000000-0005-0000-0000-000049640000}"/>
    <cellStyle name="RISKtrCorner 3 5 2 2" xfId="25667" xr:uid="{00000000-0005-0000-0000-00004A640000}"/>
    <cellStyle name="RISKtrCorner 3 5 2 2 2" xfId="25668" xr:uid="{00000000-0005-0000-0000-00004B640000}"/>
    <cellStyle name="RISKtrCorner 3 5 2 2 2 2" xfId="48221" xr:uid="{B04DEA8F-79DA-4AE9-A69B-FA3F6F394A18}"/>
    <cellStyle name="RISKtrCorner 3 5 2 2 3" xfId="48220" xr:uid="{6FD8A2AB-11B8-410A-A570-53DEC7E4D6DC}"/>
    <cellStyle name="RISKtrCorner 3 5 2 3" xfId="25669" xr:uid="{00000000-0005-0000-0000-00004C640000}"/>
    <cellStyle name="RISKtrCorner 3 5 2 3 2" xfId="25670" xr:uid="{00000000-0005-0000-0000-00004D640000}"/>
    <cellStyle name="RISKtrCorner 3 5 2 3 2 2" xfId="48223" xr:uid="{31E559D1-45FC-4EFB-BA5D-D218B2D75744}"/>
    <cellStyle name="RISKtrCorner 3 5 2 3 3" xfId="48222" xr:uid="{EF41E392-863C-4E34-A6C2-3200F4C556A6}"/>
    <cellStyle name="RISKtrCorner 3 5 2 4" xfId="25671" xr:uid="{00000000-0005-0000-0000-00004E640000}"/>
    <cellStyle name="RISKtrCorner 3 5 2 4 2" xfId="48224" xr:uid="{68AA8A07-4CDD-4383-80E2-A6944F74A136}"/>
    <cellStyle name="RISKtrCorner 3 5 2 5" xfId="48219" xr:uid="{28E0F320-7B68-4005-B34A-6E4039A5A81E}"/>
    <cellStyle name="RISKtrCorner 3 5 3" xfId="25672" xr:uid="{00000000-0005-0000-0000-00004F640000}"/>
    <cellStyle name="RISKtrCorner 3 5 3 2" xfId="25673" xr:uid="{00000000-0005-0000-0000-000050640000}"/>
    <cellStyle name="RISKtrCorner 3 5 3 2 2" xfId="25674" xr:uid="{00000000-0005-0000-0000-000051640000}"/>
    <cellStyle name="RISKtrCorner 3 5 3 2 2 2" xfId="48227" xr:uid="{D7DDB5E7-FC0F-4D2F-81F1-B680D42B9806}"/>
    <cellStyle name="RISKtrCorner 3 5 3 2 3" xfId="48226" xr:uid="{5498C5E5-8695-407F-8097-EAAE91234F6B}"/>
    <cellStyle name="RISKtrCorner 3 5 3 3" xfId="25675" xr:uid="{00000000-0005-0000-0000-000052640000}"/>
    <cellStyle name="RISKtrCorner 3 5 3 3 2" xfId="25676" xr:uid="{00000000-0005-0000-0000-000053640000}"/>
    <cellStyle name="RISKtrCorner 3 5 3 3 2 2" xfId="48229" xr:uid="{5D9579A7-BA7D-48C4-933B-929085B895EF}"/>
    <cellStyle name="RISKtrCorner 3 5 3 3 3" xfId="48228" xr:uid="{64286C52-0CD6-491E-B26D-21D6BBBE53F9}"/>
    <cellStyle name="RISKtrCorner 3 5 3 4" xfId="25677" xr:uid="{00000000-0005-0000-0000-000054640000}"/>
    <cellStyle name="RISKtrCorner 3 5 3 4 2" xfId="48230" xr:uid="{A398D4A6-FBA0-4C53-9633-7EC73BA93C8E}"/>
    <cellStyle name="RISKtrCorner 3 5 3 5" xfId="48225" xr:uid="{E387F847-6FA3-4E0E-AD44-5805E02B6FFD}"/>
    <cellStyle name="RISKtrCorner 3 5 4" xfId="25678" xr:uid="{00000000-0005-0000-0000-000055640000}"/>
    <cellStyle name="RISKtrCorner 3 5 4 2" xfId="25679" xr:uid="{00000000-0005-0000-0000-000056640000}"/>
    <cellStyle name="RISKtrCorner 3 5 4 2 2" xfId="25680" xr:uid="{00000000-0005-0000-0000-000057640000}"/>
    <cellStyle name="RISKtrCorner 3 5 4 2 2 2" xfId="48233" xr:uid="{060CCBC9-7A65-4FDA-91E6-97809EDEB878}"/>
    <cellStyle name="RISKtrCorner 3 5 4 2 3" xfId="48232" xr:uid="{B756238C-3178-4449-97DC-6840A7F73A40}"/>
    <cellStyle name="RISKtrCorner 3 5 4 3" xfId="25681" xr:uid="{00000000-0005-0000-0000-000058640000}"/>
    <cellStyle name="RISKtrCorner 3 5 4 3 2" xfId="25682" xr:uid="{00000000-0005-0000-0000-000059640000}"/>
    <cellStyle name="RISKtrCorner 3 5 4 3 2 2" xfId="48235" xr:uid="{4E2CCA71-C936-4908-87E0-B7E86552C970}"/>
    <cellStyle name="RISKtrCorner 3 5 4 3 3" xfId="48234" xr:uid="{7DDBDEF1-72F6-4720-AF66-1B3E5A0BDD39}"/>
    <cellStyle name="RISKtrCorner 3 5 4 4" xfId="25683" xr:uid="{00000000-0005-0000-0000-00005A640000}"/>
    <cellStyle name="RISKtrCorner 3 5 4 4 2" xfId="48236" xr:uid="{610B79F6-ABB5-48A5-B6CD-54991656A036}"/>
    <cellStyle name="RISKtrCorner 3 5 4 5" xfId="48231" xr:uid="{8CA83986-2BEA-4B31-B807-E924ACA34781}"/>
    <cellStyle name="RISKtrCorner 3 5 5" xfId="25684" xr:uid="{00000000-0005-0000-0000-00005B640000}"/>
    <cellStyle name="RISKtrCorner 3 5 5 2" xfId="25685" xr:uid="{00000000-0005-0000-0000-00005C640000}"/>
    <cellStyle name="RISKtrCorner 3 5 5 2 2" xfId="25686" xr:uid="{00000000-0005-0000-0000-00005D640000}"/>
    <cellStyle name="RISKtrCorner 3 5 5 2 2 2" xfId="48239" xr:uid="{3B3AB82A-CBB2-4CEF-B3AA-1FC4C746D37C}"/>
    <cellStyle name="RISKtrCorner 3 5 5 2 3" xfId="48238" xr:uid="{FA4CBA38-2BDA-4B1C-AF61-6E698D2D9230}"/>
    <cellStyle name="RISKtrCorner 3 5 5 3" xfId="25687" xr:uid="{00000000-0005-0000-0000-00005E640000}"/>
    <cellStyle name="RISKtrCorner 3 5 5 3 2" xfId="25688" xr:uid="{00000000-0005-0000-0000-00005F640000}"/>
    <cellStyle name="RISKtrCorner 3 5 5 3 2 2" xfId="48241" xr:uid="{C72E8951-7533-421A-90F8-9FFC4B34EDDC}"/>
    <cellStyle name="RISKtrCorner 3 5 5 3 3" xfId="48240" xr:uid="{701AE948-4A15-4D84-A913-5A5452351FAA}"/>
    <cellStyle name="RISKtrCorner 3 5 5 4" xfId="25689" xr:uid="{00000000-0005-0000-0000-000060640000}"/>
    <cellStyle name="RISKtrCorner 3 5 5 4 2" xfId="48242" xr:uid="{BB66A171-9505-403F-9B07-31791001B646}"/>
    <cellStyle name="RISKtrCorner 3 5 5 5" xfId="48237" xr:uid="{F866C825-C9DD-4AE3-904C-E500C644A419}"/>
    <cellStyle name="RISKtrCorner 3 5 6" xfId="25690" xr:uid="{00000000-0005-0000-0000-000061640000}"/>
    <cellStyle name="RISKtrCorner 3 5 6 2" xfId="25691" xr:uid="{00000000-0005-0000-0000-000062640000}"/>
    <cellStyle name="RISKtrCorner 3 5 6 2 2" xfId="48244" xr:uid="{304FE6F8-A3D1-4A44-8F04-A3F0B97F2D83}"/>
    <cellStyle name="RISKtrCorner 3 5 6 3" xfId="48243" xr:uid="{76CE1781-594E-4006-B572-CA535EE3189C}"/>
    <cellStyle name="RISKtrCorner 3 5 7" xfId="25692" xr:uid="{00000000-0005-0000-0000-000063640000}"/>
    <cellStyle name="RISKtrCorner 3 5 7 2" xfId="25693" xr:uid="{00000000-0005-0000-0000-000064640000}"/>
    <cellStyle name="RISKtrCorner 3 5 7 2 2" xfId="48246" xr:uid="{4A93E95D-904F-43F0-849D-CF7CFEB1D43F}"/>
    <cellStyle name="RISKtrCorner 3 5 7 3" xfId="48245" xr:uid="{102FDC0B-932E-44B4-8FA4-208BBAE0E373}"/>
    <cellStyle name="RISKtrCorner 3 5 8" xfId="25694" xr:uid="{00000000-0005-0000-0000-000065640000}"/>
    <cellStyle name="RISKtrCorner 3 5 8 2" xfId="48247" xr:uid="{695FF254-31F2-486B-8429-1F233C3D9D2E}"/>
    <cellStyle name="RISKtrCorner 3 5 9" xfId="48218" xr:uid="{0FF1A71F-F098-49E8-B647-AE37F951516C}"/>
    <cellStyle name="RISKtrCorner 3 6" xfId="25695" xr:uid="{00000000-0005-0000-0000-000066640000}"/>
    <cellStyle name="RISKtrCorner 3 6 2" xfId="25696" xr:uid="{00000000-0005-0000-0000-000067640000}"/>
    <cellStyle name="RISKtrCorner 3 6 2 2" xfId="25697" xr:uid="{00000000-0005-0000-0000-000068640000}"/>
    <cellStyle name="RISKtrCorner 3 6 2 2 2" xfId="25698" xr:uid="{00000000-0005-0000-0000-000069640000}"/>
    <cellStyle name="RISKtrCorner 3 6 2 2 2 2" xfId="48251" xr:uid="{9A5407EA-B4A4-40D8-8114-5EA6077A469D}"/>
    <cellStyle name="RISKtrCorner 3 6 2 2 3" xfId="48250" xr:uid="{C0181124-04D1-4D66-9155-8BD86184608C}"/>
    <cellStyle name="RISKtrCorner 3 6 2 3" xfId="25699" xr:uid="{00000000-0005-0000-0000-00006A640000}"/>
    <cellStyle name="RISKtrCorner 3 6 2 3 2" xfId="25700" xr:uid="{00000000-0005-0000-0000-00006B640000}"/>
    <cellStyle name="RISKtrCorner 3 6 2 3 2 2" xfId="48253" xr:uid="{8EA692B7-44C3-48EF-8CA8-BC39A3610F05}"/>
    <cellStyle name="RISKtrCorner 3 6 2 3 3" xfId="48252" xr:uid="{4A8DBAEB-3623-45CA-820D-2688124017EF}"/>
    <cellStyle name="RISKtrCorner 3 6 2 4" xfId="25701" xr:uid="{00000000-0005-0000-0000-00006C640000}"/>
    <cellStyle name="RISKtrCorner 3 6 2 4 2" xfId="48254" xr:uid="{139CC052-F0CA-469D-AEBC-6D5812BE7670}"/>
    <cellStyle name="RISKtrCorner 3 6 2 5" xfId="48249" xr:uid="{BE219AA9-E20C-4975-9C63-C1753B7C229C}"/>
    <cellStyle name="RISKtrCorner 3 6 3" xfId="25702" xr:uid="{00000000-0005-0000-0000-00006D640000}"/>
    <cellStyle name="RISKtrCorner 3 6 3 2" xfId="25703" xr:uid="{00000000-0005-0000-0000-00006E640000}"/>
    <cellStyle name="RISKtrCorner 3 6 3 2 2" xfId="25704" xr:uid="{00000000-0005-0000-0000-00006F640000}"/>
    <cellStyle name="RISKtrCorner 3 6 3 2 2 2" xfId="48257" xr:uid="{499D0359-CED6-431A-9DD4-7BE2C14E357B}"/>
    <cellStyle name="RISKtrCorner 3 6 3 2 3" xfId="48256" xr:uid="{87A66434-D134-4538-B090-400044E3DA5C}"/>
    <cellStyle name="RISKtrCorner 3 6 3 3" xfId="25705" xr:uid="{00000000-0005-0000-0000-000070640000}"/>
    <cellStyle name="RISKtrCorner 3 6 3 3 2" xfId="25706" xr:uid="{00000000-0005-0000-0000-000071640000}"/>
    <cellStyle name="RISKtrCorner 3 6 3 3 2 2" xfId="48259" xr:uid="{AE478B0C-DCFE-465F-ADFC-32CA4B9C6205}"/>
    <cellStyle name="RISKtrCorner 3 6 3 3 3" xfId="48258" xr:uid="{2FC6F56F-80F4-49F1-B674-00E6E014FC15}"/>
    <cellStyle name="RISKtrCorner 3 6 3 4" xfId="25707" xr:uid="{00000000-0005-0000-0000-000072640000}"/>
    <cellStyle name="RISKtrCorner 3 6 3 4 2" xfId="48260" xr:uid="{99442895-3F6F-4CD7-9AE1-E1E58C75DBE6}"/>
    <cellStyle name="RISKtrCorner 3 6 3 5" xfId="48255" xr:uid="{B429858B-A236-48C2-8FE0-9D87C3E78361}"/>
    <cellStyle name="RISKtrCorner 3 6 4" xfId="25708" xr:uid="{00000000-0005-0000-0000-000073640000}"/>
    <cellStyle name="RISKtrCorner 3 6 4 2" xfId="25709" xr:uid="{00000000-0005-0000-0000-000074640000}"/>
    <cellStyle name="RISKtrCorner 3 6 4 2 2" xfId="25710" xr:uid="{00000000-0005-0000-0000-000075640000}"/>
    <cellStyle name="RISKtrCorner 3 6 4 2 2 2" xfId="48263" xr:uid="{A150E339-434C-450B-BA5A-99CA565F6D0F}"/>
    <cellStyle name="RISKtrCorner 3 6 4 2 3" xfId="48262" xr:uid="{0E52B944-B381-4936-A57E-BF0A354F6A74}"/>
    <cellStyle name="RISKtrCorner 3 6 4 3" xfId="25711" xr:uid="{00000000-0005-0000-0000-000076640000}"/>
    <cellStyle name="RISKtrCorner 3 6 4 3 2" xfId="25712" xr:uid="{00000000-0005-0000-0000-000077640000}"/>
    <cellStyle name="RISKtrCorner 3 6 4 3 2 2" xfId="48265" xr:uid="{79B77B58-B8CD-421A-8F5F-33FCF8A05E3E}"/>
    <cellStyle name="RISKtrCorner 3 6 4 3 3" xfId="48264" xr:uid="{4F2EC717-78A0-4818-8353-37D737CD9517}"/>
    <cellStyle name="RISKtrCorner 3 6 4 4" xfId="25713" xr:uid="{00000000-0005-0000-0000-000078640000}"/>
    <cellStyle name="RISKtrCorner 3 6 4 4 2" xfId="48266" xr:uid="{DF2FD111-E77F-4A14-BE89-116BFD5C7199}"/>
    <cellStyle name="RISKtrCorner 3 6 4 5" xfId="48261" xr:uid="{C0A55702-C839-4636-909E-3BA36F842241}"/>
    <cellStyle name="RISKtrCorner 3 6 5" xfId="25714" xr:uid="{00000000-0005-0000-0000-000079640000}"/>
    <cellStyle name="RISKtrCorner 3 6 5 2" xfId="25715" xr:uid="{00000000-0005-0000-0000-00007A640000}"/>
    <cellStyle name="RISKtrCorner 3 6 5 2 2" xfId="25716" xr:uid="{00000000-0005-0000-0000-00007B640000}"/>
    <cellStyle name="RISKtrCorner 3 6 5 2 2 2" xfId="48269" xr:uid="{63178A42-4B80-4608-A769-91B922DA554E}"/>
    <cellStyle name="RISKtrCorner 3 6 5 2 3" xfId="48268" xr:uid="{C77E9CA1-4DF0-4969-A5F8-9B66DE07A7DA}"/>
    <cellStyle name="RISKtrCorner 3 6 5 3" xfId="25717" xr:uid="{00000000-0005-0000-0000-00007C640000}"/>
    <cellStyle name="RISKtrCorner 3 6 5 3 2" xfId="25718" xr:uid="{00000000-0005-0000-0000-00007D640000}"/>
    <cellStyle name="RISKtrCorner 3 6 5 3 2 2" xfId="48271" xr:uid="{00A3C26C-3C52-428C-A166-A45568C635F1}"/>
    <cellStyle name="RISKtrCorner 3 6 5 3 3" xfId="48270" xr:uid="{75D77989-88BE-460E-8B92-13B338AAAEE0}"/>
    <cellStyle name="RISKtrCorner 3 6 5 4" xfId="25719" xr:uid="{00000000-0005-0000-0000-00007E640000}"/>
    <cellStyle name="RISKtrCorner 3 6 5 4 2" xfId="48272" xr:uid="{FA131F8E-7156-4C5F-AB44-FCB590959D61}"/>
    <cellStyle name="RISKtrCorner 3 6 5 5" xfId="48267" xr:uid="{6DBCB6C9-00E8-418E-9336-F79AC1B8DC95}"/>
    <cellStyle name="RISKtrCorner 3 6 6" xfId="25720" xr:uid="{00000000-0005-0000-0000-00007F640000}"/>
    <cellStyle name="RISKtrCorner 3 6 6 2" xfId="25721" xr:uid="{00000000-0005-0000-0000-000080640000}"/>
    <cellStyle name="RISKtrCorner 3 6 6 2 2" xfId="48274" xr:uid="{4D4E33DD-AF93-4425-99A3-72AF7F676599}"/>
    <cellStyle name="RISKtrCorner 3 6 6 3" xfId="48273" xr:uid="{AB7AC543-C50D-4F76-929B-3A74F03B6DA5}"/>
    <cellStyle name="RISKtrCorner 3 6 7" xfId="25722" xr:uid="{00000000-0005-0000-0000-000081640000}"/>
    <cellStyle name="RISKtrCorner 3 6 7 2" xfId="25723" xr:uid="{00000000-0005-0000-0000-000082640000}"/>
    <cellStyle name="RISKtrCorner 3 6 7 2 2" xfId="48276" xr:uid="{CF7E0771-2985-43AA-B713-428C00C68DBA}"/>
    <cellStyle name="RISKtrCorner 3 6 7 3" xfId="48275" xr:uid="{2A80C7D5-3D0B-4B95-ACA1-DE0A1790EEC1}"/>
    <cellStyle name="RISKtrCorner 3 6 8" xfId="25724" xr:uid="{00000000-0005-0000-0000-000083640000}"/>
    <cellStyle name="RISKtrCorner 3 6 8 2" xfId="48277" xr:uid="{F8D4CA7D-871E-43D2-8FDC-E504C6F0143F}"/>
    <cellStyle name="RISKtrCorner 3 6 9" xfId="48248" xr:uid="{A724ACFE-71C3-438D-8212-3F31EC56ED25}"/>
    <cellStyle name="RISKtrCorner 3 7" xfId="25725" xr:uid="{00000000-0005-0000-0000-000084640000}"/>
    <cellStyle name="RISKtrCorner 3 7 2" xfId="25726" xr:uid="{00000000-0005-0000-0000-000085640000}"/>
    <cellStyle name="RISKtrCorner 3 7 2 2" xfId="25727" xr:uid="{00000000-0005-0000-0000-000086640000}"/>
    <cellStyle name="RISKtrCorner 3 7 2 2 2" xfId="48280" xr:uid="{FE01F2E8-7650-4217-BF2B-07F103F1FCC2}"/>
    <cellStyle name="RISKtrCorner 3 7 2 3" xfId="48279" xr:uid="{E6141669-4177-4722-BDE0-7782360611DF}"/>
    <cellStyle name="RISKtrCorner 3 7 3" xfId="25728" xr:uid="{00000000-0005-0000-0000-000087640000}"/>
    <cellStyle name="RISKtrCorner 3 7 3 2" xfId="25729" xr:uid="{00000000-0005-0000-0000-000088640000}"/>
    <cellStyle name="RISKtrCorner 3 7 3 2 2" xfId="48282" xr:uid="{BD12E9EE-EBF8-466C-A169-F695A70DBD63}"/>
    <cellStyle name="RISKtrCorner 3 7 3 3" xfId="48281" xr:uid="{E26AF5F2-BB7F-49A0-9942-C3E3D0F5AEFD}"/>
    <cellStyle name="RISKtrCorner 3 7 4" xfId="25730" xr:uid="{00000000-0005-0000-0000-000089640000}"/>
    <cellStyle name="RISKtrCorner 3 7 4 2" xfId="48283" xr:uid="{EEC151E5-A962-4371-B718-DBD407C25BE9}"/>
    <cellStyle name="RISKtrCorner 3 7 5" xfId="48278" xr:uid="{AB6EDCF9-81FD-429E-B4F3-19A1603343A3}"/>
    <cellStyle name="RISKtrCorner 3 8" xfId="25731" xr:uid="{00000000-0005-0000-0000-00008A640000}"/>
    <cellStyle name="RISKtrCorner 3 8 2" xfId="25732" xr:uid="{00000000-0005-0000-0000-00008B640000}"/>
    <cellStyle name="RISKtrCorner 3 8 2 2" xfId="25733" xr:uid="{00000000-0005-0000-0000-00008C640000}"/>
    <cellStyle name="RISKtrCorner 3 8 2 2 2" xfId="48286" xr:uid="{CDE48C79-84BD-4441-87B4-D446BFC7DAF0}"/>
    <cellStyle name="RISKtrCorner 3 8 2 3" xfId="48285" xr:uid="{65060070-5BE2-4237-AAD4-551D39F2C763}"/>
    <cellStyle name="RISKtrCorner 3 8 3" xfId="25734" xr:uid="{00000000-0005-0000-0000-00008D640000}"/>
    <cellStyle name="RISKtrCorner 3 8 3 2" xfId="25735" xr:uid="{00000000-0005-0000-0000-00008E640000}"/>
    <cellStyle name="RISKtrCorner 3 8 3 2 2" xfId="48288" xr:uid="{7E164DF7-B302-42A0-AB1A-1C2DF93DAFC2}"/>
    <cellStyle name="RISKtrCorner 3 8 3 3" xfId="48287" xr:uid="{DE5FCB24-844E-44C5-915B-4AC829F233A9}"/>
    <cellStyle name="RISKtrCorner 3 8 4" xfId="25736" xr:uid="{00000000-0005-0000-0000-00008F640000}"/>
    <cellStyle name="RISKtrCorner 3 8 4 2" xfId="48289" xr:uid="{6B7B9E59-24A7-4670-AAB9-1EFA95A46786}"/>
    <cellStyle name="RISKtrCorner 3 8 5" xfId="48284" xr:uid="{2EE96752-5283-40D3-BE82-77E6E83E3DD8}"/>
    <cellStyle name="RISKtrCorner 3 9" xfId="25737" xr:uid="{00000000-0005-0000-0000-000090640000}"/>
    <cellStyle name="RISKtrCorner 3 9 2" xfId="25738" xr:uid="{00000000-0005-0000-0000-000091640000}"/>
    <cellStyle name="RISKtrCorner 3 9 2 2" xfId="25739" xr:uid="{00000000-0005-0000-0000-000092640000}"/>
    <cellStyle name="RISKtrCorner 3 9 2 2 2" xfId="48292" xr:uid="{F5F4B534-3251-4C09-92E4-EA6DC48B3CEC}"/>
    <cellStyle name="RISKtrCorner 3 9 2 3" xfId="48291" xr:uid="{F4B36560-CAEF-4959-93FC-5F6385F893A3}"/>
    <cellStyle name="RISKtrCorner 3 9 3" xfId="25740" xr:uid="{00000000-0005-0000-0000-000093640000}"/>
    <cellStyle name="RISKtrCorner 3 9 3 2" xfId="25741" xr:uid="{00000000-0005-0000-0000-000094640000}"/>
    <cellStyle name="RISKtrCorner 3 9 3 2 2" xfId="48294" xr:uid="{32B02705-85B5-45B2-B224-AE87558CBDE6}"/>
    <cellStyle name="RISKtrCorner 3 9 3 3" xfId="48293" xr:uid="{4A29467C-368A-4A46-9AF6-14EBBD3B5CE5}"/>
    <cellStyle name="RISKtrCorner 3 9 4" xfId="25742" xr:uid="{00000000-0005-0000-0000-000095640000}"/>
    <cellStyle name="RISKtrCorner 3 9 4 2" xfId="48295" xr:uid="{DF2A1C25-5AAA-4771-A88B-DEE341475615}"/>
    <cellStyle name="RISKtrCorner 3 9 5" xfId="48290" xr:uid="{9A3610F8-AD99-4468-8E65-ADD941330A40}"/>
    <cellStyle name="RISKtrCorner 3_Balance" xfId="25743" xr:uid="{00000000-0005-0000-0000-000096640000}"/>
    <cellStyle name="RISKtrCorner 4" xfId="25744" xr:uid="{00000000-0005-0000-0000-000097640000}"/>
    <cellStyle name="RISKtrCorner 4 10" xfId="25745" xr:uid="{00000000-0005-0000-0000-000098640000}"/>
    <cellStyle name="RISKtrCorner 4 10 2" xfId="25746" xr:uid="{00000000-0005-0000-0000-000099640000}"/>
    <cellStyle name="RISKtrCorner 4 10 2 2" xfId="25747" xr:uid="{00000000-0005-0000-0000-00009A640000}"/>
    <cellStyle name="RISKtrCorner 4 10 2 2 2" xfId="48299" xr:uid="{EA5B10B8-102D-4C4A-A2C3-B5E395244095}"/>
    <cellStyle name="RISKtrCorner 4 10 2 3" xfId="48298" xr:uid="{6D9A1CA6-F802-4F0F-B5F4-E15FAE4CF0A1}"/>
    <cellStyle name="RISKtrCorner 4 10 3" xfId="25748" xr:uid="{00000000-0005-0000-0000-00009B640000}"/>
    <cellStyle name="RISKtrCorner 4 10 3 2" xfId="25749" xr:uid="{00000000-0005-0000-0000-00009C640000}"/>
    <cellStyle name="RISKtrCorner 4 10 3 2 2" xfId="48301" xr:uid="{6FEB1E7D-AB7F-4D5E-8D91-469452E6FC5D}"/>
    <cellStyle name="RISKtrCorner 4 10 3 3" xfId="48300" xr:uid="{C9EBB54C-A55C-4E8E-9373-1BD2F03CAC3E}"/>
    <cellStyle name="RISKtrCorner 4 10 4" xfId="25750" xr:uid="{00000000-0005-0000-0000-00009D640000}"/>
    <cellStyle name="RISKtrCorner 4 10 4 2" xfId="48302" xr:uid="{C6D6FC2A-9B95-4554-84FA-2DE4EA084CC4}"/>
    <cellStyle name="RISKtrCorner 4 10 5" xfId="48297" xr:uid="{D765DC8B-67E0-4249-B3E4-C462D0540B60}"/>
    <cellStyle name="RISKtrCorner 4 11" xfId="25751" xr:uid="{00000000-0005-0000-0000-00009E640000}"/>
    <cellStyle name="RISKtrCorner 4 11 2" xfId="25752" xr:uid="{00000000-0005-0000-0000-00009F640000}"/>
    <cellStyle name="RISKtrCorner 4 11 2 2" xfId="48304" xr:uid="{A501A1F0-2377-4FD5-B276-1836726385B6}"/>
    <cellStyle name="RISKtrCorner 4 11 3" xfId="48303" xr:uid="{C3D15451-BD10-4D82-B6EB-AEE5001502F4}"/>
    <cellStyle name="RISKtrCorner 4 12" xfId="25753" xr:uid="{00000000-0005-0000-0000-0000A0640000}"/>
    <cellStyle name="RISKtrCorner 4 12 2" xfId="25754" xr:uid="{00000000-0005-0000-0000-0000A1640000}"/>
    <cellStyle name="RISKtrCorner 4 12 2 2" xfId="48306" xr:uid="{C241A54F-9C8E-4A69-AA95-AB0209C351AA}"/>
    <cellStyle name="RISKtrCorner 4 12 3" xfId="48305" xr:uid="{5E920F01-4132-4820-A01C-4AE5876DF9DC}"/>
    <cellStyle name="RISKtrCorner 4 13" xfId="25755" xr:uid="{00000000-0005-0000-0000-0000A2640000}"/>
    <cellStyle name="RISKtrCorner 4 13 2" xfId="48307" xr:uid="{FD7700D8-5065-4156-B113-8F1972C0E628}"/>
    <cellStyle name="RISKtrCorner 4 14" xfId="48296" xr:uid="{94464E62-82D6-40F2-9D2A-A8321281EA19}"/>
    <cellStyle name="RISKtrCorner 4 2" xfId="25756" xr:uid="{00000000-0005-0000-0000-0000A3640000}"/>
    <cellStyle name="RISKtrCorner 4 2 10" xfId="48308" xr:uid="{6E1841C5-0B2C-415D-BF04-FD439ED7B26C}"/>
    <cellStyle name="RISKtrCorner 4 2 2" xfId="25757" xr:uid="{00000000-0005-0000-0000-0000A4640000}"/>
    <cellStyle name="RISKtrCorner 4 2 2 2" xfId="25758" xr:uid="{00000000-0005-0000-0000-0000A5640000}"/>
    <cellStyle name="RISKtrCorner 4 2 2 2 2" xfId="25759" xr:uid="{00000000-0005-0000-0000-0000A6640000}"/>
    <cellStyle name="RISKtrCorner 4 2 2 2 2 2" xfId="25760" xr:uid="{00000000-0005-0000-0000-0000A7640000}"/>
    <cellStyle name="RISKtrCorner 4 2 2 2 2 2 2" xfId="48312" xr:uid="{40DB450E-F1F5-4459-A959-B0CE892D400D}"/>
    <cellStyle name="RISKtrCorner 4 2 2 2 2 3" xfId="48311" xr:uid="{6CAEA9BD-376F-449C-BA9C-CCCEEED16D3C}"/>
    <cellStyle name="RISKtrCorner 4 2 2 2 3" xfId="25761" xr:uid="{00000000-0005-0000-0000-0000A8640000}"/>
    <cellStyle name="RISKtrCorner 4 2 2 2 3 2" xfId="25762" xr:uid="{00000000-0005-0000-0000-0000A9640000}"/>
    <cellStyle name="RISKtrCorner 4 2 2 2 3 2 2" xfId="48314" xr:uid="{6B712CF0-E494-4FB1-BAF0-6B04F8CF61C3}"/>
    <cellStyle name="RISKtrCorner 4 2 2 2 3 3" xfId="48313" xr:uid="{0808977A-2EB4-4798-AA5F-02DBBD451F42}"/>
    <cellStyle name="RISKtrCorner 4 2 2 2 4" xfId="25763" xr:uid="{00000000-0005-0000-0000-0000AA640000}"/>
    <cellStyle name="RISKtrCorner 4 2 2 2 4 2" xfId="48315" xr:uid="{B0C16DB2-A718-481D-802D-0C7988736303}"/>
    <cellStyle name="RISKtrCorner 4 2 2 2 5" xfId="48310" xr:uid="{5BB27628-8921-4145-9AB8-8574C4F95431}"/>
    <cellStyle name="RISKtrCorner 4 2 2 3" xfId="25764" xr:uid="{00000000-0005-0000-0000-0000AB640000}"/>
    <cellStyle name="RISKtrCorner 4 2 2 3 2" xfId="25765" xr:uid="{00000000-0005-0000-0000-0000AC640000}"/>
    <cellStyle name="RISKtrCorner 4 2 2 3 2 2" xfId="25766" xr:uid="{00000000-0005-0000-0000-0000AD640000}"/>
    <cellStyle name="RISKtrCorner 4 2 2 3 2 2 2" xfId="48318" xr:uid="{33FA76F2-F23F-42AB-AC6D-EEDC97772937}"/>
    <cellStyle name="RISKtrCorner 4 2 2 3 2 3" xfId="48317" xr:uid="{43EB61B0-DA23-4B39-B3E9-C1828068585A}"/>
    <cellStyle name="RISKtrCorner 4 2 2 3 3" xfId="25767" xr:uid="{00000000-0005-0000-0000-0000AE640000}"/>
    <cellStyle name="RISKtrCorner 4 2 2 3 3 2" xfId="25768" xr:uid="{00000000-0005-0000-0000-0000AF640000}"/>
    <cellStyle name="RISKtrCorner 4 2 2 3 3 2 2" xfId="48320" xr:uid="{0AAE1E2F-8264-46F8-9101-6135C5568940}"/>
    <cellStyle name="RISKtrCorner 4 2 2 3 3 3" xfId="48319" xr:uid="{B37CB297-A768-4722-9004-D7D440AA8233}"/>
    <cellStyle name="RISKtrCorner 4 2 2 3 4" xfId="25769" xr:uid="{00000000-0005-0000-0000-0000B0640000}"/>
    <cellStyle name="RISKtrCorner 4 2 2 3 4 2" xfId="48321" xr:uid="{01F13BFF-4341-4F85-B72F-CBE63DFDE752}"/>
    <cellStyle name="RISKtrCorner 4 2 2 3 5" xfId="48316" xr:uid="{DA2075E5-B24F-4E8A-AE60-12EA9E945B4A}"/>
    <cellStyle name="RISKtrCorner 4 2 2 4" xfId="25770" xr:uid="{00000000-0005-0000-0000-0000B1640000}"/>
    <cellStyle name="RISKtrCorner 4 2 2 4 2" xfId="25771" xr:uid="{00000000-0005-0000-0000-0000B2640000}"/>
    <cellStyle name="RISKtrCorner 4 2 2 4 2 2" xfId="25772" xr:uid="{00000000-0005-0000-0000-0000B3640000}"/>
    <cellStyle name="RISKtrCorner 4 2 2 4 2 2 2" xfId="48324" xr:uid="{8D05DB98-23F2-4895-9526-BC94B84AC9EC}"/>
    <cellStyle name="RISKtrCorner 4 2 2 4 2 3" xfId="48323" xr:uid="{8535C567-BEE5-4350-A0B4-D241F45E05B4}"/>
    <cellStyle name="RISKtrCorner 4 2 2 4 3" xfId="25773" xr:uid="{00000000-0005-0000-0000-0000B4640000}"/>
    <cellStyle name="RISKtrCorner 4 2 2 4 3 2" xfId="25774" xr:uid="{00000000-0005-0000-0000-0000B5640000}"/>
    <cellStyle name="RISKtrCorner 4 2 2 4 3 2 2" xfId="48326" xr:uid="{D8677AE5-E4E1-4726-90C4-FEC7BD10BBE5}"/>
    <cellStyle name="RISKtrCorner 4 2 2 4 3 3" xfId="48325" xr:uid="{BB5FA280-B7A6-47F0-A06C-70F49B0B1E8C}"/>
    <cellStyle name="RISKtrCorner 4 2 2 4 4" xfId="25775" xr:uid="{00000000-0005-0000-0000-0000B6640000}"/>
    <cellStyle name="RISKtrCorner 4 2 2 4 4 2" xfId="48327" xr:uid="{54AC05D0-F01E-4B92-8C62-70C0EB8793A9}"/>
    <cellStyle name="RISKtrCorner 4 2 2 4 5" xfId="48322" xr:uid="{0732BF62-80F4-44E4-886D-141A67D259A0}"/>
    <cellStyle name="RISKtrCorner 4 2 2 5" xfId="25776" xr:uid="{00000000-0005-0000-0000-0000B7640000}"/>
    <cellStyle name="RISKtrCorner 4 2 2 5 2" xfId="25777" xr:uid="{00000000-0005-0000-0000-0000B8640000}"/>
    <cellStyle name="RISKtrCorner 4 2 2 5 2 2" xfId="25778" xr:uid="{00000000-0005-0000-0000-0000B9640000}"/>
    <cellStyle name="RISKtrCorner 4 2 2 5 2 2 2" xfId="48330" xr:uid="{49A8F7BC-5F3C-42B7-8A07-08CCE4F99565}"/>
    <cellStyle name="RISKtrCorner 4 2 2 5 2 3" xfId="48329" xr:uid="{0E447F2F-E0CA-4FE6-B73B-CEC3A0FC34B0}"/>
    <cellStyle name="RISKtrCorner 4 2 2 5 3" xfId="25779" xr:uid="{00000000-0005-0000-0000-0000BA640000}"/>
    <cellStyle name="RISKtrCorner 4 2 2 5 3 2" xfId="25780" xr:uid="{00000000-0005-0000-0000-0000BB640000}"/>
    <cellStyle name="RISKtrCorner 4 2 2 5 3 2 2" xfId="48332" xr:uid="{AE1E47EB-EA3D-4CD8-8F8A-4EA686A7360A}"/>
    <cellStyle name="RISKtrCorner 4 2 2 5 3 3" xfId="48331" xr:uid="{971D68F0-51A2-4645-9C74-022E484E7168}"/>
    <cellStyle name="RISKtrCorner 4 2 2 5 4" xfId="25781" xr:uid="{00000000-0005-0000-0000-0000BC640000}"/>
    <cellStyle name="RISKtrCorner 4 2 2 5 4 2" xfId="48333" xr:uid="{B977D564-DD67-4714-8769-778857DB326F}"/>
    <cellStyle name="RISKtrCorner 4 2 2 5 5" xfId="48328" xr:uid="{1B749589-9BA7-405E-BE9D-74BDC71F2C97}"/>
    <cellStyle name="RISKtrCorner 4 2 2 6" xfId="25782" xr:uid="{00000000-0005-0000-0000-0000BD640000}"/>
    <cellStyle name="RISKtrCorner 4 2 2 6 2" xfId="25783" xr:uid="{00000000-0005-0000-0000-0000BE640000}"/>
    <cellStyle name="RISKtrCorner 4 2 2 6 2 2" xfId="48335" xr:uid="{F63C6F56-6D94-4AB5-AA11-2B9ABF0C1EBA}"/>
    <cellStyle name="RISKtrCorner 4 2 2 6 3" xfId="48334" xr:uid="{425E6738-1A61-4021-8BEE-61443278D0A3}"/>
    <cellStyle name="RISKtrCorner 4 2 2 7" xfId="25784" xr:uid="{00000000-0005-0000-0000-0000BF640000}"/>
    <cellStyle name="RISKtrCorner 4 2 2 7 2" xfId="25785" xr:uid="{00000000-0005-0000-0000-0000C0640000}"/>
    <cellStyle name="RISKtrCorner 4 2 2 7 2 2" xfId="48337" xr:uid="{5375F67B-C3FC-4474-B80E-1CD81193D1FE}"/>
    <cellStyle name="RISKtrCorner 4 2 2 7 3" xfId="48336" xr:uid="{46605955-24F5-4F57-B618-E0CDAA3A3066}"/>
    <cellStyle name="RISKtrCorner 4 2 2 8" xfId="25786" xr:uid="{00000000-0005-0000-0000-0000C1640000}"/>
    <cellStyle name="RISKtrCorner 4 2 2 8 2" xfId="48338" xr:uid="{1218DCD6-2EE5-47A7-9734-D3696C396617}"/>
    <cellStyle name="RISKtrCorner 4 2 2 9" xfId="48309" xr:uid="{FFB1A97F-7253-40B1-B982-E73949A45006}"/>
    <cellStyle name="RISKtrCorner 4 2 3" xfId="25787" xr:uid="{00000000-0005-0000-0000-0000C2640000}"/>
    <cellStyle name="RISKtrCorner 4 2 3 2" xfId="25788" xr:uid="{00000000-0005-0000-0000-0000C3640000}"/>
    <cellStyle name="RISKtrCorner 4 2 3 2 2" xfId="25789" xr:uid="{00000000-0005-0000-0000-0000C4640000}"/>
    <cellStyle name="RISKtrCorner 4 2 3 2 2 2" xfId="48341" xr:uid="{A43B0CEC-FCF1-4108-81BD-28182D319FC1}"/>
    <cellStyle name="RISKtrCorner 4 2 3 2 3" xfId="48340" xr:uid="{542764A3-C6E3-43CB-A587-1595C5CCE6D6}"/>
    <cellStyle name="RISKtrCorner 4 2 3 3" xfId="25790" xr:uid="{00000000-0005-0000-0000-0000C5640000}"/>
    <cellStyle name="RISKtrCorner 4 2 3 3 2" xfId="25791" xr:uid="{00000000-0005-0000-0000-0000C6640000}"/>
    <cellStyle name="RISKtrCorner 4 2 3 3 2 2" xfId="48343" xr:uid="{70A5608D-FC84-42CF-AFEE-DBC584853AC2}"/>
    <cellStyle name="RISKtrCorner 4 2 3 3 3" xfId="48342" xr:uid="{6886A461-D011-4F0E-B5D5-01CDDE1423B0}"/>
    <cellStyle name="RISKtrCorner 4 2 3 4" xfId="25792" xr:uid="{00000000-0005-0000-0000-0000C7640000}"/>
    <cellStyle name="RISKtrCorner 4 2 3 4 2" xfId="48344" xr:uid="{23A70E91-5329-4C91-9BEA-FF7C006113C9}"/>
    <cellStyle name="RISKtrCorner 4 2 3 5" xfId="48339" xr:uid="{F176EA0E-927D-49A0-BA02-936E312AE091}"/>
    <cellStyle name="RISKtrCorner 4 2 4" xfId="25793" xr:uid="{00000000-0005-0000-0000-0000C8640000}"/>
    <cellStyle name="RISKtrCorner 4 2 4 2" xfId="25794" xr:uid="{00000000-0005-0000-0000-0000C9640000}"/>
    <cellStyle name="RISKtrCorner 4 2 4 2 2" xfId="25795" xr:uid="{00000000-0005-0000-0000-0000CA640000}"/>
    <cellStyle name="RISKtrCorner 4 2 4 2 2 2" xfId="48347" xr:uid="{A6A4AF0F-0DD0-4FAC-B94D-61E10BF4C100}"/>
    <cellStyle name="RISKtrCorner 4 2 4 2 3" xfId="48346" xr:uid="{D3C6F133-556D-4CDD-AC44-8208AB121B25}"/>
    <cellStyle name="RISKtrCorner 4 2 4 3" xfId="25796" xr:uid="{00000000-0005-0000-0000-0000CB640000}"/>
    <cellStyle name="RISKtrCorner 4 2 4 3 2" xfId="25797" xr:uid="{00000000-0005-0000-0000-0000CC640000}"/>
    <cellStyle name="RISKtrCorner 4 2 4 3 2 2" xfId="48349" xr:uid="{2E68C9A5-511C-43AA-95E9-FF0127109C30}"/>
    <cellStyle name="RISKtrCorner 4 2 4 3 3" xfId="48348" xr:uid="{18E433D0-0BB4-457D-B8F5-4C737A27E669}"/>
    <cellStyle name="RISKtrCorner 4 2 4 4" xfId="25798" xr:uid="{00000000-0005-0000-0000-0000CD640000}"/>
    <cellStyle name="RISKtrCorner 4 2 4 4 2" xfId="48350" xr:uid="{2C7E74F7-E087-420D-9A5A-D61A6DADD7C6}"/>
    <cellStyle name="RISKtrCorner 4 2 4 5" xfId="48345" xr:uid="{423AC3EA-B8D7-4BA5-AEAA-B2962DB4EF49}"/>
    <cellStyle name="RISKtrCorner 4 2 5" xfId="25799" xr:uid="{00000000-0005-0000-0000-0000CE640000}"/>
    <cellStyle name="RISKtrCorner 4 2 5 2" xfId="25800" xr:uid="{00000000-0005-0000-0000-0000CF640000}"/>
    <cellStyle name="RISKtrCorner 4 2 5 2 2" xfId="25801" xr:uid="{00000000-0005-0000-0000-0000D0640000}"/>
    <cellStyle name="RISKtrCorner 4 2 5 2 2 2" xfId="48353" xr:uid="{8D4A88C4-078A-4A72-BB55-E8C7715BC25F}"/>
    <cellStyle name="RISKtrCorner 4 2 5 2 3" xfId="48352" xr:uid="{829D80B7-6BE5-4FF4-9BCA-E31F5CC8D83B}"/>
    <cellStyle name="RISKtrCorner 4 2 5 3" xfId="25802" xr:uid="{00000000-0005-0000-0000-0000D1640000}"/>
    <cellStyle name="RISKtrCorner 4 2 5 3 2" xfId="25803" xr:uid="{00000000-0005-0000-0000-0000D2640000}"/>
    <cellStyle name="RISKtrCorner 4 2 5 3 2 2" xfId="48355" xr:uid="{1DDD60B5-C68B-4071-A250-E5A481F2157D}"/>
    <cellStyle name="RISKtrCorner 4 2 5 3 3" xfId="48354" xr:uid="{C4685273-6690-46DD-9DC1-15C419EB52A7}"/>
    <cellStyle name="RISKtrCorner 4 2 5 4" xfId="25804" xr:uid="{00000000-0005-0000-0000-0000D3640000}"/>
    <cellStyle name="RISKtrCorner 4 2 5 4 2" xfId="48356" xr:uid="{D567A331-D288-49BD-9236-017B7927B123}"/>
    <cellStyle name="RISKtrCorner 4 2 5 5" xfId="48351" xr:uid="{11796BB4-E2BC-4DDD-8BEF-A7450ED4A830}"/>
    <cellStyle name="RISKtrCorner 4 2 6" xfId="25805" xr:uid="{00000000-0005-0000-0000-0000D4640000}"/>
    <cellStyle name="RISKtrCorner 4 2 6 2" xfId="25806" xr:uid="{00000000-0005-0000-0000-0000D5640000}"/>
    <cellStyle name="RISKtrCorner 4 2 6 2 2" xfId="25807" xr:uid="{00000000-0005-0000-0000-0000D6640000}"/>
    <cellStyle name="RISKtrCorner 4 2 6 2 2 2" xfId="48359" xr:uid="{966F046F-89A8-48F4-A13A-148C2AA76370}"/>
    <cellStyle name="RISKtrCorner 4 2 6 2 3" xfId="48358" xr:uid="{57200B34-721F-4CC4-A463-28F4619FB5E2}"/>
    <cellStyle name="RISKtrCorner 4 2 6 3" xfId="25808" xr:uid="{00000000-0005-0000-0000-0000D7640000}"/>
    <cellStyle name="RISKtrCorner 4 2 6 3 2" xfId="25809" xr:uid="{00000000-0005-0000-0000-0000D8640000}"/>
    <cellStyle name="RISKtrCorner 4 2 6 3 2 2" xfId="48361" xr:uid="{178D98C4-5DAA-4297-A84B-D17A8EC33C43}"/>
    <cellStyle name="RISKtrCorner 4 2 6 3 3" xfId="48360" xr:uid="{80CCC707-840A-4D7A-8460-54F9178F9355}"/>
    <cellStyle name="RISKtrCorner 4 2 6 4" xfId="25810" xr:uid="{00000000-0005-0000-0000-0000D9640000}"/>
    <cellStyle name="RISKtrCorner 4 2 6 4 2" xfId="48362" xr:uid="{2D124413-626C-49E3-8109-3FB2CA26D8B5}"/>
    <cellStyle name="RISKtrCorner 4 2 6 5" xfId="48357" xr:uid="{A2EF4235-7571-41BD-ACDC-B4C61278DFC9}"/>
    <cellStyle name="RISKtrCorner 4 2 7" xfId="25811" xr:uid="{00000000-0005-0000-0000-0000DA640000}"/>
    <cellStyle name="RISKtrCorner 4 2 7 2" xfId="25812" xr:uid="{00000000-0005-0000-0000-0000DB640000}"/>
    <cellStyle name="RISKtrCorner 4 2 7 2 2" xfId="48364" xr:uid="{EE82CC7D-5A7A-425B-8469-39DDED53A5FD}"/>
    <cellStyle name="RISKtrCorner 4 2 7 3" xfId="48363" xr:uid="{CB67DD51-4643-4B26-B42A-5D70085C4288}"/>
    <cellStyle name="RISKtrCorner 4 2 8" xfId="25813" xr:uid="{00000000-0005-0000-0000-0000DC640000}"/>
    <cellStyle name="RISKtrCorner 4 2 8 2" xfId="25814" xr:uid="{00000000-0005-0000-0000-0000DD640000}"/>
    <cellStyle name="RISKtrCorner 4 2 8 2 2" xfId="48366" xr:uid="{995C687B-D188-4FC4-858C-688ACE7EBA25}"/>
    <cellStyle name="RISKtrCorner 4 2 8 3" xfId="48365" xr:uid="{61C7BDB5-B4A8-4C69-B42F-209A24DD2408}"/>
    <cellStyle name="RISKtrCorner 4 2 9" xfId="25815" xr:uid="{00000000-0005-0000-0000-0000DE640000}"/>
    <cellStyle name="RISKtrCorner 4 2 9 2" xfId="48367" xr:uid="{DC9FA1B7-527F-479C-999B-DF99F8EAC235}"/>
    <cellStyle name="RISKtrCorner 4 2_Balance" xfId="25816" xr:uid="{00000000-0005-0000-0000-0000DF640000}"/>
    <cellStyle name="RISKtrCorner 4 3" xfId="25817" xr:uid="{00000000-0005-0000-0000-0000E0640000}"/>
    <cellStyle name="RISKtrCorner 4 3 10" xfId="48368" xr:uid="{2A04E458-B4EC-40D1-AC2F-2A0E6C438AAB}"/>
    <cellStyle name="RISKtrCorner 4 3 2" xfId="25818" xr:uid="{00000000-0005-0000-0000-0000E1640000}"/>
    <cellStyle name="RISKtrCorner 4 3 2 2" xfId="25819" xr:uid="{00000000-0005-0000-0000-0000E2640000}"/>
    <cellStyle name="RISKtrCorner 4 3 2 2 2" xfId="25820" xr:uid="{00000000-0005-0000-0000-0000E3640000}"/>
    <cellStyle name="RISKtrCorner 4 3 2 2 2 2" xfId="25821" xr:uid="{00000000-0005-0000-0000-0000E4640000}"/>
    <cellStyle name="RISKtrCorner 4 3 2 2 2 2 2" xfId="48372" xr:uid="{8536BCBC-1238-452E-9A87-C9C192638F23}"/>
    <cellStyle name="RISKtrCorner 4 3 2 2 2 3" xfId="48371" xr:uid="{B83D85F5-437B-4A70-9B2A-F16FF201C063}"/>
    <cellStyle name="RISKtrCorner 4 3 2 2 3" xfId="25822" xr:uid="{00000000-0005-0000-0000-0000E5640000}"/>
    <cellStyle name="RISKtrCorner 4 3 2 2 3 2" xfId="25823" xr:uid="{00000000-0005-0000-0000-0000E6640000}"/>
    <cellStyle name="RISKtrCorner 4 3 2 2 3 2 2" xfId="48374" xr:uid="{52082F1C-EB34-44C9-BF10-5F763E74B02C}"/>
    <cellStyle name="RISKtrCorner 4 3 2 2 3 3" xfId="48373" xr:uid="{EFAA8D14-B3A8-40FB-B45F-66A48052BF92}"/>
    <cellStyle name="RISKtrCorner 4 3 2 2 4" xfId="25824" xr:uid="{00000000-0005-0000-0000-0000E7640000}"/>
    <cellStyle name="RISKtrCorner 4 3 2 2 4 2" xfId="48375" xr:uid="{2A8D08D7-9636-41BB-95CE-5C1E59459A71}"/>
    <cellStyle name="RISKtrCorner 4 3 2 2 5" xfId="48370" xr:uid="{E5679C61-BFFD-47DA-9AED-2CC7FE657ADC}"/>
    <cellStyle name="RISKtrCorner 4 3 2 3" xfId="25825" xr:uid="{00000000-0005-0000-0000-0000E8640000}"/>
    <cellStyle name="RISKtrCorner 4 3 2 3 2" xfId="25826" xr:uid="{00000000-0005-0000-0000-0000E9640000}"/>
    <cellStyle name="RISKtrCorner 4 3 2 3 2 2" xfId="25827" xr:uid="{00000000-0005-0000-0000-0000EA640000}"/>
    <cellStyle name="RISKtrCorner 4 3 2 3 2 2 2" xfId="48378" xr:uid="{4B6B08AC-58B9-43E7-B396-08EFA726ECDD}"/>
    <cellStyle name="RISKtrCorner 4 3 2 3 2 3" xfId="48377" xr:uid="{F4067672-5F81-4DE7-B282-E538590B9FB3}"/>
    <cellStyle name="RISKtrCorner 4 3 2 3 3" xfId="25828" xr:uid="{00000000-0005-0000-0000-0000EB640000}"/>
    <cellStyle name="RISKtrCorner 4 3 2 3 3 2" xfId="25829" xr:uid="{00000000-0005-0000-0000-0000EC640000}"/>
    <cellStyle name="RISKtrCorner 4 3 2 3 3 2 2" xfId="48380" xr:uid="{E31DA42E-F712-49D3-BD2D-CC0B5BAB73C3}"/>
    <cellStyle name="RISKtrCorner 4 3 2 3 3 3" xfId="48379" xr:uid="{711E4373-70AC-4260-8229-87E0F3BCC781}"/>
    <cellStyle name="RISKtrCorner 4 3 2 3 4" xfId="25830" xr:uid="{00000000-0005-0000-0000-0000ED640000}"/>
    <cellStyle name="RISKtrCorner 4 3 2 3 4 2" xfId="48381" xr:uid="{3C0053AD-09EE-4D9E-AF81-06B4AE0AB95B}"/>
    <cellStyle name="RISKtrCorner 4 3 2 3 5" xfId="48376" xr:uid="{99B2559D-FC66-4F19-8ACA-E2C2FB9B9528}"/>
    <cellStyle name="RISKtrCorner 4 3 2 4" xfId="25831" xr:uid="{00000000-0005-0000-0000-0000EE640000}"/>
    <cellStyle name="RISKtrCorner 4 3 2 4 2" xfId="25832" xr:uid="{00000000-0005-0000-0000-0000EF640000}"/>
    <cellStyle name="RISKtrCorner 4 3 2 4 2 2" xfId="25833" xr:uid="{00000000-0005-0000-0000-0000F0640000}"/>
    <cellStyle name="RISKtrCorner 4 3 2 4 2 2 2" xfId="48384" xr:uid="{FEFE4864-F15A-4A2C-A1D6-C7469F4892C6}"/>
    <cellStyle name="RISKtrCorner 4 3 2 4 2 3" xfId="48383" xr:uid="{B12FE0A5-A9D1-49C4-B673-3ACCF811DD15}"/>
    <cellStyle name="RISKtrCorner 4 3 2 4 3" xfId="25834" xr:uid="{00000000-0005-0000-0000-0000F1640000}"/>
    <cellStyle name="RISKtrCorner 4 3 2 4 3 2" xfId="25835" xr:uid="{00000000-0005-0000-0000-0000F2640000}"/>
    <cellStyle name="RISKtrCorner 4 3 2 4 3 2 2" xfId="48386" xr:uid="{FC02F607-7EAA-4EB3-95F0-F692E053FEA5}"/>
    <cellStyle name="RISKtrCorner 4 3 2 4 3 3" xfId="48385" xr:uid="{0AAA327A-1278-4BA4-8EB1-733F471A3F65}"/>
    <cellStyle name="RISKtrCorner 4 3 2 4 4" xfId="25836" xr:uid="{00000000-0005-0000-0000-0000F3640000}"/>
    <cellStyle name="RISKtrCorner 4 3 2 4 4 2" xfId="48387" xr:uid="{C68294BD-301D-4D22-B705-9EBBBC67D32A}"/>
    <cellStyle name="RISKtrCorner 4 3 2 4 5" xfId="48382" xr:uid="{EE3AE58B-42C7-4F7F-B6E6-6C35D5CC6EA6}"/>
    <cellStyle name="RISKtrCorner 4 3 2 5" xfId="25837" xr:uid="{00000000-0005-0000-0000-0000F4640000}"/>
    <cellStyle name="RISKtrCorner 4 3 2 5 2" xfId="25838" xr:uid="{00000000-0005-0000-0000-0000F5640000}"/>
    <cellStyle name="RISKtrCorner 4 3 2 5 2 2" xfId="25839" xr:uid="{00000000-0005-0000-0000-0000F6640000}"/>
    <cellStyle name="RISKtrCorner 4 3 2 5 2 2 2" xfId="48390" xr:uid="{4CFB1299-AE29-469B-9228-6C2C87467E5F}"/>
    <cellStyle name="RISKtrCorner 4 3 2 5 2 3" xfId="48389" xr:uid="{85A04BA7-FAB6-41B2-839B-537363C2C95B}"/>
    <cellStyle name="RISKtrCorner 4 3 2 5 3" xfId="25840" xr:uid="{00000000-0005-0000-0000-0000F7640000}"/>
    <cellStyle name="RISKtrCorner 4 3 2 5 3 2" xfId="25841" xr:uid="{00000000-0005-0000-0000-0000F8640000}"/>
    <cellStyle name="RISKtrCorner 4 3 2 5 3 2 2" xfId="48392" xr:uid="{0585CDDB-9491-4546-BCFA-30CFCBA0F3DB}"/>
    <cellStyle name="RISKtrCorner 4 3 2 5 3 3" xfId="48391" xr:uid="{6A894F7E-43DA-4497-8DCF-2E85D7C11711}"/>
    <cellStyle name="RISKtrCorner 4 3 2 5 4" xfId="25842" xr:uid="{00000000-0005-0000-0000-0000F9640000}"/>
    <cellStyle name="RISKtrCorner 4 3 2 5 4 2" xfId="48393" xr:uid="{FA27E381-C1F1-4696-9000-C4F8EE5E1D63}"/>
    <cellStyle name="RISKtrCorner 4 3 2 5 5" xfId="48388" xr:uid="{F015A1CC-6C6C-43F1-89E1-931722725B52}"/>
    <cellStyle name="RISKtrCorner 4 3 2 6" xfId="25843" xr:uid="{00000000-0005-0000-0000-0000FA640000}"/>
    <cellStyle name="RISKtrCorner 4 3 2 6 2" xfId="25844" xr:uid="{00000000-0005-0000-0000-0000FB640000}"/>
    <cellStyle name="RISKtrCorner 4 3 2 6 2 2" xfId="48395" xr:uid="{A5DA4C9A-0E0D-4311-A749-6F30EB926E94}"/>
    <cellStyle name="RISKtrCorner 4 3 2 6 3" xfId="48394" xr:uid="{1F736ACD-2969-4E75-A678-3CD5EE4A42B5}"/>
    <cellStyle name="RISKtrCorner 4 3 2 7" xfId="25845" xr:uid="{00000000-0005-0000-0000-0000FC640000}"/>
    <cellStyle name="RISKtrCorner 4 3 2 7 2" xfId="25846" xr:uid="{00000000-0005-0000-0000-0000FD640000}"/>
    <cellStyle name="RISKtrCorner 4 3 2 7 2 2" xfId="48397" xr:uid="{BEE16931-02B7-441E-9655-F4F132EC5E09}"/>
    <cellStyle name="RISKtrCorner 4 3 2 7 3" xfId="48396" xr:uid="{6AC5B908-5F76-4DF0-A3C1-C747E7ACB00A}"/>
    <cellStyle name="RISKtrCorner 4 3 2 8" xfId="25847" xr:uid="{00000000-0005-0000-0000-0000FE640000}"/>
    <cellStyle name="RISKtrCorner 4 3 2 8 2" xfId="48398" xr:uid="{B7E8DFDD-80D5-4D91-AC69-5C6DBABBC8E4}"/>
    <cellStyle name="RISKtrCorner 4 3 2 9" xfId="48369" xr:uid="{A9089B2A-94C6-48A6-B4B7-97A6922DE539}"/>
    <cellStyle name="RISKtrCorner 4 3 3" xfId="25848" xr:uid="{00000000-0005-0000-0000-0000FF640000}"/>
    <cellStyle name="RISKtrCorner 4 3 3 2" xfId="25849" xr:uid="{00000000-0005-0000-0000-000000650000}"/>
    <cellStyle name="RISKtrCorner 4 3 3 2 2" xfId="25850" xr:uid="{00000000-0005-0000-0000-000001650000}"/>
    <cellStyle name="RISKtrCorner 4 3 3 2 2 2" xfId="48401" xr:uid="{AD3959FF-0A27-4BB4-A6CC-27B9823698F3}"/>
    <cellStyle name="RISKtrCorner 4 3 3 2 3" xfId="48400" xr:uid="{9322A1B4-1F0A-4324-88EA-F126ED44B63D}"/>
    <cellStyle name="RISKtrCorner 4 3 3 3" xfId="25851" xr:uid="{00000000-0005-0000-0000-000002650000}"/>
    <cellStyle name="RISKtrCorner 4 3 3 3 2" xfId="25852" xr:uid="{00000000-0005-0000-0000-000003650000}"/>
    <cellStyle name="RISKtrCorner 4 3 3 3 2 2" xfId="48403" xr:uid="{88C2EA47-B4D4-4EE2-B7A6-23E42A96D7CA}"/>
    <cellStyle name="RISKtrCorner 4 3 3 3 3" xfId="48402" xr:uid="{41ECC696-F247-4121-8DF3-77207FAFD2E1}"/>
    <cellStyle name="RISKtrCorner 4 3 3 4" xfId="25853" xr:uid="{00000000-0005-0000-0000-000004650000}"/>
    <cellStyle name="RISKtrCorner 4 3 3 4 2" xfId="48404" xr:uid="{9135FF1C-B9BE-4A76-B4F1-BAECE016767A}"/>
    <cellStyle name="RISKtrCorner 4 3 3 5" xfId="48399" xr:uid="{420E1351-80E7-4E31-9A24-6CABD86E3A5B}"/>
    <cellStyle name="RISKtrCorner 4 3 4" xfId="25854" xr:uid="{00000000-0005-0000-0000-000005650000}"/>
    <cellStyle name="RISKtrCorner 4 3 4 2" xfId="25855" xr:uid="{00000000-0005-0000-0000-000006650000}"/>
    <cellStyle name="RISKtrCorner 4 3 4 2 2" xfId="25856" xr:uid="{00000000-0005-0000-0000-000007650000}"/>
    <cellStyle name="RISKtrCorner 4 3 4 2 2 2" xfId="48407" xr:uid="{8CBCFAB3-4D16-4F5A-8CA4-29EDBA6AE703}"/>
    <cellStyle name="RISKtrCorner 4 3 4 2 3" xfId="48406" xr:uid="{A1ACECDB-0FC5-42B9-8304-EC0C4C73B03E}"/>
    <cellStyle name="RISKtrCorner 4 3 4 3" xfId="25857" xr:uid="{00000000-0005-0000-0000-000008650000}"/>
    <cellStyle name="RISKtrCorner 4 3 4 3 2" xfId="25858" xr:uid="{00000000-0005-0000-0000-000009650000}"/>
    <cellStyle name="RISKtrCorner 4 3 4 3 2 2" xfId="48409" xr:uid="{06987288-3899-4FDB-852B-44FAC871C941}"/>
    <cellStyle name="RISKtrCorner 4 3 4 3 3" xfId="48408" xr:uid="{E0A15572-D0A1-4C7F-B32E-8515AE824128}"/>
    <cellStyle name="RISKtrCorner 4 3 4 4" xfId="25859" xr:uid="{00000000-0005-0000-0000-00000A650000}"/>
    <cellStyle name="RISKtrCorner 4 3 4 4 2" xfId="48410" xr:uid="{99A2B830-5D5D-45BF-977D-DC8CF559F8E1}"/>
    <cellStyle name="RISKtrCorner 4 3 4 5" xfId="48405" xr:uid="{C7B6D354-900D-4EFA-8F50-564F0F944A4B}"/>
    <cellStyle name="RISKtrCorner 4 3 5" xfId="25860" xr:uid="{00000000-0005-0000-0000-00000B650000}"/>
    <cellStyle name="RISKtrCorner 4 3 5 2" xfId="25861" xr:uid="{00000000-0005-0000-0000-00000C650000}"/>
    <cellStyle name="RISKtrCorner 4 3 5 2 2" xfId="25862" xr:uid="{00000000-0005-0000-0000-00000D650000}"/>
    <cellStyle name="RISKtrCorner 4 3 5 2 2 2" xfId="48413" xr:uid="{AA168811-E47F-48F8-B35B-A2E585D02349}"/>
    <cellStyle name="RISKtrCorner 4 3 5 2 3" xfId="48412" xr:uid="{66D4844B-9E77-4BAB-94AE-C37199C3BA75}"/>
    <cellStyle name="RISKtrCorner 4 3 5 3" xfId="25863" xr:uid="{00000000-0005-0000-0000-00000E650000}"/>
    <cellStyle name="RISKtrCorner 4 3 5 3 2" xfId="25864" xr:uid="{00000000-0005-0000-0000-00000F650000}"/>
    <cellStyle name="RISKtrCorner 4 3 5 3 2 2" xfId="48415" xr:uid="{B9D45DB7-E67B-4330-AF8A-1AA184F2220B}"/>
    <cellStyle name="RISKtrCorner 4 3 5 3 3" xfId="48414" xr:uid="{0A833A4B-D906-418D-B029-0957AC19C3AC}"/>
    <cellStyle name="RISKtrCorner 4 3 5 4" xfId="25865" xr:uid="{00000000-0005-0000-0000-000010650000}"/>
    <cellStyle name="RISKtrCorner 4 3 5 4 2" xfId="48416" xr:uid="{5E12CBB9-13CC-4556-9B4E-016ABE970ACB}"/>
    <cellStyle name="RISKtrCorner 4 3 5 5" xfId="48411" xr:uid="{E1EE0243-33B1-4BDE-905E-4CD22DFC3C63}"/>
    <cellStyle name="RISKtrCorner 4 3 6" xfId="25866" xr:uid="{00000000-0005-0000-0000-000011650000}"/>
    <cellStyle name="RISKtrCorner 4 3 6 2" xfId="25867" xr:uid="{00000000-0005-0000-0000-000012650000}"/>
    <cellStyle name="RISKtrCorner 4 3 6 2 2" xfId="25868" xr:uid="{00000000-0005-0000-0000-000013650000}"/>
    <cellStyle name="RISKtrCorner 4 3 6 2 2 2" xfId="48419" xr:uid="{E109EF83-DF15-43BD-BCC6-1C31481E20CF}"/>
    <cellStyle name="RISKtrCorner 4 3 6 2 3" xfId="48418" xr:uid="{6CC3E06F-4EA3-488F-9B4E-12A1F49B2091}"/>
    <cellStyle name="RISKtrCorner 4 3 6 3" xfId="25869" xr:uid="{00000000-0005-0000-0000-000014650000}"/>
    <cellStyle name="RISKtrCorner 4 3 6 3 2" xfId="25870" xr:uid="{00000000-0005-0000-0000-000015650000}"/>
    <cellStyle name="RISKtrCorner 4 3 6 3 2 2" xfId="48421" xr:uid="{9A23D62C-FA3D-446B-B606-A4720BE85D6F}"/>
    <cellStyle name="RISKtrCorner 4 3 6 3 3" xfId="48420" xr:uid="{7E009A5B-B5F5-493D-A9D7-F8E923604813}"/>
    <cellStyle name="RISKtrCorner 4 3 6 4" xfId="25871" xr:uid="{00000000-0005-0000-0000-000016650000}"/>
    <cellStyle name="RISKtrCorner 4 3 6 4 2" xfId="48422" xr:uid="{9C80CC5A-2E70-44F1-8CF1-968CF5FE5CB3}"/>
    <cellStyle name="RISKtrCorner 4 3 6 5" xfId="48417" xr:uid="{F12A9C8C-DE31-4093-9734-E10CA46BE624}"/>
    <cellStyle name="RISKtrCorner 4 3 7" xfId="25872" xr:uid="{00000000-0005-0000-0000-000017650000}"/>
    <cellStyle name="RISKtrCorner 4 3 7 2" xfId="25873" xr:uid="{00000000-0005-0000-0000-000018650000}"/>
    <cellStyle name="RISKtrCorner 4 3 7 2 2" xfId="48424" xr:uid="{DF176752-6375-4B00-A7A6-14B62E386EB9}"/>
    <cellStyle name="RISKtrCorner 4 3 7 3" xfId="48423" xr:uid="{DD45C264-A58F-499E-90FC-576779271B00}"/>
    <cellStyle name="RISKtrCorner 4 3 8" xfId="25874" xr:uid="{00000000-0005-0000-0000-000019650000}"/>
    <cellStyle name="RISKtrCorner 4 3 8 2" xfId="25875" xr:uid="{00000000-0005-0000-0000-00001A650000}"/>
    <cellStyle name="RISKtrCorner 4 3 8 2 2" xfId="48426" xr:uid="{8FED47B4-B1CB-4A01-815E-DA0A2A71C201}"/>
    <cellStyle name="RISKtrCorner 4 3 8 3" xfId="48425" xr:uid="{7AC29DBA-5980-4FE1-B4F9-3F9EC75BB6FE}"/>
    <cellStyle name="RISKtrCorner 4 3 9" xfId="25876" xr:uid="{00000000-0005-0000-0000-00001B650000}"/>
    <cellStyle name="RISKtrCorner 4 3 9 2" xfId="48427" xr:uid="{921882A3-A722-4400-BD8B-ED2961142663}"/>
    <cellStyle name="RISKtrCorner 4 3_Balance" xfId="25877" xr:uid="{00000000-0005-0000-0000-00001C650000}"/>
    <cellStyle name="RISKtrCorner 4 4" xfId="25878" xr:uid="{00000000-0005-0000-0000-00001D650000}"/>
    <cellStyle name="RISKtrCorner 4 4 10" xfId="48428" xr:uid="{662FC850-9156-4F04-BFCB-411202EED884}"/>
    <cellStyle name="RISKtrCorner 4 4 2" xfId="25879" xr:uid="{00000000-0005-0000-0000-00001E650000}"/>
    <cellStyle name="RISKtrCorner 4 4 2 2" xfId="25880" xr:uid="{00000000-0005-0000-0000-00001F650000}"/>
    <cellStyle name="RISKtrCorner 4 4 2 2 2" xfId="25881" xr:uid="{00000000-0005-0000-0000-000020650000}"/>
    <cellStyle name="RISKtrCorner 4 4 2 2 2 2" xfId="25882" xr:uid="{00000000-0005-0000-0000-000021650000}"/>
    <cellStyle name="RISKtrCorner 4 4 2 2 2 2 2" xfId="48432" xr:uid="{C869A815-35B9-4BA6-8E2C-5E2B96EC5FB1}"/>
    <cellStyle name="RISKtrCorner 4 4 2 2 2 3" xfId="48431" xr:uid="{7EDB9A57-C759-49C1-9E50-421D5E699337}"/>
    <cellStyle name="RISKtrCorner 4 4 2 2 3" xfId="25883" xr:uid="{00000000-0005-0000-0000-000022650000}"/>
    <cellStyle name="RISKtrCorner 4 4 2 2 3 2" xfId="25884" xr:uid="{00000000-0005-0000-0000-000023650000}"/>
    <cellStyle name="RISKtrCorner 4 4 2 2 3 2 2" xfId="48434" xr:uid="{15C06BF1-0ED7-45AC-986C-16696E67785E}"/>
    <cellStyle name="RISKtrCorner 4 4 2 2 3 3" xfId="48433" xr:uid="{5A0D844D-8FD8-4B56-838A-4BF58BC75FAD}"/>
    <cellStyle name="RISKtrCorner 4 4 2 2 4" xfId="25885" xr:uid="{00000000-0005-0000-0000-000024650000}"/>
    <cellStyle name="RISKtrCorner 4 4 2 2 4 2" xfId="48435" xr:uid="{D3D4FF9C-FCFD-44FE-92C8-4BFE4C34127A}"/>
    <cellStyle name="RISKtrCorner 4 4 2 2 5" xfId="48430" xr:uid="{9C920C5A-5DFD-4F02-B317-6F5C2ECAA4ED}"/>
    <cellStyle name="RISKtrCorner 4 4 2 3" xfId="25886" xr:uid="{00000000-0005-0000-0000-000025650000}"/>
    <cellStyle name="RISKtrCorner 4 4 2 3 2" xfId="25887" xr:uid="{00000000-0005-0000-0000-000026650000}"/>
    <cellStyle name="RISKtrCorner 4 4 2 3 2 2" xfId="25888" xr:uid="{00000000-0005-0000-0000-000027650000}"/>
    <cellStyle name="RISKtrCorner 4 4 2 3 2 2 2" xfId="48438" xr:uid="{30E4FAB1-41D2-4444-B093-38216855D2EA}"/>
    <cellStyle name="RISKtrCorner 4 4 2 3 2 3" xfId="48437" xr:uid="{99B8EEF9-7329-464E-B4E0-3AADDFFE2FC3}"/>
    <cellStyle name="RISKtrCorner 4 4 2 3 3" xfId="25889" xr:uid="{00000000-0005-0000-0000-000028650000}"/>
    <cellStyle name="RISKtrCorner 4 4 2 3 3 2" xfId="25890" xr:uid="{00000000-0005-0000-0000-000029650000}"/>
    <cellStyle name="RISKtrCorner 4 4 2 3 3 2 2" xfId="48440" xr:uid="{CB53144E-7BD8-4757-90AF-682F173FFD97}"/>
    <cellStyle name="RISKtrCorner 4 4 2 3 3 3" xfId="48439" xr:uid="{9F249E00-E0C1-4896-AEDC-26069C1EF82A}"/>
    <cellStyle name="RISKtrCorner 4 4 2 3 4" xfId="25891" xr:uid="{00000000-0005-0000-0000-00002A650000}"/>
    <cellStyle name="RISKtrCorner 4 4 2 3 4 2" xfId="48441" xr:uid="{DAEDA0DD-C780-4AAC-8AFF-A5CA90A1D764}"/>
    <cellStyle name="RISKtrCorner 4 4 2 3 5" xfId="48436" xr:uid="{FE1EABCE-3408-452B-A72A-F30E616B8C21}"/>
    <cellStyle name="RISKtrCorner 4 4 2 4" xfId="25892" xr:uid="{00000000-0005-0000-0000-00002B650000}"/>
    <cellStyle name="RISKtrCorner 4 4 2 4 2" xfId="25893" xr:uid="{00000000-0005-0000-0000-00002C650000}"/>
    <cellStyle name="RISKtrCorner 4 4 2 4 2 2" xfId="25894" xr:uid="{00000000-0005-0000-0000-00002D650000}"/>
    <cellStyle name="RISKtrCorner 4 4 2 4 2 2 2" xfId="48444" xr:uid="{C0FA3F68-7D4B-4069-837F-58456C47327A}"/>
    <cellStyle name="RISKtrCorner 4 4 2 4 2 3" xfId="48443" xr:uid="{76515241-9F7A-4AED-9746-7DCCFC8FFF6A}"/>
    <cellStyle name="RISKtrCorner 4 4 2 4 3" xfId="25895" xr:uid="{00000000-0005-0000-0000-00002E650000}"/>
    <cellStyle name="RISKtrCorner 4 4 2 4 3 2" xfId="25896" xr:uid="{00000000-0005-0000-0000-00002F650000}"/>
    <cellStyle name="RISKtrCorner 4 4 2 4 3 2 2" xfId="48446" xr:uid="{36A7A2D7-8DB6-4320-AEC0-3E3C1187653F}"/>
    <cellStyle name="RISKtrCorner 4 4 2 4 3 3" xfId="48445" xr:uid="{A615B49D-578C-41A0-AE78-5B4F84EB96B1}"/>
    <cellStyle name="RISKtrCorner 4 4 2 4 4" xfId="25897" xr:uid="{00000000-0005-0000-0000-000030650000}"/>
    <cellStyle name="RISKtrCorner 4 4 2 4 4 2" xfId="48447" xr:uid="{190E3A3B-048D-4E25-B7E6-9D02D5D12B25}"/>
    <cellStyle name="RISKtrCorner 4 4 2 4 5" xfId="48442" xr:uid="{702FDAC1-E833-41FC-8BB7-D9D55CD1A3F5}"/>
    <cellStyle name="RISKtrCorner 4 4 2 5" xfId="25898" xr:uid="{00000000-0005-0000-0000-000031650000}"/>
    <cellStyle name="RISKtrCorner 4 4 2 5 2" xfId="25899" xr:uid="{00000000-0005-0000-0000-000032650000}"/>
    <cellStyle name="RISKtrCorner 4 4 2 5 2 2" xfId="25900" xr:uid="{00000000-0005-0000-0000-000033650000}"/>
    <cellStyle name="RISKtrCorner 4 4 2 5 2 2 2" xfId="48450" xr:uid="{1A526BFD-9618-42FB-89B7-C3D5FB5DCE0F}"/>
    <cellStyle name="RISKtrCorner 4 4 2 5 2 3" xfId="48449" xr:uid="{991B5018-4F44-4BAB-AEB2-1B97333C9A09}"/>
    <cellStyle name="RISKtrCorner 4 4 2 5 3" xfId="25901" xr:uid="{00000000-0005-0000-0000-000034650000}"/>
    <cellStyle name="RISKtrCorner 4 4 2 5 3 2" xfId="25902" xr:uid="{00000000-0005-0000-0000-000035650000}"/>
    <cellStyle name="RISKtrCorner 4 4 2 5 3 2 2" xfId="48452" xr:uid="{92F6D40E-506A-4C7B-BFC3-E2699EF7D42D}"/>
    <cellStyle name="RISKtrCorner 4 4 2 5 3 3" xfId="48451" xr:uid="{CA9DFCA5-4AB3-4617-B0B9-5312AF04F830}"/>
    <cellStyle name="RISKtrCorner 4 4 2 5 4" xfId="25903" xr:uid="{00000000-0005-0000-0000-000036650000}"/>
    <cellStyle name="RISKtrCorner 4 4 2 5 4 2" xfId="48453" xr:uid="{7D3DC861-092E-430C-8442-435FC2207463}"/>
    <cellStyle name="RISKtrCorner 4 4 2 5 5" xfId="48448" xr:uid="{0C910618-4F7C-4937-B1D8-9DFB5B90520D}"/>
    <cellStyle name="RISKtrCorner 4 4 2 6" xfId="25904" xr:uid="{00000000-0005-0000-0000-000037650000}"/>
    <cellStyle name="RISKtrCorner 4 4 2 6 2" xfId="25905" xr:uid="{00000000-0005-0000-0000-000038650000}"/>
    <cellStyle name="RISKtrCorner 4 4 2 6 2 2" xfId="48455" xr:uid="{0C24266E-00FC-4D6D-9F9A-8A7E20E5B8B0}"/>
    <cellStyle name="RISKtrCorner 4 4 2 6 3" xfId="48454" xr:uid="{5730CC72-E692-493E-A0E5-2A7CFC444AB4}"/>
    <cellStyle name="RISKtrCorner 4 4 2 7" xfId="25906" xr:uid="{00000000-0005-0000-0000-000039650000}"/>
    <cellStyle name="RISKtrCorner 4 4 2 7 2" xfId="25907" xr:uid="{00000000-0005-0000-0000-00003A650000}"/>
    <cellStyle name="RISKtrCorner 4 4 2 7 2 2" xfId="48457" xr:uid="{3163708E-31CF-4D69-9F59-5089C3392E2E}"/>
    <cellStyle name="RISKtrCorner 4 4 2 7 3" xfId="48456" xr:uid="{7E375B27-8E88-4395-8B34-0BBDF25F1C41}"/>
    <cellStyle name="RISKtrCorner 4 4 2 8" xfId="25908" xr:uid="{00000000-0005-0000-0000-00003B650000}"/>
    <cellStyle name="RISKtrCorner 4 4 2 8 2" xfId="48458" xr:uid="{E0D74998-A6E5-4627-BEA7-FDD65802240E}"/>
    <cellStyle name="RISKtrCorner 4 4 2 9" xfId="48429" xr:uid="{B0146A5E-0F42-442D-9286-34B8F29AEEAE}"/>
    <cellStyle name="RISKtrCorner 4 4 3" xfId="25909" xr:uid="{00000000-0005-0000-0000-00003C650000}"/>
    <cellStyle name="RISKtrCorner 4 4 3 2" xfId="25910" xr:uid="{00000000-0005-0000-0000-00003D650000}"/>
    <cellStyle name="RISKtrCorner 4 4 3 2 2" xfId="25911" xr:uid="{00000000-0005-0000-0000-00003E650000}"/>
    <cellStyle name="RISKtrCorner 4 4 3 2 2 2" xfId="48461" xr:uid="{9C147D9D-73E5-4AD8-92FD-DAB53EF186AE}"/>
    <cellStyle name="RISKtrCorner 4 4 3 2 3" xfId="48460" xr:uid="{A30AF5AD-2F55-4B09-9C76-CD9396858905}"/>
    <cellStyle name="RISKtrCorner 4 4 3 3" xfId="25912" xr:uid="{00000000-0005-0000-0000-00003F650000}"/>
    <cellStyle name="RISKtrCorner 4 4 3 3 2" xfId="25913" xr:uid="{00000000-0005-0000-0000-000040650000}"/>
    <cellStyle name="RISKtrCorner 4 4 3 3 2 2" xfId="48463" xr:uid="{D56E26C5-9180-4ED5-BF45-02102EA83906}"/>
    <cellStyle name="RISKtrCorner 4 4 3 3 3" xfId="48462" xr:uid="{994F0304-CD8C-43FB-8341-3781215E3B51}"/>
    <cellStyle name="RISKtrCorner 4 4 3 4" xfId="25914" xr:uid="{00000000-0005-0000-0000-000041650000}"/>
    <cellStyle name="RISKtrCorner 4 4 3 4 2" xfId="48464" xr:uid="{3B369A15-6C66-432D-85BF-67A7D1F0D4D6}"/>
    <cellStyle name="RISKtrCorner 4 4 3 5" xfId="48459" xr:uid="{D22C89DC-F5BE-46E5-9754-C5BA36C62EEF}"/>
    <cellStyle name="RISKtrCorner 4 4 4" xfId="25915" xr:uid="{00000000-0005-0000-0000-000042650000}"/>
    <cellStyle name="RISKtrCorner 4 4 4 2" xfId="25916" xr:uid="{00000000-0005-0000-0000-000043650000}"/>
    <cellStyle name="RISKtrCorner 4 4 4 2 2" xfId="25917" xr:uid="{00000000-0005-0000-0000-000044650000}"/>
    <cellStyle name="RISKtrCorner 4 4 4 2 2 2" xfId="48467" xr:uid="{C87B2E23-7414-42EB-B7C4-968604B8A399}"/>
    <cellStyle name="RISKtrCorner 4 4 4 2 3" xfId="48466" xr:uid="{85A5CF5B-BFC1-4710-AC2D-596671783E8F}"/>
    <cellStyle name="RISKtrCorner 4 4 4 3" xfId="25918" xr:uid="{00000000-0005-0000-0000-000045650000}"/>
    <cellStyle name="RISKtrCorner 4 4 4 3 2" xfId="25919" xr:uid="{00000000-0005-0000-0000-000046650000}"/>
    <cellStyle name="RISKtrCorner 4 4 4 3 2 2" xfId="48469" xr:uid="{21B1B31C-CDAF-4674-8AE3-418795B0183E}"/>
    <cellStyle name="RISKtrCorner 4 4 4 3 3" xfId="48468" xr:uid="{9FDD16E8-D200-4F46-BF79-1653A090EA5B}"/>
    <cellStyle name="RISKtrCorner 4 4 4 4" xfId="25920" xr:uid="{00000000-0005-0000-0000-000047650000}"/>
    <cellStyle name="RISKtrCorner 4 4 4 4 2" xfId="48470" xr:uid="{C5F3CC6D-60F3-426B-9848-4D655E824978}"/>
    <cellStyle name="RISKtrCorner 4 4 4 5" xfId="48465" xr:uid="{089BE2B1-FFC9-407F-BDE1-E51A300291FE}"/>
    <cellStyle name="RISKtrCorner 4 4 5" xfId="25921" xr:uid="{00000000-0005-0000-0000-000048650000}"/>
    <cellStyle name="RISKtrCorner 4 4 5 2" xfId="25922" xr:uid="{00000000-0005-0000-0000-000049650000}"/>
    <cellStyle name="RISKtrCorner 4 4 5 2 2" xfId="25923" xr:uid="{00000000-0005-0000-0000-00004A650000}"/>
    <cellStyle name="RISKtrCorner 4 4 5 2 2 2" xfId="48473" xr:uid="{E795B22E-0000-4870-AA6B-746186D99678}"/>
    <cellStyle name="RISKtrCorner 4 4 5 2 3" xfId="48472" xr:uid="{FF6F7D20-CD8E-431F-96C4-8C673172621E}"/>
    <cellStyle name="RISKtrCorner 4 4 5 3" xfId="25924" xr:uid="{00000000-0005-0000-0000-00004B650000}"/>
    <cellStyle name="RISKtrCorner 4 4 5 3 2" xfId="25925" xr:uid="{00000000-0005-0000-0000-00004C650000}"/>
    <cellStyle name="RISKtrCorner 4 4 5 3 2 2" xfId="48475" xr:uid="{28E9E765-7CFB-452A-B459-C8169857C21C}"/>
    <cellStyle name="RISKtrCorner 4 4 5 3 3" xfId="48474" xr:uid="{24897782-5D1D-4059-BB96-C67D3D961834}"/>
    <cellStyle name="RISKtrCorner 4 4 5 4" xfId="25926" xr:uid="{00000000-0005-0000-0000-00004D650000}"/>
    <cellStyle name="RISKtrCorner 4 4 5 4 2" xfId="48476" xr:uid="{9626E194-4FCF-438E-8632-30A8B6DD0E44}"/>
    <cellStyle name="RISKtrCorner 4 4 5 5" xfId="48471" xr:uid="{45318D96-E043-466D-8B5D-00A486C925AD}"/>
    <cellStyle name="RISKtrCorner 4 4 6" xfId="25927" xr:uid="{00000000-0005-0000-0000-00004E650000}"/>
    <cellStyle name="RISKtrCorner 4 4 6 2" xfId="25928" xr:uid="{00000000-0005-0000-0000-00004F650000}"/>
    <cellStyle name="RISKtrCorner 4 4 6 2 2" xfId="25929" xr:uid="{00000000-0005-0000-0000-000050650000}"/>
    <cellStyle name="RISKtrCorner 4 4 6 2 2 2" xfId="48479" xr:uid="{6B6DACE0-2F28-48C3-BBD3-4C001AF52328}"/>
    <cellStyle name="RISKtrCorner 4 4 6 2 3" xfId="48478" xr:uid="{459201A8-F372-4D3E-95CC-7F2EB65CAEF4}"/>
    <cellStyle name="RISKtrCorner 4 4 6 3" xfId="25930" xr:uid="{00000000-0005-0000-0000-000051650000}"/>
    <cellStyle name="RISKtrCorner 4 4 6 3 2" xfId="25931" xr:uid="{00000000-0005-0000-0000-000052650000}"/>
    <cellStyle name="RISKtrCorner 4 4 6 3 2 2" xfId="48481" xr:uid="{305E8DAD-F7D2-4AC2-A43E-7A727B855D8F}"/>
    <cellStyle name="RISKtrCorner 4 4 6 3 3" xfId="48480" xr:uid="{AFDCCCF6-F758-4100-AEC4-BC17DFAB6F04}"/>
    <cellStyle name="RISKtrCorner 4 4 6 4" xfId="25932" xr:uid="{00000000-0005-0000-0000-000053650000}"/>
    <cellStyle name="RISKtrCorner 4 4 6 4 2" xfId="48482" xr:uid="{442DE521-D68C-4779-810B-9151BC159102}"/>
    <cellStyle name="RISKtrCorner 4 4 6 5" xfId="48477" xr:uid="{FB5D77C0-B97C-4CDD-B518-9C5389F9DE4A}"/>
    <cellStyle name="RISKtrCorner 4 4 7" xfId="25933" xr:uid="{00000000-0005-0000-0000-000054650000}"/>
    <cellStyle name="RISKtrCorner 4 4 7 2" xfId="25934" xr:uid="{00000000-0005-0000-0000-000055650000}"/>
    <cellStyle name="RISKtrCorner 4 4 7 2 2" xfId="48484" xr:uid="{7337DB31-96AD-42B9-AD5F-C8A9256F818D}"/>
    <cellStyle name="RISKtrCorner 4 4 7 3" xfId="48483" xr:uid="{0C0364FC-F345-416E-A2D2-7DB494160674}"/>
    <cellStyle name="RISKtrCorner 4 4 8" xfId="25935" xr:uid="{00000000-0005-0000-0000-000056650000}"/>
    <cellStyle name="RISKtrCorner 4 4 8 2" xfId="25936" xr:uid="{00000000-0005-0000-0000-000057650000}"/>
    <cellStyle name="RISKtrCorner 4 4 8 2 2" xfId="48486" xr:uid="{B6060F08-EDA7-4FB0-B162-B781E374A626}"/>
    <cellStyle name="RISKtrCorner 4 4 8 3" xfId="48485" xr:uid="{186D80FB-F4F9-491D-915E-2126096F49AF}"/>
    <cellStyle name="RISKtrCorner 4 4 9" xfId="25937" xr:uid="{00000000-0005-0000-0000-000058650000}"/>
    <cellStyle name="RISKtrCorner 4 4 9 2" xfId="48487" xr:uid="{DD166607-F50B-498A-9AB3-C0746AC10E82}"/>
    <cellStyle name="RISKtrCorner 4 4_Balance" xfId="25938" xr:uid="{00000000-0005-0000-0000-000059650000}"/>
    <cellStyle name="RISKtrCorner 4 5" xfId="25939" xr:uid="{00000000-0005-0000-0000-00005A650000}"/>
    <cellStyle name="RISKtrCorner 4 5 2" xfId="25940" xr:uid="{00000000-0005-0000-0000-00005B650000}"/>
    <cellStyle name="RISKtrCorner 4 5 2 2" xfId="25941" xr:uid="{00000000-0005-0000-0000-00005C650000}"/>
    <cellStyle name="RISKtrCorner 4 5 2 2 2" xfId="25942" xr:uid="{00000000-0005-0000-0000-00005D650000}"/>
    <cellStyle name="RISKtrCorner 4 5 2 2 2 2" xfId="48491" xr:uid="{FA308F6C-F253-472F-A833-2DF91E8F9EDD}"/>
    <cellStyle name="RISKtrCorner 4 5 2 2 3" xfId="48490" xr:uid="{4FF1D1EE-BDCF-40B2-902D-8162EB4DD7E3}"/>
    <cellStyle name="RISKtrCorner 4 5 2 3" xfId="25943" xr:uid="{00000000-0005-0000-0000-00005E650000}"/>
    <cellStyle name="RISKtrCorner 4 5 2 3 2" xfId="25944" xr:uid="{00000000-0005-0000-0000-00005F650000}"/>
    <cellStyle name="RISKtrCorner 4 5 2 3 2 2" xfId="48493" xr:uid="{1B5782E5-DDFC-471C-8A03-F30D3A6C09F9}"/>
    <cellStyle name="RISKtrCorner 4 5 2 3 3" xfId="48492" xr:uid="{F9BF9815-40C1-4AC4-B746-DC39314F833B}"/>
    <cellStyle name="RISKtrCorner 4 5 2 4" xfId="25945" xr:uid="{00000000-0005-0000-0000-000060650000}"/>
    <cellStyle name="RISKtrCorner 4 5 2 4 2" xfId="48494" xr:uid="{91670BE1-6F3C-4DAA-984C-EC2E1F4077C1}"/>
    <cellStyle name="RISKtrCorner 4 5 2 5" xfId="48489" xr:uid="{4B77869D-1CF9-4E68-9DEA-AE9E61B010F7}"/>
    <cellStyle name="RISKtrCorner 4 5 3" xfId="25946" xr:uid="{00000000-0005-0000-0000-000061650000}"/>
    <cellStyle name="RISKtrCorner 4 5 3 2" xfId="25947" xr:uid="{00000000-0005-0000-0000-000062650000}"/>
    <cellStyle name="RISKtrCorner 4 5 3 2 2" xfId="25948" xr:uid="{00000000-0005-0000-0000-000063650000}"/>
    <cellStyle name="RISKtrCorner 4 5 3 2 2 2" xfId="48497" xr:uid="{91213C59-302A-4DE6-8460-66FEF9C6F7E9}"/>
    <cellStyle name="RISKtrCorner 4 5 3 2 3" xfId="48496" xr:uid="{12CA400C-B1C8-4C05-AC04-BC0B1C0E9E15}"/>
    <cellStyle name="RISKtrCorner 4 5 3 3" xfId="25949" xr:uid="{00000000-0005-0000-0000-000064650000}"/>
    <cellStyle name="RISKtrCorner 4 5 3 3 2" xfId="25950" xr:uid="{00000000-0005-0000-0000-000065650000}"/>
    <cellStyle name="RISKtrCorner 4 5 3 3 2 2" xfId="48499" xr:uid="{AE3F530D-7FE1-4EF5-B4E5-E6DE3F40E91A}"/>
    <cellStyle name="RISKtrCorner 4 5 3 3 3" xfId="48498" xr:uid="{72C907C8-6175-478A-8E3F-D781B0E1F3EE}"/>
    <cellStyle name="RISKtrCorner 4 5 3 4" xfId="25951" xr:uid="{00000000-0005-0000-0000-000066650000}"/>
    <cellStyle name="RISKtrCorner 4 5 3 4 2" xfId="48500" xr:uid="{07D1F4CA-F44A-4E6E-8000-D79E7125D5BB}"/>
    <cellStyle name="RISKtrCorner 4 5 3 5" xfId="48495" xr:uid="{31D7E36E-80BD-40C9-B12F-DEA8C043DCE0}"/>
    <cellStyle name="RISKtrCorner 4 5 4" xfId="25952" xr:uid="{00000000-0005-0000-0000-000067650000}"/>
    <cellStyle name="RISKtrCorner 4 5 4 2" xfId="25953" xr:uid="{00000000-0005-0000-0000-000068650000}"/>
    <cellStyle name="RISKtrCorner 4 5 4 2 2" xfId="25954" xr:uid="{00000000-0005-0000-0000-000069650000}"/>
    <cellStyle name="RISKtrCorner 4 5 4 2 2 2" xfId="48503" xr:uid="{A8FCD028-EDAD-474B-A845-CC7BE15D12D3}"/>
    <cellStyle name="RISKtrCorner 4 5 4 2 3" xfId="48502" xr:uid="{C91039A7-ED47-42F3-9FAC-A83CD09471E7}"/>
    <cellStyle name="RISKtrCorner 4 5 4 3" xfId="25955" xr:uid="{00000000-0005-0000-0000-00006A650000}"/>
    <cellStyle name="RISKtrCorner 4 5 4 3 2" xfId="25956" xr:uid="{00000000-0005-0000-0000-00006B650000}"/>
    <cellStyle name="RISKtrCorner 4 5 4 3 2 2" xfId="48505" xr:uid="{46636987-F77F-4693-A57C-7EFDC4B8A281}"/>
    <cellStyle name="RISKtrCorner 4 5 4 3 3" xfId="48504" xr:uid="{D389EFB4-6FB1-4500-B8A3-ABA224B1FC2C}"/>
    <cellStyle name="RISKtrCorner 4 5 4 4" xfId="25957" xr:uid="{00000000-0005-0000-0000-00006C650000}"/>
    <cellStyle name="RISKtrCorner 4 5 4 4 2" xfId="48506" xr:uid="{E95B360D-7350-42C3-A1AC-A8ABA97C1D5B}"/>
    <cellStyle name="RISKtrCorner 4 5 4 5" xfId="48501" xr:uid="{B3D9E3B3-D913-4CCD-A906-CCB69F2B2B79}"/>
    <cellStyle name="RISKtrCorner 4 5 5" xfId="25958" xr:uid="{00000000-0005-0000-0000-00006D650000}"/>
    <cellStyle name="RISKtrCorner 4 5 5 2" xfId="25959" xr:uid="{00000000-0005-0000-0000-00006E650000}"/>
    <cellStyle name="RISKtrCorner 4 5 5 2 2" xfId="25960" xr:uid="{00000000-0005-0000-0000-00006F650000}"/>
    <cellStyle name="RISKtrCorner 4 5 5 2 2 2" xfId="48509" xr:uid="{16D6ED0B-B034-4D31-95B8-FBBD048CD1C9}"/>
    <cellStyle name="RISKtrCorner 4 5 5 2 3" xfId="48508" xr:uid="{F4647821-DE72-48D3-8223-B63F7E867168}"/>
    <cellStyle name="RISKtrCorner 4 5 5 3" xfId="25961" xr:uid="{00000000-0005-0000-0000-000070650000}"/>
    <cellStyle name="RISKtrCorner 4 5 5 3 2" xfId="25962" xr:uid="{00000000-0005-0000-0000-000071650000}"/>
    <cellStyle name="RISKtrCorner 4 5 5 3 2 2" xfId="48511" xr:uid="{3A0024C0-CFB4-449B-94BB-DF61221FDB77}"/>
    <cellStyle name="RISKtrCorner 4 5 5 3 3" xfId="48510" xr:uid="{A4E96956-BC2B-4D22-A538-2496337B04E6}"/>
    <cellStyle name="RISKtrCorner 4 5 5 4" xfId="25963" xr:uid="{00000000-0005-0000-0000-000072650000}"/>
    <cellStyle name="RISKtrCorner 4 5 5 4 2" xfId="48512" xr:uid="{0D84BACF-2B00-4901-921F-8C6FA31D8843}"/>
    <cellStyle name="RISKtrCorner 4 5 5 5" xfId="48507" xr:uid="{A5CAE78F-E177-4DEE-9185-AA51C209DAD6}"/>
    <cellStyle name="RISKtrCorner 4 5 6" xfId="25964" xr:uid="{00000000-0005-0000-0000-000073650000}"/>
    <cellStyle name="RISKtrCorner 4 5 6 2" xfId="25965" xr:uid="{00000000-0005-0000-0000-000074650000}"/>
    <cellStyle name="RISKtrCorner 4 5 6 2 2" xfId="48514" xr:uid="{D84D5E87-9A17-454C-94D8-4311EB69044D}"/>
    <cellStyle name="RISKtrCorner 4 5 6 3" xfId="48513" xr:uid="{5D5AC2CF-834E-41C7-9EA6-360B3AE841BC}"/>
    <cellStyle name="RISKtrCorner 4 5 7" xfId="25966" xr:uid="{00000000-0005-0000-0000-000075650000}"/>
    <cellStyle name="RISKtrCorner 4 5 7 2" xfId="25967" xr:uid="{00000000-0005-0000-0000-000076650000}"/>
    <cellStyle name="RISKtrCorner 4 5 7 2 2" xfId="48516" xr:uid="{2EA5286A-53F2-419F-8306-B1C713C10718}"/>
    <cellStyle name="RISKtrCorner 4 5 7 3" xfId="48515" xr:uid="{B6CC5D5C-DA1A-4AC1-97CE-8672BAED048E}"/>
    <cellStyle name="RISKtrCorner 4 5 8" xfId="25968" xr:uid="{00000000-0005-0000-0000-000077650000}"/>
    <cellStyle name="RISKtrCorner 4 5 8 2" xfId="48517" xr:uid="{34106B4F-4EEB-4B18-AF8A-FB6106E7F56C}"/>
    <cellStyle name="RISKtrCorner 4 5 9" xfId="48488" xr:uid="{3C87F460-2320-427A-8AFE-D228F3CF52B4}"/>
    <cellStyle name="RISKtrCorner 4 6" xfId="25969" xr:uid="{00000000-0005-0000-0000-000078650000}"/>
    <cellStyle name="RISKtrCorner 4 6 2" xfId="25970" xr:uid="{00000000-0005-0000-0000-000079650000}"/>
    <cellStyle name="RISKtrCorner 4 6 2 2" xfId="25971" xr:uid="{00000000-0005-0000-0000-00007A650000}"/>
    <cellStyle name="RISKtrCorner 4 6 2 2 2" xfId="25972" xr:uid="{00000000-0005-0000-0000-00007B650000}"/>
    <cellStyle name="RISKtrCorner 4 6 2 2 2 2" xfId="48521" xr:uid="{A44240F6-FBC4-4D33-988C-44199E22963F}"/>
    <cellStyle name="RISKtrCorner 4 6 2 2 3" xfId="48520" xr:uid="{ABDB4A8D-673A-422B-B69D-7292A0CFDC7C}"/>
    <cellStyle name="RISKtrCorner 4 6 2 3" xfId="25973" xr:uid="{00000000-0005-0000-0000-00007C650000}"/>
    <cellStyle name="RISKtrCorner 4 6 2 3 2" xfId="25974" xr:uid="{00000000-0005-0000-0000-00007D650000}"/>
    <cellStyle name="RISKtrCorner 4 6 2 3 2 2" xfId="48523" xr:uid="{4B5815D2-5823-49D1-AAC0-B3CC5EC78725}"/>
    <cellStyle name="RISKtrCorner 4 6 2 3 3" xfId="48522" xr:uid="{57586E60-B020-45D6-9147-A60175A5DF1C}"/>
    <cellStyle name="RISKtrCorner 4 6 2 4" xfId="25975" xr:uid="{00000000-0005-0000-0000-00007E650000}"/>
    <cellStyle name="RISKtrCorner 4 6 2 4 2" xfId="48524" xr:uid="{6D47B71D-742F-4C79-BA5E-F997BDAFC510}"/>
    <cellStyle name="RISKtrCorner 4 6 2 5" xfId="48519" xr:uid="{8AD980A8-085D-409E-AA09-EC2890D24B22}"/>
    <cellStyle name="RISKtrCorner 4 6 3" xfId="25976" xr:uid="{00000000-0005-0000-0000-00007F650000}"/>
    <cellStyle name="RISKtrCorner 4 6 3 2" xfId="25977" xr:uid="{00000000-0005-0000-0000-000080650000}"/>
    <cellStyle name="RISKtrCorner 4 6 3 2 2" xfId="25978" xr:uid="{00000000-0005-0000-0000-000081650000}"/>
    <cellStyle name="RISKtrCorner 4 6 3 2 2 2" xfId="48527" xr:uid="{2EA7BB86-CF81-4E08-9B07-D5CE536AD574}"/>
    <cellStyle name="RISKtrCorner 4 6 3 2 3" xfId="48526" xr:uid="{AF8208AB-4AE6-4DC9-827C-79A318668FF0}"/>
    <cellStyle name="RISKtrCorner 4 6 3 3" xfId="25979" xr:uid="{00000000-0005-0000-0000-000082650000}"/>
    <cellStyle name="RISKtrCorner 4 6 3 3 2" xfId="25980" xr:uid="{00000000-0005-0000-0000-000083650000}"/>
    <cellStyle name="RISKtrCorner 4 6 3 3 2 2" xfId="48529" xr:uid="{DC0ED5C9-7B95-4906-850A-A5F4A9DC5A91}"/>
    <cellStyle name="RISKtrCorner 4 6 3 3 3" xfId="48528" xr:uid="{22938B6E-1B76-49BB-A4D8-4BBA4681577A}"/>
    <cellStyle name="RISKtrCorner 4 6 3 4" xfId="25981" xr:uid="{00000000-0005-0000-0000-000084650000}"/>
    <cellStyle name="RISKtrCorner 4 6 3 4 2" xfId="48530" xr:uid="{7E8A712C-7018-4C99-A1BC-9C799241CC31}"/>
    <cellStyle name="RISKtrCorner 4 6 3 5" xfId="48525" xr:uid="{0DAFE309-C063-4551-9FD6-DA42FF19D1BE}"/>
    <cellStyle name="RISKtrCorner 4 6 4" xfId="25982" xr:uid="{00000000-0005-0000-0000-000085650000}"/>
    <cellStyle name="RISKtrCorner 4 6 4 2" xfId="25983" xr:uid="{00000000-0005-0000-0000-000086650000}"/>
    <cellStyle name="RISKtrCorner 4 6 4 2 2" xfId="25984" xr:uid="{00000000-0005-0000-0000-000087650000}"/>
    <cellStyle name="RISKtrCorner 4 6 4 2 2 2" xfId="48533" xr:uid="{BD0D0831-4BBF-4BA3-B2C0-B92F4CE9B004}"/>
    <cellStyle name="RISKtrCorner 4 6 4 2 3" xfId="48532" xr:uid="{5B6F8045-BAA7-4F51-9E12-CC083E8544E2}"/>
    <cellStyle name="RISKtrCorner 4 6 4 3" xfId="25985" xr:uid="{00000000-0005-0000-0000-000088650000}"/>
    <cellStyle name="RISKtrCorner 4 6 4 3 2" xfId="25986" xr:uid="{00000000-0005-0000-0000-000089650000}"/>
    <cellStyle name="RISKtrCorner 4 6 4 3 2 2" xfId="48535" xr:uid="{D361F81D-56FA-4BC1-BB14-B2753EE9ECA3}"/>
    <cellStyle name="RISKtrCorner 4 6 4 3 3" xfId="48534" xr:uid="{97CFF971-A006-4E4B-9D72-878946E290FE}"/>
    <cellStyle name="RISKtrCorner 4 6 4 4" xfId="25987" xr:uid="{00000000-0005-0000-0000-00008A650000}"/>
    <cellStyle name="RISKtrCorner 4 6 4 4 2" xfId="48536" xr:uid="{4C5F36FA-5470-49A8-B7DC-9994ACA0578F}"/>
    <cellStyle name="RISKtrCorner 4 6 4 5" xfId="48531" xr:uid="{7D6698DA-9110-4C7D-8A12-EE32C6B8D14F}"/>
    <cellStyle name="RISKtrCorner 4 6 5" xfId="25988" xr:uid="{00000000-0005-0000-0000-00008B650000}"/>
    <cellStyle name="RISKtrCorner 4 6 5 2" xfId="25989" xr:uid="{00000000-0005-0000-0000-00008C650000}"/>
    <cellStyle name="RISKtrCorner 4 6 5 2 2" xfId="25990" xr:uid="{00000000-0005-0000-0000-00008D650000}"/>
    <cellStyle name="RISKtrCorner 4 6 5 2 2 2" xfId="48539" xr:uid="{E04923FE-9171-43E2-8FEF-0EE2F450880C}"/>
    <cellStyle name="RISKtrCorner 4 6 5 2 3" xfId="48538" xr:uid="{DB4FCB51-E284-4174-8F07-CC62F27C7BA3}"/>
    <cellStyle name="RISKtrCorner 4 6 5 3" xfId="25991" xr:uid="{00000000-0005-0000-0000-00008E650000}"/>
    <cellStyle name="RISKtrCorner 4 6 5 3 2" xfId="25992" xr:uid="{00000000-0005-0000-0000-00008F650000}"/>
    <cellStyle name="RISKtrCorner 4 6 5 3 2 2" xfId="48541" xr:uid="{30AE0FD1-23AB-4063-A9F8-A4358EB318A7}"/>
    <cellStyle name="RISKtrCorner 4 6 5 3 3" xfId="48540" xr:uid="{A5F1E290-8EF4-449D-9523-46D27D32E5BE}"/>
    <cellStyle name="RISKtrCorner 4 6 5 4" xfId="25993" xr:uid="{00000000-0005-0000-0000-000090650000}"/>
    <cellStyle name="RISKtrCorner 4 6 5 4 2" xfId="48542" xr:uid="{3C80D003-20FC-4D02-89A3-C7A8BC634B8D}"/>
    <cellStyle name="RISKtrCorner 4 6 5 5" xfId="48537" xr:uid="{E2A90993-6AC4-4CB2-A973-51C6041F9DDF}"/>
    <cellStyle name="RISKtrCorner 4 6 6" xfId="25994" xr:uid="{00000000-0005-0000-0000-000091650000}"/>
    <cellStyle name="RISKtrCorner 4 6 6 2" xfId="25995" xr:uid="{00000000-0005-0000-0000-000092650000}"/>
    <cellStyle name="RISKtrCorner 4 6 6 2 2" xfId="48544" xr:uid="{53981B9D-7573-40DA-8F88-641022DBB25A}"/>
    <cellStyle name="RISKtrCorner 4 6 6 3" xfId="48543" xr:uid="{DB5BFB26-9474-437E-A19D-F19D13938547}"/>
    <cellStyle name="RISKtrCorner 4 6 7" xfId="25996" xr:uid="{00000000-0005-0000-0000-000093650000}"/>
    <cellStyle name="RISKtrCorner 4 6 7 2" xfId="25997" xr:uid="{00000000-0005-0000-0000-000094650000}"/>
    <cellStyle name="RISKtrCorner 4 6 7 2 2" xfId="48546" xr:uid="{93E2A7AD-D60B-4F5D-ABAF-1BB4B88AA1A2}"/>
    <cellStyle name="RISKtrCorner 4 6 7 3" xfId="48545" xr:uid="{F76197AC-FAFD-4C85-BEF3-CAEAC8C8297A}"/>
    <cellStyle name="RISKtrCorner 4 6 8" xfId="25998" xr:uid="{00000000-0005-0000-0000-000095650000}"/>
    <cellStyle name="RISKtrCorner 4 6 8 2" xfId="48547" xr:uid="{ACB63EC0-3FB4-4092-A858-DC07A7E7BE16}"/>
    <cellStyle name="RISKtrCorner 4 6 9" xfId="48518" xr:uid="{E38FC486-7B1B-407B-8494-C3FC41436848}"/>
    <cellStyle name="RISKtrCorner 4 7" xfId="25999" xr:uid="{00000000-0005-0000-0000-000096650000}"/>
    <cellStyle name="RISKtrCorner 4 7 2" xfId="26000" xr:uid="{00000000-0005-0000-0000-000097650000}"/>
    <cellStyle name="RISKtrCorner 4 7 2 2" xfId="26001" xr:uid="{00000000-0005-0000-0000-000098650000}"/>
    <cellStyle name="RISKtrCorner 4 7 2 2 2" xfId="48550" xr:uid="{C5B9AC79-A56E-43CB-8C1C-AB7435DFCD59}"/>
    <cellStyle name="RISKtrCorner 4 7 2 3" xfId="48549" xr:uid="{176FFE8D-186C-4C50-9F01-26CC2F4CBC2F}"/>
    <cellStyle name="RISKtrCorner 4 7 3" xfId="26002" xr:uid="{00000000-0005-0000-0000-000099650000}"/>
    <cellStyle name="RISKtrCorner 4 7 3 2" xfId="26003" xr:uid="{00000000-0005-0000-0000-00009A650000}"/>
    <cellStyle name="RISKtrCorner 4 7 3 2 2" xfId="48552" xr:uid="{4A0C2926-4A78-44CC-9D7C-F72E9DF57107}"/>
    <cellStyle name="RISKtrCorner 4 7 3 3" xfId="48551" xr:uid="{2CB49DCA-5F7F-4EB4-AE12-00D320E475D0}"/>
    <cellStyle name="RISKtrCorner 4 7 4" xfId="26004" xr:uid="{00000000-0005-0000-0000-00009B650000}"/>
    <cellStyle name="RISKtrCorner 4 7 4 2" xfId="48553" xr:uid="{58D5FC12-1075-4930-854C-39820E31DAE3}"/>
    <cellStyle name="RISKtrCorner 4 7 5" xfId="48548" xr:uid="{2891DD24-3407-4EB9-9B81-853ED8EB38FA}"/>
    <cellStyle name="RISKtrCorner 4 8" xfId="26005" xr:uid="{00000000-0005-0000-0000-00009C650000}"/>
    <cellStyle name="RISKtrCorner 4 8 2" xfId="26006" xr:uid="{00000000-0005-0000-0000-00009D650000}"/>
    <cellStyle name="RISKtrCorner 4 8 2 2" xfId="26007" xr:uid="{00000000-0005-0000-0000-00009E650000}"/>
    <cellStyle name="RISKtrCorner 4 8 2 2 2" xfId="48556" xr:uid="{F723EFF1-E4F6-4ED5-B605-FE1E748DA4D4}"/>
    <cellStyle name="RISKtrCorner 4 8 2 3" xfId="48555" xr:uid="{EF489A9E-8516-422A-BC1B-A07EF0E45820}"/>
    <cellStyle name="RISKtrCorner 4 8 3" xfId="26008" xr:uid="{00000000-0005-0000-0000-00009F650000}"/>
    <cellStyle name="RISKtrCorner 4 8 3 2" xfId="26009" xr:uid="{00000000-0005-0000-0000-0000A0650000}"/>
    <cellStyle name="RISKtrCorner 4 8 3 2 2" xfId="48558" xr:uid="{3F3BF09D-B745-495E-8EF8-26FEE8B3E3A1}"/>
    <cellStyle name="RISKtrCorner 4 8 3 3" xfId="48557" xr:uid="{2C095829-B5AF-4DB8-AD8D-DBFC5888D142}"/>
    <cellStyle name="RISKtrCorner 4 8 4" xfId="26010" xr:uid="{00000000-0005-0000-0000-0000A1650000}"/>
    <cellStyle name="RISKtrCorner 4 8 4 2" xfId="48559" xr:uid="{A936F10D-722D-48FB-852D-93ACB7E2E7D5}"/>
    <cellStyle name="RISKtrCorner 4 8 5" xfId="48554" xr:uid="{6F80EAAE-71BB-4CD5-AE7B-EC4338E05711}"/>
    <cellStyle name="RISKtrCorner 4 9" xfId="26011" xr:uid="{00000000-0005-0000-0000-0000A2650000}"/>
    <cellStyle name="RISKtrCorner 4 9 2" xfId="26012" xr:uid="{00000000-0005-0000-0000-0000A3650000}"/>
    <cellStyle name="RISKtrCorner 4 9 2 2" xfId="26013" xr:uid="{00000000-0005-0000-0000-0000A4650000}"/>
    <cellStyle name="RISKtrCorner 4 9 2 2 2" xfId="48562" xr:uid="{826A5B03-BFFE-46CB-A2AC-687FC36F4A3F}"/>
    <cellStyle name="RISKtrCorner 4 9 2 3" xfId="48561" xr:uid="{BC52DC98-F9BA-455C-9138-23D9FCF8DD3C}"/>
    <cellStyle name="RISKtrCorner 4 9 3" xfId="26014" xr:uid="{00000000-0005-0000-0000-0000A5650000}"/>
    <cellStyle name="RISKtrCorner 4 9 3 2" xfId="26015" xr:uid="{00000000-0005-0000-0000-0000A6650000}"/>
    <cellStyle name="RISKtrCorner 4 9 3 2 2" xfId="48564" xr:uid="{E27A7BE0-662F-4807-845A-38E8B6674457}"/>
    <cellStyle name="RISKtrCorner 4 9 3 3" xfId="48563" xr:uid="{FC6ACB18-5357-454E-870B-1132149E2B2B}"/>
    <cellStyle name="RISKtrCorner 4 9 4" xfId="26016" xr:uid="{00000000-0005-0000-0000-0000A7650000}"/>
    <cellStyle name="RISKtrCorner 4 9 4 2" xfId="48565" xr:uid="{6DEC2E89-98DD-4372-BABB-16C0C7B40702}"/>
    <cellStyle name="RISKtrCorner 4 9 5" xfId="48560" xr:uid="{0F55FA38-7DC4-4775-89E3-C57F6C2FF7B0}"/>
    <cellStyle name="RISKtrCorner 4_Balance" xfId="26017" xr:uid="{00000000-0005-0000-0000-0000A8650000}"/>
    <cellStyle name="RISKtrCorner 5" xfId="26018" xr:uid="{00000000-0005-0000-0000-0000A9650000}"/>
    <cellStyle name="RISKtrCorner 5 2" xfId="26019" xr:uid="{00000000-0005-0000-0000-0000AA650000}"/>
    <cellStyle name="RISKtrCorner 5 2 2" xfId="26020" xr:uid="{00000000-0005-0000-0000-0000AB650000}"/>
    <cellStyle name="RISKtrCorner 5 2 2 2" xfId="26021" xr:uid="{00000000-0005-0000-0000-0000AC650000}"/>
    <cellStyle name="RISKtrCorner 5 2 2 2 2" xfId="48569" xr:uid="{EF3009C7-F749-4D81-A916-7C5025D050F8}"/>
    <cellStyle name="RISKtrCorner 5 2 2 3" xfId="48568" xr:uid="{679F0478-1096-4D53-921D-F1DB51858273}"/>
    <cellStyle name="RISKtrCorner 5 2 3" xfId="26022" xr:uid="{00000000-0005-0000-0000-0000AD650000}"/>
    <cellStyle name="RISKtrCorner 5 2 3 2" xfId="26023" xr:uid="{00000000-0005-0000-0000-0000AE650000}"/>
    <cellStyle name="RISKtrCorner 5 2 3 2 2" xfId="48571" xr:uid="{5464F8E0-FED9-48DD-B665-C9A6DBFC6883}"/>
    <cellStyle name="RISKtrCorner 5 2 3 3" xfId="48570" xr:uid="{F140444E-FD2A-464B-BA2D-437D4EB38B96}"/>
    <cellStyle name="RISKtrCorner 5 2 4" xfId="26024" xr:uid="{00000000-0005-0000-0000-0000AF650000}"/>
    <cellStyle name="RISKtrCorner 5 2 4 2" xfId="48572" xr:uid="{9EE56A27-EECA-488B-94D5-24BD3CF0DAE6}"/>
    <cellStyle name="RISKtrCorner 5 2 5" xfId="48567" xr:uid="{82FF4B2D-50B6-44C1-A826-599C7E7709CA}"/>
    <cellStyle name="RISKtrCorner 5 3" xfId="26025" xr:uid="{00000000-0005-0000-0000-0000B0650000}"/>
    <cellStyle name="RISKtrCorner 5 3 2" xfId="26026" xr:uid="{00000000-0005-0000-0000-0000B1650000}"/>
    <cellStyle name="RISKtrCorner 5 3 2 2" xfId="26027" xr:uid="{00000000-0005-0000-0000-0000B2650000}"/>
    <cellStyle name="RISKtrCorner 5 3 2 2 2" xfId="48575" xr:uid="{935149CB-F1C5-4471-AF8D-F328B51A1236}"/>
    <cellStyle name="RISKtrCorner 5 3 2 3" xfId="48574" xr:uid="{D9201C4A-C5FE-493B-8DC1-BBD651D44124}"/>
    <cellStyle name="RISKtrCorner 5 3 3" xfId="26028" xr:uid="{00000000-0005-0000-0000-0000B3650000}"/>
    <cellStyle name="RISKtrCorner 5 3 3 2" xfId="26029" xr:uid="{00000000-0005-0000-0000-0000B4650000}"/>
    <cellStyle name="RISKtrCorner 5 3 3 2 2" xfId="48577" xr:uid="{9256657A-67DB-4EFC-AF51-471243326AED}"/>
    <cellStyle name="RISKtrCorner 5 3 3 3" xfId="48576" xr:uid="{76CD8A9E-F6C8-46D5-8559-B102C1EE253E}"/>
    <cellStyle name="RISKtrCorner 5 3 4" xfId="26030" xr:uid="{00000000-0005-0000-0000-0000B5650000}"/>
    <cellStyle name="RISKtrCorner 5 3 4 2" xfId="48578" xr:uid="{1C5D64CA-5867-4CDC-BDA3-F7F2B4578319}"/>
    <cellStyle name="RISKtrCorner 5 3 5" xfId="48573" xr:uid="{AB6451D4-2723-4935-BF91-1DD4FCB385CF}"/>
    <cellStyle name="RISKtrCorner 5 4" xfId="26031" xr:uid="{00000000-0005-0000-0000-0000B6650000}"/>
    <cellStyle name="RISKtrCorner 5 4 2" xfId="26032" xr:uid="{00000000-0005-0000-0000-0000B7650000}"/>
    <cellStyle name="RISKtrCorner 5 4 2 2" xfId="26033" xr:uid="{00000000-0005-0000-0000-0000B8650000}"/>
    <cellStyle name="RISKtrCorner 5 4 2 2 2" xfId="48581" xr:uid="{7026C26C-AD1C-433F-939F-9CA569DF4E4D}"/>
    <cellStyle name="RISKtrCorner 5 4 2 3" xfId="48580" xr:uid="{69C37C39-7889-4747-9440-8D1559E93E50}"/>
    <cellStyle name="RISKtrCorner 5 4 3" xfId="26034" xr:uid="{00000000-0005-0000-0000-0000B9650000}"/>
    <cellStyle name="RISKtrCorner 5 4 3 2" xfId="26035" xr:uid="{00000000-0005-0000-0000-0000BA650000}"/>
    <cellStyle name="RISKtrCorner 5 4 3 2 2" xfId="48583" xr:uid="{7823A6F8-988C-44F0-A315-51B02F7246C9}"/>
    <cellStyle name="RISKtrCorner 5 4 3 3" xfId="48582" xr:uid="{3F2489A7-5C1A-4EF0-8471-A681E563E163}"/>
    <cellStyle name="RISKtrCorner 5 4 4" xfId="26036" xr:uid="{00000000-0005-0000-0000-0000BB650000}"/>
    <cellStyle name="RISKtrCorner 5 4 4 2" xfId="48584" xr:uid="{82024C6F-FDB7-47C2-9BD0-61A344FA9DF7}"/>
    <cellStyle name="RISKtrCorner 5 4 5" xfId="48579" xr:uid="{B376781C-BF4C-4119-AAB8-3D3CEC664C25}"/>
    <cellStyle name="RISKtrCorner 5 5" xfId="26037" xr:uid="{00000000-0005-0000-0000-0000BC650000}"/>
    <cellStyle name="RISKtrCorner 5 5 2" xfId="26038" xr:uid="{00000000-0005-0000-0000-0000BD650000}"/>
    <cellStyle name="RISKtrCorner 5 5 2 2" xfId="26039" xr:uid="{00000000-0005-0000-0000-0000BE650000}"/>
    <cellStyle name="RISKtrCorner 5 5 2 2 2" xfId="48587" xr:uid="{C5168F61-0D09-4126-AFA8-A4C16C3E5E14}"/>
    <cellStyle name="RISKtrCorner 5 5 2 3" xfId="48586" xr:uid="{ED8A5FB5-0AA0-4420-9592-EAB3665C6ED4}"/>
    <cellStyle name="RISKtrCorner 5 5 3" xfId="26040" xr:uid="{00000000-0005-0000-0000-0000BF650000}"/>
    <cellStyle name="RISKtrCorner 5 5 3 2" xfId="26041" xr:uid="{00000000-0005-0000-0000-0000C0650000}"/>
    <cellStyle name="RISKtrCorner 5 5 3 2 2" xfId="48589" xr:uid="{B4039EE7-EA85-4076-A603-70B50CF4750E}"/>
    <cellStyle name="RISKtrCorner 5 5 3 3" xfId="48588" xr:uid="{6A394EE6-CAD2-4194-B96C-7E8018895BEA}"/>
    <cellStyle name="RISKtrCorner 5 5 4" xfId="26042" xr:uid="{00000000-0005-0000-0000-0000C1650000}"/>
    <cellStyle name="RISKtrCorner 5 5 4 2" xfId="48590" xr:uid="{C1B0A505-6093-4051-898C-202225AD1D47}"/>
    <cellStyle name="RISKtrCorner 5 5 5" xfId="48585" xr:uid="{B8DD5347-A225-48C3-B0EF-956D895A7D6D}"/>
    <cellStyle name="RISKtrCorner 5 6" xfId="26043" xr:uid="{00000000-0005-0000-0000-0000C2650000}"/>
    <cellStyle name="RISKtrCorner 5 6 2" xfId="26044" xr:uid="{00000000-0005-0000-0000-0000C3650000}"/>
    <cellStyle name="RISKtrCorner 5 6 2 2" xfId="48592" xr:uid="{58774F2A-2D8E-43A6-8B28-4755A72988BE}"/>
    <cellStyle name="RISKtrCorner 5 6 3" xfId="48591" xr:uid="{ED818A08-F47A-477C-A69D-38A8CF85D78A}"/>
    <cellStyle name="RISKtrCorner 5 7" xfId="26045" xr:uid="{00000000-0005-0000-0000-0000C4650000}"/>
    <cellStyle name="RISKtrCorner 5 7 2" xfId="26046" xr:uid="{00000000-0005-0000-0000-0000C5650000}"/>
    <cellStyle name="RISKtrCorner 5 7 2 2" xfId="48594" xr:uid="{3B8800FF-94CB-4ED7-BA9C-9C3B007E3F9F}"/>
    <cellStyle name="RISKtrCorner 5 7 3" xfId="48593" xr:uid="{0551D7F7-2646-4B78-A5C5-5C7B7EB5924F}"/>
    <cellStyle name="RISKtrCorner 5 8" xfId="26047" xr:uid="{00000000-0005-0000-0000-0000C6650000}"/>
    <cellStyle name="RISKtrCorner 5 8 2" xfId="48595" xr:uid="{B25A6198-B09A-47ED-8A4C-718776291A3A}"/>
    <cellStyle name="RISKtrCorner 5 9" xfId="48566" xr:uid="{8D50C141-62DE-488E-A285-437813252030}"/>
    <cellStyle name="RISKtrCorner 6" xfId="26048" xr:uid="{00000000-0005-0000-0000-0000C7650000}"/>
    <cellStyle name="RISKtrCorner 6 2" xfId="26049" xr:uid="{00000000-0005-0000-0000-0000C8650000}"/>
    <cellStyle name="RISKtrCorner 6 2 2" xfId="26050" xr:uid="{00000000-0005-0000-0000-0000C9650000}"/>
    <cellStyle name="RISKtrCorner 6 2 2 2" xfId="48598" xr:uid="{DB5ECBFC-E312-437F-86F6-F3CDD5505515}"/>
    <cellStyle name="RISKtrCorner 6 2 3" xfId="48597" xr:uid="{021A1CB6-FA49-4FA8-AD87-DFFF276BD2DA}"/>
    <cellStyle name="RISKtrCorner 6 3" xfId="26051" xr:uid="{00000000-0005-0000-0000-0000CA650000}"/>
    <cellStyle name="RISKtrCorner 6 3 2" xfId="26052" xr:uid="{00000000-0005-0000-0000-0000CB650000}"/>
    <cellStyle name="RISKtrCorner 6 3 2 2" xfId="48600" xr:uid="{44BC03EC-207D-4ECF-9CFA-B578D81C3E28}"/>
    <cellStyle name="RISKtrCorner 6 3 3" xfId="48599" xr:uid="{39A16BD0-17E4-4126-8F92-FBFAB2A694F5}"/>
    <cellStyle name="RISKtrCorner 6 4" xfId="26053" xr:uid="{00000000-0005-0000-0000-0000CC650000}"/>
    <cellStyle name="RISKtrCorner 6 4 2" xfId="48601" xr:uid="{B0F48226-B377-426A-AC1A-C4E6C50EA15F}"/>
    <cellStyle name="RISKtrCorner 6 5" xfId="48596" xr:uid="{1D6966BD-28D7-415A-B31E-86B62BADD0A6}"/>
    <cellStyle name="RISKtrCorner 7" xfId="26054" xr:uid="{00000000-0005-0000-0000-0000CD650000}"/>
    <cellStyle name="RISKtrCorner 7 2" xfId="26055" xr:uid="{00000000-0005-0000-0000-0000CE650000}"/>
    <cellStyle name="RISKtrCorner 7 2 2" xfId="26056" xr:uid="{00000000-0005-0000-0000-0000CF650000}"/>
    <cellStyle name="RISKtrCorner 7 2 2 2" xfId="48604" xr:uid="{C913EABB-F8E6-4473-AD2C-4C062861021B}"/>
    <cellStyle name="RISKtrCorner 7 2 3" xfId="48603" xr:uid="{BCDD17DD-11C9-4DD9-A575-100E1BB602CE}"/>
    <cellStyle name="RISKtrCorner 7 3" xfId="26057" xr:uid="{00000000-0005-0000-0000-0000D0650000}"/>
    <cellStyle name="RISKtrCorner 7 3 2" xfId="26058" xr:uid="{00000000-0005-0000-0000-0000D1650000}"/>
    <cellStyle name="RISKtrCorner 7 3 2 2" xfId="48606" xr:uid="{8BE1A53F-1D8F-4EB9-9B26-BDA948FE06D5}"/>
    <cellStyle name="RISKtrCorner 7 3 3" xfId="48605" xr:uid="{F4D47BD3-A185-404D-91D4-749BFA31709E}"/>
    <cellStyle name="RISKtrCorner 7 4" xfId="26059" xr:uid="{00000000-0005-0000-0000-0000D2650000}"/>
    <cellStyle name="RISKtrCorner 7 4 2" xfId="48607" xr:uid="{25E5CF49-3496-4B39-8AE4-B287FC3C1D98}"/>
    <cellStyle name="RISKtrCorner 7 5" xfId="48602" xr:uid="{4DA2AC31-48F7-4989-AC28-8177939C3D32}"/>
    <cellStyle name="RISKtrCorner 8" xfId="26060" xr:uid="{00000000-0005-0000-0000-0000D3650000}"/>
    <cellStyle name="RISKtrCorner 8 2" xfId="26061" xr:uid="{00000000-0005-0000-0000-0000D4650000}"/>
    <cellStyle name="RISKtrCorner 8 2 2" xfId="26062" xr:uid="{00000000-0005-0000-0000-0000D5650000}"/>
    <cellStyle name="RISKtrCorner 8 2 2 2" xfId="48610" xr:uid="{022C0F6A-7508-420A-9ACA-9D1CE9A0B64C}"/>
    <cellStyle name="RISKtrCorner 8 2 3" xfId="48609" xr:uid="{71275846-E29A-4927-8A9A-4624014C1D2A}"/>
    <cellStyle name="RISKtrCorner 8 3" xfId="26063" xr:uid="{00000000-0005-0000-0000-0000D6650000}"/>
    <cellStyle name="RISKtrCorner 8 3 2" xfId="26064" xr:uid="{00000000-0005-0000-0000-0000D7650000}"/>
    <cellStyle name="RISKtrCorner 8 3 2 2" xfId="48612" xr:uid="{3AB6BEE7-AFF7-4F03-8B20-2DDA10B00C98}"/>
    <cellStyle name="RISKtrCorner 8 3 3" xfId="48611" xr:uid="{B091FBFC-428F-4AE4-8C7C-5442C2FD12D3}"/>
    <cellStyle name="RISKtrCorner 8 4" xfId="26065" xr:uid="{00000000-0005-0000-0000-0000D8650000}"/>
    <cellStyle name="RISKtrCorner 8 4 2" xfId="48613" xr:uid="{C4759640-8329-4C32-AC2D-D5796C33EA3E}"/>
    <cellStyle name="RISKtrCorner 8 5" xfId="48608" xr:uid="{7DB5E10D-F70B-40F7-9349-59F3E8E4503A}"/>
    <cellStyle name="RISKtrCorner 9" xfId="26066" xr:uid="{00000000-0005-0000-0000-0000D9650000}"/>
    <cellStyle name="RISKtrCorner 9 2" xfId="26067" xr:uid="{00000000-0005-0000-0000-0000DA650000}"/>
    <cellStyle name="RISKtrCorner 9 2 2" xfId="26068" xr:uid="{00000000-0005-0000-0000-0000DB650000}"/>
    <cellStyle name="RISKtrCorner 9 2 2 2" xfId="48616" xr:uid="{CBD2FD7B-EC73-4EF3-9414-A7B0EDB692E5}"/>
    <cellStyle name="RISKtrCorner 9 2 3" xfId="48615" xr:uid="{7C6EFBEC-D83F-4034-817E-FEA66B32A9D9}"/>
    <cellStyle name="RISKtrCorner 9 3" xfId="26069" xr:uid="{00000000-0005-0000-0000-0000DC650000}"/>
    <cellStyle name="RISKtrCorner 9 3 2" xfId="26070" xr:uid="{00000000-0005-0000-0000-0000DD650000}"/>
    <cellStyle name="RISKtrCorner 9 3 2 2" xfId="48618" xr:uid="{10533E65-5014-407B-8B52-EF4A31AB3ED6}"/>
    <cellStyle name="RISKtrCorner 9 3 3" xfId="48617" xr:uid="{4616ADB4-00B6-462F-82D7-3FAF7605CA04}"/>
    <cellStyle name="RISKtrCorner 9 4" xfId="26071" xr:uid="{00000000-0005-0000-0000-0000DE650000}"/>
    <cellStyle name="RISKtrCorner 9 4 2" xfId="48619" xr:uid="{393A119A-D6E1-4371-B82C-48908A344272}"/>
    <cellStyle name="RISKtrCorner 9 5" xfId="48614" xr:uid="{5BE95093-D1A1-4D8F-AD0F-259FECDF20F8}"/>
    <cellStyle name="RISKtrCorner_Balance" xfId="26072" xr:uid="{00000000-0005-0000-0000-0000DF650000}"/>
    <cellStyle name="RowLevel_1_OUTPUT2" xfId="26073" xr:uid="{00000000-0005-0000-0000-0000E0650000}"/>
    <cellStyle name="Saída 10" xfId="26074" xr:uid="{00000000-0005-0000-0000-0000E1650000}"/>
    <cellStyle name="Saída 10 2" xfId="48620" xr:uid="{845FD8A6-039B-44F1-8600-7EF20FB71FC4}"/>
    <cellStyle name="Saída 11" xfId="26075" xr:uid="{00000000-0005-0000-0000-0000E2650000}"/>
    <cellStyle name="Saída 11 2" xfId="48621" xr:uid="{3B83C17F-3A6D-457D-BFE6-A69AA97FCD27}"/>
    <cellStyle name="Saída 12" xfId="26076" xr:uid="{00000000-0005-0000-0000-0000E3650000}"/>
    <cellStyle name="Saída 12 2" xfId="48622" xr:uid="{CFE0D60D-6C47-417B-BE25-C6C3759F7007}"/>
    <cellStyle name="Saída 13" xfId="26077" xr:uid="{00000000-0005-0000-0000-0000E4650000}"/>
    <cellStyle name="Saída 13 2" xfId="48623" xr:uid="{9E2EF512-841A-4B71-91DE-F39737BEE03E}"/>
    <cellStyle name="Saída 14" xfId="26078" xr:uid="{00000000-0005-0000-0000-0000E5650000}"/>
    <cellStyle name="Saída 14 2" xfId="48624" xr:uid="{540558A7-B7CA-460C-A4CD-1071D5344093}"/>
    <cellStyle name="Saída 15" xfId="26079" xr:uid="{00000000-0005-0000-0000-0000E6650000}"/>
    <cellStyle name="Saída 15 2" xfId="48625" xr:uid="{7DDA37DA-6F77-41BF-AF9B-F9694EF7AD26}"/>
    <cellStyle name="Saída 16" xfId="26080" xr:uid="{00000000-0005-0000-0000-0000E7650000}"/>
    <cellStyle name="Saída 16 2" xfId="48626" xr:uid="{F578065A-2F9B-459E-A709-65023198350F}"/>
    <cellStyle name="Saída 17" xfId="26081" xr:uid="{00000000-0005-0000-0000-0000E8650000}"/>
    <cellStyle name="Saída 17 2" xfId="48627" xr:uid="{24B006A1-9488-4239-BA41-AFC00959E88C}"/>
    <cellStyle name="Saída 18" xfId="26082" xr:uid="{00000000-0005-0000-0000-0000E9650000}"/>
    <cellStyle name="Saída 18 2" xfId="48628" xr:uid="{1160F443-5F10-4CC1-BB38-904812C0C497}"/>
    <cellStyle name="Saída 19" xfId="26083" xr:uid="{00000000-0005-0000-0000-0000EA650000}"/>
    <cellStyle name="Saída 19 2" xfId="48629" xr:uid="{58E801E0-3AEF-47D0-A3D5-B58896234828}"/>
    <cellStyle name="Saída 2" xfId="26084" xr:uid="{00000000-0005-0000-0000-0000EB650000}"/>
    <cellStyle name="Saída 2 2" xfId="48630" xr:uid="{3168B8EB-5DC2-4765-8CCC-2BA1DD784F8E}"/>
    <cellStyle name="Saída 20" xfId="26085" xr:uid="{00000000-0005-0000-0000-0000EC650000}"/>
    <cellStyle name="Saída 20 2" xfId="48631" xr:uid="{AA8F7ED6-334A-4AEF-8BF3-B8E3F80C85E9}"/>
    <cellStyle name="Saída 21" xfId="26086" xr:uid="{00000000-0005-0000-0000-0000ED650000}"/>
    <cellStyle name="Saída 21 2" xfId="48632" xr:uid="{533B431C-CFDC-4008-8751-C7E5D6B1525C}"/>
    <cellStyle name="Saída 22" xfId="26087" xr:uid="{00000000-0005-0000-0000-0000EE650000}"/>
    <cellStyle name="Saída 22 2" xfId="48633" xr:uid="{A4447317-42A7-44AC-883B-A2311B2F30B7}"/>
    <cellStyle name="Saída 23" xfId="26088" xr:uid="{00000000-0005-0000-0000-0000EF650000}"/>
    <cellStyle name="Saída 23 2" xfId="48634" xr:uid="{A6DA5057-7D23-40EA-8592-1AD6C1521E16}"/>
    <cellStyle name="Saída 24" xfId="26089" xr:uid="{00000000-0005-0000-0000-0000F0650000}"/>
    <cellStyle name="Saída 24 2" xfId="48635" xr:uid="{8387506F-CBA8-4C7C-B728-FC5E3C4AC655}"/>
    <cellStyle name="Saída 25" xfId="26090" xr:uid="{00000000-0005-0000-0000-0000F1650000}"/>
    <cellStyle name="Saída 25 2" xfId="48636" xr:uid="{5E696426-582A-4552-B03A-DE63433F20B4}"/>
    <cellStyle name="Saída 26" xfId="26091" xr:uid="{00000000-0005-0000-0000-0000F2650000}"/>
    <cellStyle name="Saída 26 2" xfId="48637" xr:uid="{4A90487F-26E9-420B-8367-67ACB0B3D446}"/>
    <cellStyle name="Saída 27" xfId="26092" xr:uid="{00000000-0005-0000-0000-0000F3650000}"/>
    <cellStyle name="Saída 27 2" xfId="48638" xr:uid="{A3A67FFB-3D0D-4BC2-94B8-98BFAF93A03D}"/>
    <cellStyle name="Saída 28" xfId="26093" xr:uid="{00000000-0005-0000-0000-0000F4650000}"/>
    <cellStyle name="Saída 28 2" xfId="48639" xr:uid="{574671FE-17E1-4562-856F-076C64615487}"/>
    <cellStyle name="Saída 29" xfId="26094" xr:uid="{00000000-0005-0000-0000-0000F5650000}"/>
    <cellStyle name="Saída 29 2" xfId="48640" xr:uid="{5EFFCC58-7457-497A-B587-6E3D9AD8884B}"/>
    <cellStyle name="Saída 3" xfId="26095" xr:uid="{00000000-0005-0000-0000-0000F6650000}"/>
    <cellStyle name="Saída 3 2" xfId="48641" xr:uid="{0DB97761-390C-4C3D-A2DD-C66722A1619F}"/>
    <cellStyle name="Saída 30" xfId="26096" xr:uid="{00000000-0005-0000-0000-0000F7650000}"/>
    <cellStyle name="Saída 30 2" xfId="48642" xr:uid="{EC211AA0-E5D9-4C90-A4BA-E13C3F31E564}"/>
    <cellStyle name="Saída 31" xfId="26097" xr:uid="{00000000-0005-0000-0000-0000F8650000}"/>
    <cellStyle name="Saída 31 2" xfId="48643" xr:uid="{9C81EA08-8AD0-4FA2-A948-3C650C11BFDD}"/>
    <cellStyle name="Saída 32" xfId="26098" xr:uid="{00000000-0005-0000-0000-0000F9650000}"/>
    <cellStyle name="Saída 32 2" xfId="48644" xr:uid="{E36FCE3F-B751-4534-822A-A0A81B0C559B}"/>
    <cellStyle name="Saída 33" xfId="26099" xr:uid="{00000000-0005-0000-0000-0000FA650000}"/>
    <cellStyle name="Saída 33 2" xfId="48645" xr:uid="{50E03C45-D1E5-4C62-B320-96717CCE73AF}"/>
    <cellStyle name="Saída 34" xfId="26100" xr:uid="{00000000-0005-0000-0000-0000FB650000}"/>
    <cellStyle name="Saída 34 2" xfId="48646" xr:uid="{1279B0E1-4CC2-4890-AE96-48281C6B9107}"/>
    <cellStyle name="Saída 35" xfId="26101" xr:uid="{00000000-0005-0000-0000-0000FC650000}"/>
    <cellStyle name="Saída 35 2" xfId="48647" xr:uid="{E79E11B2-13FD-4F03-BB46-9E8312F0B814}"/>
    <cellStyle name="Saída 36" xfId="26102" xr:uid="{00000000-0005-0000-0000-0000FD650000}"/>
    <cellStyle name="Saída 37" xfId="26103" xr:uid="{00000000-0005-0000-0000-0000FE650000}"/>
    <cellStyle name="Saída 38" xfId="26104" xr:uid="{00000000-0005-0000-0000-0000FF650000}"/>
    <cellStyle name="Saída 39" xfId="26105" xr:uid="{00000000-0005-0000-0000-000000660000}"/>
    <cellStyle name="Saída 4" xfId="26106" xr:uid="{00000000-0005-0000-0000-000001660000}"/>
    <cellStyle name="Saída 4 2" xfId="26107" xr:uid="{00000000-0005-0000-0000-000002660000}"/>
    <cellStyle name="Saída 4 3" xfId="26108" xr:uid="{00000000-0005-0000-0000-000003660000}"/>
    <cellStyle name="Saída 4 4" xfId="26109" xr:uid="{00000000-0005-0000-0000-000004660000}"/>
    <cellStyle name="Saída 40" xfId="26110" xr:uid="{00000000-0005-0000-0000-000005660000}"/>
    <cellStyle name="Saída 41" xfId="26111" xr:uid="{00000000-0005-0000-0000-000006660000}"/>
    <cellStyle name="Saída 5" xfId="26112" xr:uid="{00000000-0005-0000-0000-000007660000}"/>
    <cellStyle name="Saída 5 2" xfId="48648" xr:uid="{25A16AD5-A3A1-4D83-B968-395E4BDA863F}"/>
    <cellStyle name="Saída 6" xfId="26113" xr:uid="{00000000-0005-0000-0000-000008660000}"/>
    <cellStyle name="Saída 6 2" xfId="48649" xr:uid="{8AC82552-D514-440E-A176-35A957EACDE7}"/>
    <cellStyle name="Saída 7" xfId="26114" xr:uid="{00000000-0005-0000-0000-000009660000}"/>
    <cellStyle name="Saída 7 2" xfId="48650" xr:uid="{6113CA79-9BFE-48ED-B76C-12B24342A510}"/>
    <cellStyle name="Saída 8" xfId="26115" xr:uid="{00000000-0005-0000-0000-00000A660000}"/>
    <cellStyle name="Saída 8 2" xfId="48651" xr:uid="{442D2A58-E300-4A9E-9D4D-AB19A73C1482}"/>
    <cellStyle name="Saída 9" xfId="26116" xr:uid="{00000000-0005-0000-0000-00000B660000}"/>
    <cellStyle name="Saída 9 2" xfId="48652" xr:uid="{4C8FBE79-E83F-4156-8949-FB780ADB4239}"/>
    <cellStyle name="Salida 2" xfId="26117" xr:uid="{00000000-0005-0000-0000-00000C660000}"/>
    <cellStyle name="SAN" xfId="26118" xr:uid="{00000000-0005-0000-0000-00000D660000}"/>
    <cellStyle name="SAPBEXaggData" xfId="26119" xr:uid="{00000000-0005-0000-0000-00000E660000}"/>
    <cellStyle name="SAPBEXaggData 2" xfId="26120" xr:uid="{00000000-0005-0000-0000-00000F660000}"/>
    <cellStyle name="SAPBEXaggData 2 2" xfId="48676" xr:uid="{72CF4181-2D44-4F41-83E3-31D347D0478B}"/>
    <cellStyle name="SAPBEXaggData 2 2 2" xfId="49958" xr:uid="{80C1FDE7-BCAF-4062-B3E7-D40072013ACA}"/>
    <cellStyle name="SAPBEXaggData 2 3" xfId="48675" xr:uid="{3204D78A-2AFB-43C7-BC6A-60222C52A75A}"/>
    <cellStyle name="SAPBEXaggData 2 4" xfId="49957" xr:uid="{C72836A3-67E9-4EEB-BA38-F0CF6B27985C}"/>
    <cellStyle name="SAPBEXaggData 3" xfId="26121" xr:uid="{00000000-0005-0000-0000-000010660000}"/>
    <cellStyle name="SAPBEXaggData 3 2" xfId="48678" xr:uid="{9DC41DD2-5582-4902-8C8A-09C9D07C6A75}"/>
    <cellStyle name="SAPBEXaggData 3 2 2" xfId="49960" xr:uid="{792ED6F1-7E2F-4F0E-A92C-C9B21A37FCCC}"/>
    <cellStyle name="SAPBEXaggData 3 3" xfId="48677" xr:uid="{6633605C-E41F-498F-83FB-CE9EB0AF5DF1}"/>
    <cellStyle name="SAPBEXaggData 3 4" xfId="49959" xr:uid="{E1FE4FF6-D496-4D42-B410-68817C80A9C9}"/>
    <cellStyle name="SAPBEXaggData 4" xfId="48679" xr:uid="{5A113199-9747-4BCD-B04B-2C41D6594211}"/>
    <cellStyle name="SAPBEXaggData 4 2" xfId="49961" xr:uid="{38E7B1CE-DE17-4CA8-A26A-AF5C70D0DDDB}"/>
    <cellStyle name="SAPBEXaggData 5" xfId="48674" xr:uid="{87DE9FCF-66C0-4F1C-966E-542E7F395CA2}"/>
    <cellStyle name="SAPBEXaggData 6" xfId="49956" xr:uid="{0C4C2CBB-5F45-4EAC-BB65-15B112A4E319}"/>
    <cellStyle name="SAPBEXaggDataEmph" xfId="26122" xr:uid="{00000000-0005-0000-0000-000011660000}"/>
    <cellStyle name="SAPBEXaggDataEmph 2" xfId="48681" xr:uid="{9C6721A3-015F-4AB5-BD2C-FF44162699C7}"/>
    <cellStyle name="SAPBEXaggDataEmph 2 2" xfId="49963" xr:uid="{8C1835FE-E83D-4F92-B7E8-2C7FFD34607B}"/>
    <cellStyle name="SAPBEXaggDataEmph 3" xfId="48680" xr:uid="{D9C351DF-53EF-4A5C-B893-8019FDE72005}"/>
    <cellStyle name="SAPBEXaggDataEmph 4" xfId="49962" xr:uid="{6E5874DA-1FC3-4226-82FE-1C9164CA5841}"/>
    <cellStyle name="SAPBEXaggItem" xfId="26123" xr:uid="{00000000-0005-0000-0000-000012660000}"/>
    <cellStyle name="SAPBEXaggItem 2" xfId="48683" xr:uid="{E647843D-FFD6-48A9-81C4-7C8F0E626D54}"/>
    <cellStyle name="SAPBEXaggItem 2 2" xfId="49965" xr:uid="{C98D8FD0-53C9-41C9-AD46-FF971E423468}"/>
    <cellStyle name="SAPBEXaggItem 3" xfId="48682" xr:uid="{26D12643-68AF-474D-8047-219BF0CD1624}"/>
    <cellStyle name="SAPBEXaggItem 4" xfId="49964" xr:uid="{3D9F4D7B-17DA-4C8C-876B-7977A1C8A851}"/>
    <cellStyle name="SAPBEXaggItemX" xfId="26124" xr:uid="{00000000-0005-0000-0000-000013660000}"/>
    <cellStyle name="SAPBEXaggItemX 2" xfId="48685" xr:uid="{6D716C6B-025F-4533-B54A-C635D13C8DED}"/>
    <cellStyle name="SAPBEXaggItemX 2 2" xfId="49967" xr:uid="{9D487B46-27B8-43F3-999B-DBABB053E5F7}"/>
    <cellStyle name="SAPBEXaggItemX 3" xfId="48684" xr:uid="{7816D87C-FF7F-4125-9984-8E08A291CBC9}"/>
    <cellStyle name="SAPBEXaggItemX 4" xfId="49966" xr:uid="{864C29C6-4CF5-4831-BDFF-9528B311FC65}"/>
    <cellStyle name="SAPBEXchaText" xfId="26125" xr:uid="{00000000-0005-0000-0000-000014660000}"/>
    <cellStyle name="SAPBEXchaText 2" xfId="48687" xr:uid="{4537DDC9-F83C-4806-85C2-253947DD65A3}"/>
    <cellStyle name="SAPBEXchaText 2 2" xfId="49969" xr:uid="{3DF77D7A-4EFA-4742-A414-A0129BFF9AF8}"/>
    <cellStyle name="SAPBEXchaText 3" xfId="48686" xr:uid="{C87AB2EB-97FF-46E8-A679-019D252D4561}"/>
    <cellStyle name="SAPBEXchaText 4" xfId="49968" xr:uid="{2CBA1729-D030-4364-BBAD-9391AB67F33D}"/>
    <cellStyle name="SAPBEXexcBad7" xfId="26126" xr:uid="{00000000-0005-0000-0000-000015660000}"/>
    <cellStyle name="SAPBEXexcBad7 2" xfId="48689" xr:uid="{223E965C-05AF-4FC9-8BEC-CE76046B89C3}"/>
    <cellStyle name="SAPBEXexcBad7 2 2" xfId="49971" xr:uid="{9046CE06-06B9-4C05-818B-8502DE53B1C7}"/>
    <cellStyle name="SAPBEXexcBad7 3" xfId="48688" xr:uid="{2DBADC91-1AB0-4CEC-A5BC-F7F43F003BA5}"/>
    <cellStyle name="SAPBEXexcBad7 4" xfId="49970" xr:uid="{40F3579C-4458-4A6F-8C3C-CE2868A44CBB}"/>
    <cellStyle name="SAPBEXexcBad8" xfId="26127" xr:uid="{00000000-0005-0000-0000-000016660000}"/>
    <cellStyle name="SAPBEXexcBad8 2" xfId="48691" xr:uid="{7A91059E-7D9C-49F7-B7BE-DA83ECC6CDB2}"/>
    <cellStyle name="SAPBEXexcBad8 2 2" xfId="49973" xr:uid="{B3E1AEE8-9942-4514-987E-83D151D5FF62}"/>
    <cellStyle name="SAPBEXexcBad8 3" xfId="48690" xr:uid="{E1DF0FD5-878C-4196-B95C-47ED95A9DA44}"/>
    <cellStyle name="SAPBEXexcBad8 4" xfId="49972" xr:uid="{0B9DE701-CE73-41AE-9AA7-B1D62261A769}"/>
    <cellStyle name="SAPBEXexcBad9" xfId="26128" xr:uid="{00000000-0005-0000-0000-000017660000}"/>
    <cellStyle name="SAPBEXexcBad9 2" xfId="48693" xr:uid="{A421C65D-9674-4C45-BBAB-4ADC140A9BA1}"/>
    <cellStyle name="SAPBEXexcBad9 2 2" xfId="48654" xr:uid="{5BE2BF11-72E8-414B-9B6E-8674A52FD8EC}"/>
    <cellStyle name="SAPBEXexcBad9 3" xfId="48692" xr:uid="{7E530475-838D-417D-B2C4-1EFDFEF46D94}"/>
    <cellStyle name="SAPBEXexcBad9 4" xfId="48653" xr:uid="{53B29493-46B6-44BF-B1EE-A673B4B04355}"/>
    <cellStyle name="SAPBEXexcCritical4" xfId="26129" xr:uid="{00000000-0005-0000-0000-000018660000}"/>
    <cellStyle name="SAPBEXexcCritical4 2" xfId="48695" xr:uid="{CC750E51-917A-4374-AD63-D7EEFE4FBE9F}"/>
    <cellStyle name="SAPBEXexcCritical4 2 2" xfId="49975" xr:uid="{58E9CBB8-0B3B-4FE9-BF20-8FB81B3D4CAC}"/>
    <cellStyle name="SAPBEXexcCritical4 3" xfId="48694" xr:uid="{5D9FE45E-E530-4F33-99BA-4A958F0E73BE}"/>
    <cellStyle name="SAPBEXexcCritical4 4" xfId="49974" xr:uid="{64367B57-8256-40FC-8AA2-1BDEB45CFCAD}"/>
    <cellStyle name="SAPBEXexcCritical5" xfId="26130" xr:uid="{00000000-0005-0000-0000-000019660000}"/>
    <cellStyle name="SAPBEXexcCritical5 2" xfId="48697" xr:uid="{0FD29F26-3ED9-41CB-8A8B-C8E98923DD63}"/>
    <cellStyle name="SAPBEXexcCritical5 2 2" xfId="49977" xr:uid="{D1BE1F4A-9330-454F-9015-BBF2480657FD}"/>
    <cellStyle name="SAPBEXexcCritical5 3" xfId="48696" xr:uid="{54B99E76-BD12-4510-B6FD-45AC9FCB1D1C}"/>
    <cellStyle name="SAPBEXexcCritical5 4" xfId="49976" xr:uid="{FABFB6FC-CDA7-42C6-B790-0A5BE970DB68}"/>
    <cellStyle name="SAPBEXexcCritical6" xfId="26131" xr:uid="{00000000-0005-0000-0000-00001A660000}"/>
    <cellStyle name="SAPBEXexcCritical6 2" xfId="48699" xr:uid="{5225B3C1-3FB2-4755-88F8-3F9E40CDD15E}"/>
    <cellStyle name="SAPBEXexcCritical6 2 2" xfId="49979" xr:uid="{A3DEC38E-2B74-475C-8FF0-5CDFA9AEB89D}"/>
    <cellStyle name="SAPBEXexcCritical6 3" xfId="48698" xr:uid="{4250C014-1A51-4698-AE10-01DAE9B0F6EA}"/>
    <cellStyle name="SAPBEXexcCritical6 4" xfId="49978" xr:uid="{5BAE1B15-D0C0-4368-911B-C00DE3146462}"/>
    <cellStyle name="SAPBEXexcGood1" xfId="26132" xr:uid="{00000000-0005-0000-0000-00001B660000}"/>
    <cellStyle name="SAPBEXexcGood1 2" xfId="48701" xr:uid="{3939E36A-8A01-425E-A443-0815C00CD215}"/>
    <cellStyle name="SAPBEXexcGood1 2 2" xfId="49981" xr:uid="{A80AC3F4-9406-404A-B058-6136CBFCFD86}"/>
    <cellStyle name="SAPBEXexcGood1 3" xfId="48700" xr:uid="{17FFFB62-0F10-42D0-961C-BCBEC25752B0}"/>
    <cellStyle name="SAPBEXexcGood1 4" xfId="49980" xr:uid="{6FD3AA23-0794-4172-A154-4DEC86F93CC6}"/>
    <cellStyle name="SAPBEXexcGood2" xfId="26133" xr:uid="{00000000-0005-0000-0000-00001C660000}"/>
    <cellStyle name="SAPBEXexcGood2 2" xfId="48703" xr:uid="{EDBC040B-1EF6-4D2B-AC87-C5E400B94072}"/>
    <cellStyle name="SAPBEXexcGood2 2 2" xfId="49983" xr:uid="{BAF038AF-348B-44E0-8CA5-E31724789686}"/>
    <cellStyle name="SAPBEXexcGood2 3" xfId="48702" xr:uid="{8B0C919C-494B-403F-B741-12FBE4193322}"/>
    <cellStyle name="SAPBEXexcGood2 4" xfId="49982" xr:uid="{33689558-D65D-4A7C-9A49-37B6F58315B6}"/>
    <cellStyle name="SAPBEXexcGood3" xfId="26134" xr:uid="{00000000-0005-0000-0000-00001D660000}"/>
    <cellStyle name="SAPBEXexcGood3 2" xfId="48705" xr:uid="{43CFDD6C-234D-456E-BF89-AA6C64743666}"/>
    <cellStyle name="SAPBEXexcGood3 2 2" xfId="49985" xr:uid="{6BB104CF-92C4-4909-AC7F-7F2AA6C1FB4B}"/>
    <cellStyle name="SAPBEXexcGood3 3" xfId="48704" xr:uid="{F35C1B30-131D-48E7-8D15-42B9C193BBC7}"/>
    <cellStyle name="SAPBEXexcGood3 4" xfId="49984" xr:uid="{9F5EA2C2-2B95-4723-9392-951304B4FA39}"/>
    <cellStyle name="SAPBEXfilterDrill" xfId="26135" xr:uid="{00000000-0005-0000-0000-00001E660000}"/>
    <cellStyle name="SAPBEXfilterDrill 2" xfId="48707" xr:uid="{4C93374C-99FA-4C86-8724-08C2092AA4B6}"/>
    <cellStyle name="SAPBEXfilterDrill 2 2" xfId="48656" xr:uid="{8C360E63-69EE-44FF-8D91-A8CE0F457C87}"/>
    <cellStyle name="SAPBEXfilterDrill 3" xfId="48706" xr:uid="{DC6370C1-14B2-4B7A-9891-A6CFB7A8088F}"/>
    <cellStyle name="SAPBEXfilterDrill 4" xfId="48655" xr:uid="{00D334F8-A58A-4564-AAF7-E4EEAAE8AF34}"/>
    <cellStyle name="SAPBEXfilterItem" xfId="26136" xr:uid="{00000000-0005-0000-0000-00001F660000}"/>
    <cellStyle name="SAPBEXfilterItem 2" xfId="26137" xr:uid="{00000000-0005-0000-0000-000020660000}"/>
    <cellStyle name="SAPBEXfilterItem 2 2" xfId="48710" xr:uid="{E81363BD-9690-47F6-8497-D59152724417}"/>
    <cellStyle name="SAPBEXfilterItem 2 2 2" xfId="48659" xr:uid="{FE3929F3-7389-413B-8643-DD9C55C09290}"/>
    <cellStyle name="SAPBEXfilterItem 2 3" xfId="48709" xr:uid="{1A99810C-28A1-4372-A1B1-BCEEFBCC38CF}"/>
    <cellStyle name="SAPBEXfilterItem 2 4" xfId="48658" xr:uid="{03E15F8F-1166-40EF-8138-E755B6C22649}"/>
    <cellStyle name="SAPBEXfilterItem 3" xfId="48711" xr:uid="{1A5ECC3B-C46C-4E7C-8C91-F9A3B106E2A3}"/>
    <cellStyle name="SAPBEXfilterItem 3 2" xfId="48660" xr:uid="{CE89CD7F-EE38-442A-9023-7D402AE0F357}"/>
    <cellStyle name="SAPBEXfilterItem 4" xfId="48708" xr:uid="{AC5D114F-3935-4F1D-A766-09D019E10101}"/>
    <cellStyle name="SAPBEXfilterItem 5" xfId="48657" xr:uid="{85E7F190-D50F-4B9C-8FC5-C8183E9B087D}"/>
    <cellStyle name="SAPBEXfilterText" xfId="26138" xr:uid="{00000000-0005-0000-0000-000021660000}"/>
    <cellStyle name="SAPBEXfilterText 2" xfId="26139" xr:uid="{00000000-0005-0000-0000-000022660000}"/>
    <cellStyle name="SAPBEXfilterText 2 2" xfId="48714" xr:uid="{EC2E691D-DC42-4543-9009-D4C5593870FD}"/>
    <cellStyle name="SAPBEXfilterText 2 2 2" xfId="48663" xr:uid="{4CA1FED9-9CA7-48EF-91EE-9CAEA8AD44DE}"/>
    <cellStyle name="SAPBEXfilterText 2 3" xfId="48713" xr:uid="{16E40E96-2343-466C-9896-36233F7A8B04}"/>
    <cellStyle name="SAPBEXfilterText 2 4" xfId="48662" xr:uid="{AC9E5618-68EA-49D3-B841-9EE27C5C7F70}"/>
    <cellStyle name="SAPBEXfilterText 3" xfId="48715" xr:uid="{26772918-F226-4376-AE7B-B54614356CE4}"/>
    <cellStyle name="SAPBEXfilterText 3 2" xfId="48664" xr:uid="{2A15708C-23AC-46F8-9450-370E386E0881}"/>
    <cellStyle name="SAPBEXfilterText 4" xfId="48712" xr:uid="{278CA0F0-4FC3-48A5-AC13-B2EB65D0F1F6}"/>
    <cellStyle name="SAPBEXfilterText 5" xfId="48661" xr:uid="{A4D92A9F-317F-404A-AAD5-F9C1C5EC3274}"/>
    <cellStyle name="SAPBEXformats" xfId="26140" xr:uid="{00000000-0005-0000-0000-000023660000}"/>
    <cellStyle name="SAPBEXformats 2" xfId="48717" xr:uid="{A5BABC92-4373-4EED-A5D1-2982D2FB7797}"/>
    <cellStyle name="SAPBEXformats 2 2" xfId="49987" xr:uid="{C341196E-B547-4AC7-B042-1E67BB8DDD77}"/>
    <cellStyle name="SAPBEXformats 3" xfId="48716" xr:uid="{96F42F2B-FA6A-4A46-B86F-F847D36A96BD}"/>
    <cellStyle name="SAPBEXformats 4" xfId="49986" xr:uid="{434EB4D7-2C6E-48CF-8480-10E5DAC1EDCA}"/>
    <cellStyle name="SAPBEXheaderItem" xfId="26141" xr:uid="{00000000-0005-0000-0000-000024660000}"/>
    <cellStyle name="SAPBEXheaderItem 2" xfId="48719" xr:uid="{87BEA831-A9BB-434F-8AAB-E514034B9A84}"/>
    <cellStyle name="SAPBEXheaderItem 2 2" xfId="48666" xr:uid="{66BD196D-DC66-44AD-8CC6-29822582582E}"/>
    <cellStyle name="SAPBEXheaderItem 3" xfId="48718" xr:uid="{766A01D0-D959-4140-9C1F-3049D2E67F60}"/>
    <cellStyle name="SAPBEXheaderItem 4" xfId="48665" xr:uid="{D3DE1861-014A-44E6-80C3-68392F39DD67}"/>
    <cellStyle name="SAPBEXheaderText" xfId="26142" xr:uid="{00000000-0005-0000-0000-000025660000}"/>
    <cellStyle name="SAPBEXheaderText 2" xfId="48721" xr:uid="{7994C632-6900-4628-8C74-F58D4CD0CCA2}"/>
    <cellStyle name="SAPBEXheaderText 2 2" xfId="48668" xr:uid="{B5FA725B-3E2D-4451-8058-AC4A48CB132D}"/>
    <cellStyle name="SAPBEXheaderText 3" xfId="48720" xr:uid="{8D3047C1-D330-4110-B1F2-34D9F927E68C}"/>
    <cellStyle name="SAPBEXheaderText 4" xfId="48667" xr:uid="{E6A33B84-910A-45EE-82AF-9CE9C84E3826}"/>
    <cellStyle name="SAPBEXHLevel0" xfId="26143" xr:uid="{00000000-0005-0000-0000-000026660000}"/>
    <cellStyle name="SAPBEXHLevel0 2" xfId="48723" xr:uid="{24DB2DAF-0261-4392-8C5E-B9B4F05CCA58}"/>
    <cellStyle name="SAPBEXHLevel0 2 2" xfId="49989" xr:uid="{1FAD29A7-6811-4087-B7A8-5C745D3D9304}"/>
    <cellStyle name="SAPBEXHLevel0 3" xfId="48722" xr:uid="{D2932F74-9FCA-46C5-904A-55053D73697F}"/>
    <cellStyle name="SAPBEXHLevel0 4" xfId="49988" xr:uid="{79F3D881-B376-45E3-A131-1F95C7877D27}"/>
    <cellStyle name="SAPBEXHLevel0X" xfId="26144" xr:uid="{00000000-0005-0000-0000-000027660000}"/>
    <cellStyle name="SAPBEXHLevel0X 2" xfId="26145" xr:uid="{00000000-0005-0000-0000-000028660000}"/>
    <cellStyle name="SAPBEXHLevel0X 2 2" xfId="26146" xr:uid="{00000000-0005-0000-0000-000029660000}"/>
    <cellStyle name="SAPBEXHLevel0X 2 2 2" xfId="48727" xr:uid="{DB83E0B0-ACAF-427B-93D5-38CC458E7ED1}"/>
    <cellStyle name="SAPBEXHLevel0X 2 2 2 2" xfId="49993" xr:uid="{F9B157CA-0BDF-4C5E-82E3-65E205122232}"/>
    <cellStyle name="SAPBEXHLevel0X 2 2 3" xfId="48726" xr:uid="{F1FEBC1A-3108-49F8-8D77-0FB48723349F}"/>
    <cellStyle name="SAPBEXHLevel0X 2 2 4" xfId="49992" xr:uid="{B1936E80-59ED-484A-9E24-CBAF4370FD0A}"/>
    <cellStyle name="SAPBEXHLevel0X 2 3" xfId="48728" xr:uid="{BA605D2B-F374-44E8-B488-F3366936C79A}"/>
    <cellStyle name="SAPBEXHLevel0X 2 3 2" xfId="49994" xr:uid="{7E0FB663-87E9-43A5-BCAE-E3F4E9109B8A}"/>
    <cellStyle name="SAPBEXHLevel0X 2 4" xfId="48725" xr:uid="{D1512424-A8FB-40B3-B9EA-66A385CB1026}"/>
    <cellStyle name="SAPBEXHLevel0X 2 5" xfId="49991" xr:uid="{F1FFECB2-267E-444C-806C-963D04F03C1F}"/>
    <cellStyle name="SAPBEXHLevel0X 3" xfId="26147" xr:uid="{00000000-0005-0000-0000-00002A660000}"/>
    <cellStyle name="SAPBEXHLevel0X 3 2" xfId="26148" xr:uid="{00000000-0005-0000-0000-00002B660000}"/>
    <cellStyle name="SAPBEXHLevel0X 3 2 2" xfId="48731" xr:uid="{17B1AFB7-C231-42DC-892E-724C78FD9799}"/>
    <cellStyle name="SAPBEXHLevel0X 3 2 2 2" xfId="49997" xr:uid="{D5654064-3DAA-4889-91FA-72D2466D6324}"/>
    <cellStyle name="SAPBEXHLevel0X 3 2 3" xfId="48730" xr:uid="{FCA8F7EC-9B0A-4A86-9189-F5349EAD0D79}"/>
    <cellStyle name="SAPBEXHLevel0X 3 2 4" xfId="49996" xr:uid="{1F8A8B6F-ACF1-410B-B425-424592AC749C}"/>
    <cellStyle name="SAPBEXHLevel0X 3 3" xfId="48732" xr:uid="{FEC6578C-0C58-4C38-9FFD-99EB4E6B4A09}"/>
    <cellStyle name="SAPBEXHLevel0X 3 3 2" xfId="49998" xr:uid="{7493F3D7-35B4-4EC6-AEB0-1A8DE6F5CB22}"/>
    <cellStyle name="SAPBEXHLevel0X 3 4" xfId="48729" xr:uid="{64A03015-2CA4-4579-A457-6940AA9CEB61}"/>
    <cellStyle name="SAPBEXHLevel0X 3 5" xfId="49995" xr:uid="{2B47C0B2-E978-410D-A0AB-0E3CC6CA4666}"/>
    <cellStyle name="SAPBEXHLevel0X 4" xfId="26149" xr:uid="{00000000-0005-0000-0000-00002C660000}"/>
    <cellStyle name="SAPBEXHLevel0X 4 2" xfId="48734" xr:uid="{2537EC04-A33D-47F4-814B-7982B53497E6}"/>
    <cellStyle name="SAPBEXHLevel0X 4 2 2" xfId="50000" xr:uid="{3983BE09-1ADC-4B8D-BB0A-1D1CD4AFED7D}"/>
    <cellStyle name="SAPBEXHLevel0X 4 3" xfId="48733" xr:uid="{BE61D5F1-22F2-4C51-9839-8E439E8095ED}"/>
    <cellStyle name="SAPBEXHLevel0X 4 4" xfId="49999" xr:uid="{590E4536-8FC6-4E34-A2F8-9DEB3C51A734}"/>
    <cellStyle name="SAPBEXHLevel0X 5" xfId="48735" xr:uid="{C40331ED-52FA-427D-9C25-2487B91BF48C}"/>
    <cellStyle name="SAPBEXHLevel0X 5 2" xfId="50001" xr:uid="{74479BD2-541A-492F-8F34-550CE0DD76D3}"/>
    <cellStyle name="SAPBEXHLevel0X 6" xfId="48724" xr:uid="{44423C6D-0460-4149-8114-2690ED5C4481}"/>
    <cellStyle name="SAPBEXHLevel0X 7" xfId="49990" xr:uid="{DF9D24CC-E367-4E5B-B656-28B4B3157045}"/>
    <cellStyle name="SAPBEXHLevel1" xfId="26150" xr:uid="{00000000-0005-0000-0000-00002D660000}"/>
    <cellStyle name="SAPBEXHLevel1 2" xfId="48737" xr:uid="{7B34450F-66C2-4882-90FF-399CD37F0DF0}"/>
    <cellStyle name="SAPBEXHLevel1 2 2" xfId="50003" xr:uid="{BD2DFD6A-BF5F-4F6F-AACC-D28F4BDF62FF}"/>
    <cellStyle name="SAPBEXHLevel1 3" xfId="48736" xr:uid="{E9E7921E-9621-4DB0-8F91-A21DF694F328}"/>
    <cellStyle name="SAPBEXHLevel1 4" xfId="50002" xr:uid="{94871B32-0968-4F7A-A2D8-16EEC7E1FB70}"/>
    <cellStyle name="SAPBEXHLevel1X" xfId="26151" xr:uid="{00000000-0005-0000-0000-00002E660000}"/>
    <cellStyle name="SAPBEXHLevel1X 2" xfId="48739" xr:uid="{8B0E2C21-5D17-4202-809C-E78A1A4BB3DD}"/>
    <cellStyle name="SAPBEXHLevel1X 2 2" xfId="50005" xr:uid="{C30EB366-96F5-4A45-9033-55185EAC5E4D}"/>
    <cellStyle name="SAPBEXHLevel1X 3" xfId="48738" xr:uid="{3617B720-177A-4546-BF05-17BB1BD2FFB5}"/>
    <cellStyle name="SAPBEXHLevel1X 4" xfId="50004" xr:uid="{F54B7899-2EE8-4B4C-BBDD-FAE4C38D6193}"/>
    <cellStyle name="SAPBEXHLevel2" xfId="26152" xr:uid="{00000000-0005-0000-0000-00002F660000}"/>
    <cellStyle name="SAPBEXHLevel2 2" xfId="48741" xr:uid="{4D7A584F-8643-49A4-A536-FD9C2D7FE0E3}"/>
    <cellStyle name="SAPBEXHLevel2 2 2" xfId="50007" xr:uid="{E6A05FFB-3F69-48E4-9AB8-2D4B89E52401}"/>
    <cellStyle name="SAPBEXHLevel2 3" xfId="48740" xr:uid="{7454172A-2290-44B9-B076-FA62D7A946CA}"/>
    <cellStyle name="SAPBEXHLevel2 4" xfId="50006" xr:uid="{B269C051-83FC-434C-8547-459F6BB30365}"/>
    <cellStyle name="SAPBEXHLevel2X" xfId="26153" xr:uid="{00000000-0005-0000-0000-000030660000}"/>
    <cellStyle name="SAPBEXHLevel2X 2" xfId="48743" xr:uid="{90F14F27-7061-4264-BFE7-5BA036BDDC48}"/>
    <cellStyle name="SAPBEXHLevel2X 2 2" xfId="50009" xr:uid="{31A02D21-5A6D-4EF5-AB90-DC061F1E5F45}"/>
    <cellStyle name="SAPBEXHLevel2X 3" xfId="48742" xr:uid="{21500993-E83E-4249-99F9-3EAD13B01C67}"/>
    <cellStyle name="SAPBEXHLevel2X 4" xfId="50008" xr:uid="{7C5836DC-351D-417D-BAA2-3E7425C82E3E}"/>
    <cellStyle name="SAPBEXHLevel3" xfId="26154" xr:uid="{00000000-0005-0000-0000-000031660000}"/>
    <cellStyle name="SAPBEXHLevel3 2" xfId="48745" xr:uid="{A3CE494C-BC1C-44EE-84FF-AEB55409D685}"/>
    <cellStyle name="SAPBEXHLevel3 2 2" xfId="50011" xr:uid="{0040DB4A-E8D6-4A93-8628-664C6FED841A}"/>
    <cellStyle name="SAPBEXHLevel3 3" xfId="48744" xr:uid="{343A7DF2-BDEE-4B5E-B1FF-21AA8B81CCBA}"/>
    <cellStyle name="SAPBEXHLevel3 4" xfId="50010" xr:uid="{1F6ECD68-3531-4709-9C0D-27EEA46D3DE0}"/>
    <cellStyle name="SAPBEXHLevel3X" xfId="26155" xr:uid="{00000000-0005-0000-0000-000032660000}"/>
    <cellStyle name="SAPBEXHLevel3X 2" xfId="48747" xr:uid="{56BF59AC-1A20-4C0F-8F5D-BEACA0BE1BE1}"/>
    <cellStyle name="SAPBEXHLevel3X 2 2" xfId="50013" xr:uid="{D39F0F57-1756-453D-AFDD-A781C29B9B32}"/>
    <cellStyle name="SAPBEXHLevel3X 3" xfId="48746" xr:uid="{A40E7A70-0E1D-4FC2-BC56-0184CA915AF6}"/>
    <cellStyle name="SAPBEXHLevel3X 4" xfId="50012" xr:uid="{E6E97DA6-AEB9-4FE4-8560-F41745E6E2EC}"/>
    <cellStyle name="SAPBEXinputData" xfId="26156" xr:uid="{00000000-0005-0000-0000-000033660000}"/>
    <cellStyle name="SAPBEXItemHeader" xfId="26157" xr:uid="{00000000-0005-0000-0000-000034660000}"/>
    <cellStyle name="SAPBEXItemHeader 2" xfId="50014" xr:uid="{5D449C49-60CE-45DD-9EB4-1E4D3B4161F2}"/>
    <cellStyle name="SAPBEXresData" xfId="26158" xr:uid="{00000000-0005-0000-0000-000035660000}"/>
    <cellStyle name="SAPBEXresData 2" xfId="48749" xr:uid="{EC91788A-8DC4-4AD0-8C39-7F79BB18A98E}"/>
    <cellStyle name="SAPBEXresData 2 2" xfId="50016" xr:uid="{118056E6-EBED-48A9-B083-7824DB2E4BD2}"/>
    <cellStyle name="SAPBEXresData 3" xfId="48748" xr:uid="{9C65BF33-4FBA-4E32-9CB0-1CE72A708B84}"/>
    <cellStyle name="SAPBEXresData 4" xfId="50015" xr:uid="{BD69886B-5838-4BD7-BB36-D709609CBEAD}"/>
    <cellStyle name="SAPBEXresDataEmph" xfId="26159" xr:uid="{00000000-0005-0000-0000-000036660000}"/>
    <cellStyle name="SAPBEXresDataEmph 2" xfId="26160" xr:uid="{00000000-0005-0000-0000-000037660000}"/>
    <cellStyle name="SAPBEXresDataEmph 2 2" xfId="48751" xr:uid="{74E42037-85B8-4882-BE2B-5B086A5A7A11}"/>
    <cellStyle name="SAPBEXresDataEmph 3" xfId="48750" xr:uid="{32B3C2D2-90AD-414B-A243-0848335147A2}"/>
    <cellStyle name="SAPBEXresItem" xfId="26161" xr:uid="{00000000-0005-0000-0000-000038660000}"/>
    <cellStyle name="SAPBEXresItem 2" xfId="50017" xr:uid="{8C2CB9BA-252C-4065-B4F4-55DC8E37E27F}"/>
    <cellStyle name="SAPBEXresItemX" xfId="26162" xr:uid="{00000000-0005-0000-0000-000039660000}"/>
    <cellStyle name="SAPBEXresItemX 2" xfId="50018" xr:uid="{C30E381D-609F-4486-BE76-D882662F0707}"/>
    <cellStyle name="SAPBEXstdData" xfId="26163" xr:uid="{00000000-0005-0000-0000-00003A660000}"/>
    <cellStyle name="SAPBEXstdData 2" xfId="50019" xr:uid="{3A60C608-B3CF-40CB-9201-1E65C09DD2D1}"/>
    <cellStyle name="SAPBEXstdDataEmph" xfId="26164" xr:uid="{00000000-0005-0000-0000-00003B660000}"/>
    <cellStyle name="SAPBEXstdDataEmph 2" xfId="50020" xr:uid="{45C81B7F-7A71-4295-B1ED-262E59CEADE1}"/>
    <cellStyle name="SAPBEXstdItem" xfId="26165" xr:uid="{00000000-0005-0000-0000-00003C660000}"/>
    <cellStyle name="SAPBEXstdItem 2" xfId="50021" xr:uid="{6E25DC61-AF66-4040-B160-574D07D3DC66}"/>
    <cellStyle name="SAPBEXstdItemX" xfId="26166" xr:uid="{00000000-0005-0000-0000-00003D660000}"/>
    <cellStyle name="SAPBEXstdItemX 2" xfId="50022" xr:uid="{E541CD9A-5811-4631-B464-31FBA6521824}"/>
    <cellStyle name="SAPBEXtitle" xfId="26167" xr:uid="{00000000-0005-0000-0000-00003E660000}"/>
    <cellStyle name="SAPBEXtitle 2" xfId="48669" xr:uid="{36BF5D42-62B0-4CF7-ACDD-2B355646B885}"/>
    <cellStyle name="SAPBEXunassignedItem" xfId="26168" xr:uid="{00000000-0005-0000-0000-00003F660000}"/>
    <cellStyle name="SAPBEXunassignedItem 2" xfId="26169" xr:uid="{00000000-0005-0000-0000-000040660000}"/>
    <cellStyle name="SAPBEXunassignedItem 2 2" xfId="48754" xr:uid="{7E13FF27-2C93-484F-AE78-620EABFEB778}"/>
    <cellStyle name="SAPBEXunassignedItem 2 2 2" xfId="48672" xr:uid="{85378753-7E28-416B-B373-9A1CCF29CA62}"/>
    <cellStyle name="SAPBEXunassignedItem 2 3" xfId="48753" xr:uid="{F7A7415B-5616-4411-A825-ABFAA152DCCC}"/>
    <cellStyle name="SAPBEXunassignedItem 2 4" xfId="48671" xr:uid="{18562362-2396-4DD9-AD7A-DCBD2BA381C5}"/>
    <cellStyle name="SAPBEXunassignedItem 3" xfId="48755" xr:uid="{AA9E4D39-770C-49C2-A326-DDEE814BF97C}"/>
    <cellStyle name="SAPBEXunassignedItem 3 2" xfId="48673" xr:uid="{8F0C7446-3273-4305-964B-B41D27A6798C}"/>
    <cellStyle name="SAPBEXunassignedItem 4" xfId="48752" xr:uid="{70A684BA-003D-413C-A038-54B89DC92D95}"/>
    <cellStyle name="SAPBEXunassignedItem 5" xfId="48670" xr:uid="{00A771F5-CC81-4DA4-B79C-0393FEE02D5D}"/>
    <cellStyle name="SAPBEXundefined" xfId="26170" xr:uid="{00000000-0005-0000-0000-000041660000}"/>
    <cellStyle name="SAPBEXundefined 2" xfId="50023" xr:uid="{295DA641-A4E7-4A78-BBD9-A9C3DB2ADA3E}"/>
    <cellStyle name="Separador de milhares [0] 2" xfId="26171" xr:uid="{00000000-0005-0000-0000-000042660000}"/>
    <cellStyle name="Separador de milhares [0] 2 2" xfId="26172" xr:uid="{00000000-0005-0000-0000-000043660000}"/>
    <cellStyle name="Separador de milhares [0] 2 2 2" xfId="26173" xr:uid="{00000000-0005-0000-0000-000044660000}"/>
    <cellStyle name="Separador de milhares [0] 2 3" xfId="26174" xr:uid="{00000000-0005-0000-0000-000045660000}"/>
    <cellStyle name="Separador de milhares [0] 2 3 2" xfId="26175" xr:uid="{00000000-0005-0000-0000-000046660000}"/>
    <cellStyle name="Separador de milhares [0] 2 4" xfId="26176" xr:uid="{00000000-0005-0000-0000-000047660000}"/>
    <cellStyle name="Separador de milhares [0] 3" xfId="26177" xr:uid="{00000000-0005-0000-0000-000048660000}"/>
    <cellStyle name="Separador de milhares [0] 3 2" xfId="26178" xr:uid="{00000000-0005-0000-0000-000049660000}"/>
    <cellStyle name="Separador de milhares [0] 3 2 2" xfId="26179" xr:uid="{00000000-0005-0000-0000-00004A660000}"/>
    <cellStyle name="Separador de milhares [0] 3 3" xfId="26180" xr:uid="{00000000-0005-0000-0000-00004B660000}"/>
    <cellStyle name="Separador de milhares [0] 3 3 2" xfId="26181" xr:uid="{00000000-0005-0000-0000-00004C660000}"/>
    <cellStyle name="Separador de milhares [0] 3 4" xfId="26182" xr:uid="{00000000-0005-0000-0000-00004D660000}"/>
    <cellStyle name="Separador de milhares [0] 4" xfId="26183" xr:uid="{00000000-0005-0000-0000-00004E660000}"/>
    <cellStyle name="Separador de milhares [0] 4 2" xfId="26184" xr:uid="{00000000-0005-0000-0000-00004F660000}"/>
    <cellStyle name="Separador de milhares [0] 4 2 2" xfId="26185" xr:uid="{00000000-0005-0000-0000-000050660000}"/>
    <cellStyle name="Separador de milhares [0] 4 3" xfId="26186" xr:uid="{00000000-0005-0000-0000-000051660000}"/>
    <cellStyle name="Separador de milhares [0] 4 3 2" xfId="26187" xr:uid="{00000000-0005-0000-0000-000052660000}"/>
    <cellStyle name="Separador de milhares [0] 4 4" xfId="26188" xr:uid="{00000000-0005-0000-0000-000053660000}"/>
    <cellStyle name="Separador de milhares 10" xfId="26189" xr:uid="{00000000-0005-0000-0000-000054660000}"/>
    <cellStyle name="Separador de milhares 10 2" xfId="48757" xr:uid="{198650B4-B85D-46BE-BFEF-2CEF624250D4}"/>
    <cellStyle name="Separador de milhares 10 3" xfId="48756" xr:uid="{1BD33E70-A51A-4F9C-9C4C-B37A262BE4D6}"/>
    <cellStyle name="Separador de milhares 2" xfId="26190" xr:uid="{00000000-0005-0000-0000-000055660000}"/>
    <cellStyle name="Separador de milhares 2 2" xfId="26191" xr:uid="{00000000-0005-0000-0000-000056660000}"/>
    <cellStyle name="Separador de milhares 2 2 2" xfId="26192" xr:uid="{00000000-0005-0000-0000-000057660000}"/>
    <cellStyle name="Separador de milhares 2 2 2 2" xfId="26193" xr:uid="{00000000-0005-0000-0000-000058660000}"/>
    <cellStyle name="Separador de milhares 2 2 2 2 2" xfId="48761" xr:uid="{90B35069-3161-49EF-A171-DB91752726F4}"/>
    <cellStyle name="Separador de milhares 2 2 2 3" xfId="48760" xr:uid="{1C54396D-56D7-472E-8B5F-C98E9A2F5BC0}"/>
    <cellStyle name="Separador de milhares 2 2 3" xfId="26194" xr:uid="{00000000-0005-0000-0000-000059660000}"/>
    <cellStyle name="Separador de milhares 2 2 3 2" xfId="48762" xr:uid="{895D17B6-81D7-4EF2-866E-2C8D164A254F}"/>
    <cellStyle name="Separador de milhares 2 2 4" xfId="48759" xr:uid="{6EB907BF-C9A9-456F-AF43-8D7DAF1D5C76}"/>
    <cellStyle name="Separador de milhares 2 3" xfId="26195" xr:uid="{00000000-0005-0000-0000-00005A660000}"/>
    <cellStyle name="Separador de milhares 2 3 2" xfId="26196" xr:uid="{00000000-0005-0000-0000-00005B660000}"/>
    <cellStyle name="Separador de milhares 2 3 2 2" xfId="48765" xr:uid="{E9A4E7F6-FA57-41BA-8834-02B44C7DB3FA}"/>
    <cellStyle name="Separador de milhares 2 3 2 3" xfId="48764" xr:uid="{D5AAD04B-FA0D-42C8-A464-2C4AE3547308}"/>
    <cellStyle name="Separador de milhares 2 3 3" xfId="26197" xr:uid="{00000000-0005-0000-0000-00005C660000}"/>
    <cellStyle name="Separador de milhares 2 3 3 2" xfId="48766" xr:uid="{389EAED9-75A0-4DD5-9A79-BAF775BE7023}"/>
    <cellStyle name="Separador de milhares 2 3 4" xfId="48763" xr:uid="{CB70D5BD-9D32-4FC5-B37F-EFCD95265912}"/>
    <cellStyle name="Separador de milhares 2 4" xfId="26198" xr:uid="{00000000-0005-0000-0000-00005D660000}"/>
    <cellStyle name="Separador de milhares 2 4 2" xfId="26199" xr:uid="{00000000-0005-0000-0000-00005E660000}"/>
    <cellStyle name="Separador de milhares 2 4 2 2" xfId="48768" xr:uid="{BB5B2D34-9AE7-4353-A7FE-32C32FAFF59C}"/>
    <cellStyle name="Separador de milhares 2 4 3" xfId="48767" xr:uid="{C9002D4D-C13B-4463-8C29-3A80FA655869}"/>
    <cellStyle name="Separador de milhares 2 5" xfId="26200" xr:uid="{00000000-0005-0000-0000-00005F660000}"/>
    <cellStyle name="Separador de milhares 2 5 2" xfId="48769" xr:uid="{1ED780CF-15A7-417C-93E5-6133C137F2C3}"/>
    <cellStyle name="Separador de milhares 2 6" xfId="48758" xr:uid="{69028F48-3455-427D-84B5-F89A62886F7F}"/>
    <cellStyle name="Separador de milhares 3" xfId="26201" xr:uid="{00000000-0005-0000-0000-000060660000}"/>
    <cellStyle name="Separador de milhares 3 2" xfId="26202" xr:uid="{00000000-0005-0000-0000-000061660000}"/>
    <cellStyle name="Separador de milhares 3 2 2" xfId="26203" xr:uid="{00000000-0005-0000-0000-000062660000}"/>
    <cellStyle name="Separador de milhares 3 2 2 2" xfId="48772" xr:uid="{D5CD261B-0E4A-435B-A564-E086B30D1996}"/>
    <cellStyle name="Separador de milhares 3 2 3" xfId="48771" xr:uid="{A086EE6B-5535-4D44-AD0C-958465FBC29C}"/>
    <cellStyle name="Separador de milhares 3 3" xfId="26204" xr:uid="{00000000-0005-0000-0000-000063660000}"/>
    <cellStyle name="Separador de milhares 3 3 2" xfId="26205" xr:uid="{00000000-0005-0000-0000-000064660000}"/>
    <cellStyle name="Separador de milhares 3 3 2 2" xfId="48774" xr:uid="{0AA0F9D6-5155-4AB4-9019-4F521496222D}"/>
    <cellStyle name="Separador de milhares 3 3 3" xfId="48773" xr:uid="{F7F3685C-5963-4387-8337-D6E00A8F52B9}"/>
    <cellStyle name="Separador de milhares 3 4" xfId="26206" xr:uid="{00000000-0005-0000-0000-000065660000}"/>
    <cellStyle name="Separador de milhares 3 4 2" xfId="48775" xr:uid="{E77D8CDE-42E3-4519-A994-C563E305B331}"/>
    <cellStyle name="Separador de milhares 3 5" xfId="48776" xr:uid="{86C8D09D-2531-4ED1-AA88-845DACAC4FA5}"/>
    <cellStyle name="Separador de milhares 3 6" xfId="48770" xr:uid="{22277A65-4FFE-44D4-BC17-E96B01BA2634}"/>
    <cellStyle name="Separador de milhares 4" xfId="26207" xr:uid="{00000000-0005-0000-0000-000066660000}"/>
    <cellStyle name="Separador de milhares 4 2" xfId="26208" xr:uid="{00000000-0005-0000-0000-000067660000}"/>
    <cellStyle name="Separador de milhares 4 2 2" xfId="26209" xr:uid="{00000000-0005-0000-0000-000068660000}"/>
    <cellStyle name="Separador de milhares 4 2 2 2" xfId="48779" xr:uid="{57DB9D4F-86E1-44FA-B2FA-CDF6B2082265}"/>
    <cellStyle name="Separador de milhares 4 2 3" xfId="48778" xr:uid="{028F3DA6-AD27-4EF0-81A6-D5F7F5A34CBA}"/>
    <cellStyle name="Separador de milhares 4 3" xfId="26210" xr:uid="{00000000-0005-0000-0000-000069660000}"/>
    <cellStyle name="Separador de milhares 4 3 2" xfId="48780" xr:uid="{4D2B28E2-B7E3-4D7C-A25F-E2769B783307}"/>
    <cellStyle name="Separador de milhares 4 4" xfId="48777" xr:uid="{45EE9797-9B56-4511-AAEE-092E45F5BF64}"/>
    <cellStyle name="Separador de milhares 5" xfId="26211" xr:uid="{00000000-0005-0000-0000-00006A660000}"/>
    <cellStyle name="Separador de milhares 5 2" xfId="26212" xr:uid="{00000000-0005-0000-0000-00006B660000}"/>
    <cellStyle name="Separador de milhares 5 2 2" xfId="48782" xr:uid="{16AF6F4C-792A-42CD-96FC-1913FEF7B101}"/>
    <cellStyle name="Separador de milhares 5 3" xfId="26213" xr:uid="{00000000-0005-0000-0000-00006C660000}"/>
    <cellStyle name="Separador de milhares 5 3 2" xfId="48783" xr:uid="{079D2055-4C87-48D4-A911-7596652995E7}"/>
    <cellStyle name="Separador de milhares 5 4" xfId="26214" xr:uid="{00000000-0005-0000-0000-00006D660000}"/>
    <cellStyle name="Separador de milhares 5 4 2" xfId="48784" xr:uid="{421F3264-BD5F-46E8-AC94-1DA50CACF0F1}"/>
    <cellStyle name="Separador de milhares 5 5" xfId="26215" xr:uid="{00000000-0005-0000-0000-00006E660000}"/>
    <cellStyle name="Separador de milhares 5 5 2" xfId="48785" xr:uid="{343AD0B6-2F22-4462-B04A-D6B1E87DD699}"/>
    <cellStyle name="Separador de milhares 5 6" xfId="26216" xr:uid="{00000000-0005-0000-0000-00006F660000}"/>
    <cellStyle name="Separador de milhares 5 6 2" xfId="48787" xr:uid="{D75A5E7E-4858-4272-A678-F2092A33A256}"/>
    <cellStyle name="Separador de milhares 5 6 3" xfId="48786" xr:uid="{54D5B215-454D-4B5E-857F-D042285B5AB4}"/>
    <cellStyle name="Separador de milhares 5 7" xfId="48788" xr:uid="{D0223CF6-D8E9-4844-AE06-97F45721E2AD}"/>
    <cellStyle name="Separador de milhares 5 8" xfId="48781" xr:uid="{A9306C55-EEBA-4F8B-9BC8-6C0B0603A50F}"/>
    <cellStyle name="Separador de milhares 6" xfId="26217" xr:uid="{00000000-0005-0000-0000-000070660000}"/>
    <cellStyle name="Separador de milhares 6 2" xfId="26218" xr:uid="{00000000-0005-0000-0000-000071660000}"/>
    <cellStyle name="Separador de milhares 6 2 2" xfId="26219" xr:uid="{00000000-0005-0000-0000-000072660000}"/>
    <cellStyle name="Separador de milhares 6 2 2 2" xfId="48791" xr:uid="{632C10A8-1B2C-4271-9AD2-940EDCF5D0E9}"/>
    <cellStyle name="Separador de milhares 6 2 3" xfId="48790" xr:uid="{3B6AD820-F77B-40F4-BCE3-FB6903EE471E}"/>
    <cellStyle name="Separador de milhares 6 3" xfId="26220" xr:uid="{00000000-0005-0000-0000-000073660000}"/>
    <cellStyle name="Separador de milhares 6 3 2" xfId="26221" xr:uid="{00000000-0005-0000-0000-000074660000}"/>
    <cellStyle name="Separador de milhares 6 3 2 2" xfId="48793" xr:uid="{73CCF3BA-424B-48DE-8F63-AFBBB9177421}"/>
    <cellStyle name="Separador de milhares 6 3 3" xfId="48792" xr:uid="{429C7A9C-7581-4F09-B5F5-4D18C50E1620}"/>
    <cellStyle name="Separador de milhares 6 4" xfId="26222" xr:uid="{00000000-0005-0000-0000-000075660000}"/>
    <cellStyle name="Separador de milhares 6 4 2" xfId="26223" xr:uid="{00000000-0005-0000-0000-000076660000}"/>
    <cellStyle name="Separador de milhares 6 4 2 2" xfId="48795" xr:uid="{CB91172C-894C-4760-A401-54763D9027CF}"/>
    <cellStyle name="Separador de milhares 6 4 3" xfId="48794" xr:uid="{8D29D2FA-6A88-4785-A7A0-DBE362461764}"/>
    <cellStyle name="Separador de milhares 6 5" xfId="26224" xr:uid="{00000000-0005-0000-0000-000077660000}"/>
    <cellStyle name="Separador de milhares 6 5 2" xfId="26225" xr:uid="{00000000-0005-0000-0000-000078660000}"/>
    <cellStyle name="Separador de milhares 6 5 2 2" xfId="48797" xr:uid="{E30230D2-20A1-4D79-8BB1-BAFE8DD1B9DC}"/>
    <cellStyle name="Separador de milhares 6 5 3" xfId="48796" xr:uid="{37C2FC56-7058-4B49-9360-F7776DB1C2B8}"/>
    <cellStyle name="Separador de milhares 6 6" xfId="48798" xr:uid="{CCC6DB12-052E-499E-8D49-AA5CDB56E42F}"/>
    <cellStyle name="Separador de milhares 6 6 2" xfId="48799" xr:uid="{773632AA-21AF-4157-9FAA-B1748456769A}"/>
    <cellStyle name="Separador de milhares 6 7" xfId="48800" xr:uid="{0CCE8F64-59AF-463B-A3CE-B5F2068F4866}"/>
    <cellStyle name="Separador de milhares 6 8" xfId="48789" xr:uid="{DE3F3967-A01E-4C8E-98A5-D325003107E5}"/>
    <cellStyle name="Separador de milhares 7" xfId="26226" xr:uid="{00000000-0005-0000-0000-000079660000}"/>
    <cellStyle name="Separador de milhares 7 2" xfId="26227" xr:uid="{00000000-0005-0000-0000-00007A660000}"/>
    <cellStyle name="Separador de milhares 8" xfId="26228" xr:uid="{00000000-0005-0000-0000-00007B660000}"/>
    <cellStyle name="Separador de milhares 8 2" xfId="48802" xr:uid="{A46F24EF-8D5F-4EF2-9E3C-1E2B0C2F39E9}"/>
    <cellStyle name="Separador de milhares 8 3" xfId="48801" xr:uid="{E0F64AB9-4C64-43C4-BB68-0636052B718B}"/>
    <cellStyle name="Separador de milhares 9" xfId="26229" xr:uid="{00000000-0005-0000-0000-00007C660000}"/>
    <cellStyle name="Separador de milhares 9 2" xfId="48804" xr:uid="{9200E4E1-4425-477B-9BC7-D24117169BC1}"/>
    <cellStyle name="Separador de milhares 9 3" xfId="48803" xr:uid="{4BC3BB26-5DD5-4D51-A7E4-916550038294}"/>
    <cellStyle name="Sheet Title" xfId="26230" xr:uid="{00000000-0005-0000-0000-00007D660000}"/>
    <cellStyle name="Standard format" xfId="26231" xr:uid="{00000000-0005-0000-0000-00007E660000}"/>
    <cellStyle name="Standard format 2" xfId="26232" xr:uid="{00000000-0005-0000-0000-00007F660000}"/>
    <cellStyle name="Standard format 3" xfId="26233" xr:uid="{00000000-0005-0000-0000-000080660000}"/>
    <cellStyle name="Style 1" xfId="26234" xr:uid="{00000000-0005-0000-0000-000081660000}"/>
    <cellStyle name="Subtit - Modelo2" xfId="26235" xr:uid="{00000000-0005-0000-0000-000082660000}"/>
    <cellStyle name="Subtit - Modelo2 10" xfId="26236" xr:uid="{00000000-0005-0000-0000-000083660000}"/>
    <cellStyle name="Subtit - Modelo2 11" xfId="26237" xr:uid="{00000000-0005-0000-0000-000084660000}"/>
    <cellStyle name="Subtit - Modelo2 12" xfId="26238" xr:uid="{00000000-0005-0000-0000-000085660000}"/>
    <cellStyle name="Subtit - Modelo2 13" xfId="26239" xr:uid="{00000000-0005-0000-0000-000086660000}"/>
    <cellStyle name="Subtit - Modelo2 14" xfId="26240" xr:uid="{00000000-0005-0000-0000-000087660000}"/>
    <cellStyle name="Subtit - Modelo2 15" xfId="26241" xr:uid="{00000000-0005-0000-0000-000088660000}"/>
    <cellStyle name="Subtit - Modelo2 16" xfId="26242" xr:uid="{00000000-0005-0000-0000-000089660000}"/>
    <cellStyle name="Subtit - Modelo2 17" xfId="26243" xr:uid="{00000000-0005-0000-0000-00008A660000}"/>
    <cellStyle name="Subtit - Modelo2 18" xfId="26244" xr:uid="{00000000-0005-0000-0000-00008B660000}"/>
    <cellStyle name="Subtit - Modelo2 19" xfId="26245" xr:uid="{00000000-0005-0000-0000-00008C660000}"/>
    <cellStyle name="Subtit - Modelo2 2" xfId="26246" xr:uid="{00000000-0005-0000-0000-00008D660000}"/>
    <cellStyle name="Subtit - Modelo2 2 10" xfId="26247" xr:uid="{00000000-0005-0000-0000-00008E660000}"/>
    <cellStyle name="Subtit - Modelo2 2 11" xfId="26248" xr:uid="{00000000-0005-0000-0000-00008F660000}"/>
    <cellStyle name="Subtit - Modelo2 2 12" xfId="26249" xr:uid="{00000000-0005-0000-0000-000090660000}"/>
    <cellStyle name="Subtit - Modelo2 2 2" xfId="26250" xr:uid="{00000000-0005-0000-0000-000091660000}"/>
    <cellStyle name="Subtit - Modelo2 2 3" xfId="26251" xr:uid="{00000000-0005-0000-0000-000092660000}"/>
    <cellStyle name="Subtit - Modelo2 2 4" xfId="26252" xr:uid="{00000000-0005-0000-0000-000093660000}"/>
    <cellStyle name="Subtit - Modelo2 2 5" xfId="26253" xr:uid="{00000000-0005-0000-0000-000094660000}"/>
    <cellStyle name="Subtit - Modelo2 2 6" xfId="26254" xr:uid="{00000000-0005-0000-0000-000095660000}"/>
    <cellStyle name="Subtit - Modelo2 2 7" xfId="26255" xr:uid="{00000000-0005-0000-0000-000096660000}"/>
    <cellStyle name="Subtit - Modelo2 2 8" xfId="26256" xr:uid="{00000000-0005-0000-0000-000097660000}"/>
    <cellStyle name="Subtit - Modelo2 2 9" xfId="26257" xr:uid="{00000000-0005-0000-0000-000098660000}"/>
    <cellStyle name="Subtit - Modelo2 2_ActiFijos" xfId="26258" xr:uid="{00000000-0005-0000-0000-000099660000}"/>
    <cellStyle name="Subtit - Modelo2 20" xfId="26259" xr:uid="{00000000-0005-0000-0000-00009A660000}"/>
    <cellStyle name="Subtit - Modelo2 21" xfId="26260" xr:uid="{00000000-0005-0000-0000-00009B660000}"/>
    <cellStyle name="Subtit - Modelo2 22" xfId="26261" xr:uid="{00000000-0005-0000-0000-00009C660000}"/>
    <cellStyle name="Subtit - Modelo2 23" xfId="26262" xr:uid="{00000000-0005-0000-0000-00009D660000}"/>
    <cellStyle name="Subtit - Modelo2 24" xfId="26263" xr:uid="{00000000-0005-0000-0000-00009E660000}"/>
    <cellStyle name="Subtit - Modelo2 25" xfId="26264" xr:uid="{00000000-0005-0000-0000-00009F660000}"/>
    <cellStyle name="Subtit - Modelo2 26" xfId="26265" xr:uid="{00000000-0005-0000-0000-0000A0660000}"/>
    <cellStyle name="Subtit - Modelo2 27" xfId="26266" xr:uid="{00000000-0005-0000-0000-0000A1660000}"/>
    <cellStyle name="Subtit - Modelo2 28" xfId="26267" xr:uid="{00000000-0005-0000-0000-0000A2660000}"/>
    <cellStyle name="Subtit - Modelo2 29" xfId="26268" xr:uid="{00000000-0005-0000-0000-0000A3660000}"/>
    <cellStyle name="Subtit - Modelo2 3" xfId="26269" xr:uid="{00000000-0005-0000-0000-0000A4660000}"/>
    <cellStyle name="Subtit - Modelo2 3 10" xfId="26270" xr:uid="{00000000-0005-0000-0000-0000A5660000}"/>
    <cellStyle name="Subtit - Modelo2 3 11" xfId="26271" xr:uid="{00000000-0005-0000-0000-0000A6660000}"/>
    <cellStyle name="Subtit - Modelo2 3 12" xfId="26272" xr:uid="{00000000-0005-0000-0000-0000A7660000}"/>
    <cellStyle name="Subtit - Modelo2 3 2" xfId="26273" xr:uid="{00000000-0005-0000-0000-0000A8660000}"/>
    <cellStyle name="Subtit - Modelo2 3 3" xfId="26274" xr:uid="{00000000-0005-0000-0000-0000A9660000}"/>
    <cellStyle name="Subtit - Modelo2 3 4" xfId="26275" xr:uid="{00000000-0005-0000-0000-0000AA660000}"/>
    <cellStyle name="Subtit - Modelo2 3 5" xfId="26276" xr:uid="{00000000-0005-0000-0000-0000AB660000}"/>
    <cellStyle name="Subtit - Modelo2 3 6" xfId="26277" xr:uid="{00000000-0005-0000-0000-0000AC660000}"/>
    <cellStyle name="Subtit - Modelo2 3 7" xfId="26278" xr:uid="{00000000-0005-0000-0000-0000AD660000}"/>
    <cellStyle name="Subtit - Modelo2 3 8" xfId="26279" xr:uid="{00000000-0005-0000-0000-0000AE660000}"/>
    <cellStyle name="Subtit - Modelo2 3 9" xfId="26280" xr:uid="{00000000-0005-0000-0000-0000AF660000}"/>
    <cellStyle name="Subtit - Modelo2 3_ActiFijos" xfId="26281" xr:uid="{00000000-0005-0000-0000-0000B0660000}"/>
    <cellStyle name="Subtit - Modelo2 30" xfId="26282" xr:uid="{00000000-0005-0000-0000-0000B1660000}"/>
    <cellStyle name="Subtit - Modelo2 31" xfId="26283" xr:uid="{00000000-0005-0000-0000-0000B2660000}"/>
    <cellStyle name="Subtit - Modelo2 32" xfId="26284" xr:uid="{00000000-0005-0000-0000-0000B3660000}"/>
    <cellStyle name="Subtit - Modelo2 4" xfId="26285" xr:uid="{00000000-0005-0000-0000-0000B4660000}"/>
    <cellStyle name="Subtit - Modelo2 4 10" xfId="26286" xr:uid="{00000000-0005-0000-0000-0000B5660000}"/>
    <cellStyle name="Subtit - Modelo2 4 11" xfId="26287" xr:uid="{00000000-0005-0000-0000-0000B6660000}"/>
    <cellStyle name="Subtit - Modelo2 4 12" xfId="26288" xr:uid="{00000000-0005-0000-0000-0000B7660000}"/>
    <cellStyle name="Subtit - Modelo2 4 2" xfId="26289" xr:uid="{00000000-0005-0000-0000-0000B8660000}"/>
    <cellStyle name="Subtit - Modelo2 4 3" xfId="26290" xr:uid="{00000000-0005-0000-0000-0000B9660000}"/>
    <cellStyle name="Subtit - Modelo2 4 4" xfId="26291" xr:uid="{00000000-0005-0000-0000-0000BA660000}"/>
    <cellStyle name="Subtit - Modelo2 4 5" xfId="26292" xr:uid="{00000000-0005-0000-0000-0000BB660000}"/>
    <cellStyle name="Subtit - Modelo2 4 6" xfId="26293" xr:uid="{00000000-0005-0000-0000-0000BC660000}"/>
    <cellStyle name="Subtit - Modelo2 4 7" xfId="26294" xr:uid="{00000000-0005-0000-0000-0000BD660000}"/>
    <cellStyle name="Subtit - Modelo2 4 8" xfId="26295" xr:uid="{00000000-0005-0000-0000-0000BE660000}"/>
    <cellStyle name="Subtit - Modelo2 4 9" xfId="26296" xr:uid="{00000000-0005-0000-0000-0000BF660000}"/>
    <cellStyle name="Subtit - Modelo2 4_ActiFijos" xfId="26297" xr:uid="{00000000-0005-0000-0000-0000C0660000}"/>
    <cellStyle name="Subtit - Modelo2 5" xfId="26298" xr:uid="{00000000-0005-0000-0000-0000C1660000}"/>
    <cellStyle name="Subtit - Modelo2 6" xfId="26299" xr:uid="{00000000-0005-0000-0000-0000C2660000}"/>
    <cellStyle name="Subtit - Modelo2 7" xfId="26300" xr:uid="{00000000-0005-0000-0000-0000C3660000}"/>
    <cellStyle name="Subtit - Modelo2 8" xfId="26301" xr:uid="{00000000-0005-0000-0000-0000C4660000}"/>
    <cellStyle name="Subtit - Modelo2 9" xfId="26302" xr:uid="{00000000-0005-0000-0000-0000C5660000}"/>
    <cellStyle name="Subtit - Modelo2_Bases_Generales" xfId="26303" xr:uid="{00000000-0005-0000-0000-0000C6660000}"/>
    <cellStyle name="Subtitle" xfId="26304" xr:uid="{00000000-0005-0000-0000-0000C7660000}"/>
    <cellStyle name="Subtitulo" xfId="26305" xr:uid="{00000000-0005-0000-0000-0000C8660000}"/>
    <cellStyle name="Subtitulo 2" xfId="26306" xr:uid="{00000000-0005-0000-0000-0000C9660000}"/>
    <cellStyle name="Subtitulo 2 10" xfId="26307" xr:uid="{00000000-0005-0000-0000-0000CA660000}"/>
    <cellStyle name="Subtitulo 2 11" xfId="26308" xr:uid="{00000000-0005-0000-0000-0000CB660000}"/>
    <cellStyle name="Subtitulo 2 12" xfId="26309" xr:uid="{00000000-0005-0000-0000-0000CC660000}"/>
    <cellStyle name="Subtitulo 2 2" xfId="26310" xr:uid="{00000000-0005-0000-0000-0000CD660000}"/>
    <cellStyle name="Subtitulo 2 3" xfId="26311" xr:uid="{00000000-0005-0000-0000-0000CE660000}"/>
    <cellStyle name="Subtitulo 2 4" xfId="26312" xr:uid="{00000000-0005-0000-0000-0000CF660000}"/>
    <cellStyle name="Subtitulo 2 5" xfId="26313" xr:uid="{00000000-0005-0000-0000-0000D0660000}"/>
    <cellStyle name="Subtitulo 2 6" xfId="26314" xr:uid="{00000000-0005-0000-0000-0000D1660000}"/>
    <cellStyle name="Subtitulo 2 7" xfId="26315" xr:uid="{00000000-0005-0000-0000-0000D2660000}"/>
    <cellStyle name="Subtitulo 2 8" xfId="26316" xr:uid="{00000000-0005-0000-0000-0000D3660000}"/>
    <cellStyle name="Subtitulo 2 9" xfId="26317" xr:uid="{00000000-0005-0000-0000-0000D4660000}"/>
    <cellStyle name="Subtitulo 2_ActiFijos" xfId="26318" xr:uid="{00000000-0005-0000-0000-0000D5660000}"/>
    <cellStyle name="Subtitulo 3" xfId="26319" xr:uid="{00000000-0005-0000-0000-0000D6660000}"/>
    <cellStyle name="Subtitulo 3 10" xfId="26320" xr:uid="{00000000-0005-0000-0000-0000D7660000}"/>
    <cellStyle name="Subtitulo 3 11" xfId="26321" xr:uid="{00000000-0005-0000-0000-0000D8660000}"/>
    <cellStyle name="Subtitulo 3 12" xfId="26322" xr:uid="{00000000-0005-0000-0000-0000D9660000}"/>
    <cellStyle name="Subtitulo 3 2" xfId="26323" xr:uid="{00000000-0005-0000-0000-0000DA660000}"/>
    <cellStyle name="Subtitulo 3 3" xfId="26324" xr:uid="{00000000-0005-0000-0000-0000DB660000}"/>
    <cellStyle name="Subtitulo 3 4" xfId="26325" xr:uid="{00000000-0005-0000-0000-0000DC660000}"/>
    <cellStyle name="Subtitulo 3 5" xfId="26326" xr:uid="{00000000-0005-0000-0000-0000DD660000}"/>
    <cellStyle name="Subtitulo 3 6" xfId="26327" xr:uid="{00000000-0005-0000-0000-0000DE660000}"/>
    <cellStyle name="Subtitulo 3 7" xfId="26328" xr:uid="{00000000-0005-0000-0000-0000DF660000}"/>
    <cellStyle name="Subtitulo 3 8" xfId="26329" xr:uid="{00000000-0005-0000-0000-0000E0660000}"/>
    <cellStyle name="Subtitulo 3 9" xfId="26330" xr:uid="{00000000-0005-0000-0000-0000E1660000}"/>
    <cellStyle name="Subtitulo 3_ActiFijos" xfId="26331" xr:uid="{00000000-0005-0000-0000-0000E2660000}"/>
    <cellStyle name="Subtitulo 4" xfId="26332" xr:uid="{00000000-0005-0000-0000-0000E3660000}"/>
    <cellStyle name="Subtitulo 4 10" xfId="26333" xr:uid="{00000000-0005-0000-0000-0000E4660000}"/>
    <cellStyle name="Subtitulo 4 11" xfId="26334" xr:uid="{00000000-0005-0000-0000-0000E5660000}"/>
    <cellStyle name="Subtitulo 4 12" xfId="26335" xr:uid="{00000000-0005-0000-0000-0000E6660000}"/>
    <cellStyle name="Subtitulo 4 2" xfId="26336" xr:uid="{00000000-0005-0000-0000-0000E7660000}"/>
    <cellStyle name="Subtitulo 4 3" xfId="26337" xr:uid="{00000000-0005-0000-0000-0000E8660000}"/>
    <cellStyle name="Subtitulo 4 4" xfId="26338" xr:uid="{00000000-0005-0000-0000-0000E9660000}"/>
    <cellStyle name="Subtitulo 4 5" xfId="26339" xr:uid="{00000000-0005-0000-0000-0000EA660000}"/>
    <cellStyle name="Subtitulo 4 6" xfId="26340" xr:uid="{00000000-0005-0000-0000-0000EB660000}"/>
    <cellStyle name="Subtitulo 4 7" xfId="26341" xr:uid="{00000000-0005-0000-0000-0000EC660000}"/>
    <cellStyle name="Subtitulo 4 8" xfId="26342" xr:uid="{00000000-0005-0000-0000-0000ED660000}"/>
    <cellStyle name="Subtitulo 4 9" xfId="26343" xr:uid="{00000000-0005-0000-0000-0000EE660000}"/>
    <cellStyle name="Subtitulo 4_ActiFijos" xfId="26344" xr:uid="{00000000-0005-0000-0000-0000EF660000}"/>
    <cellStyle name="Subtitulo_Bases_Generales" xfId="26345" xr:uid="{00000000-0005-0000-0000-0000F0660000}"/>
    <cellStyle name="texto" xfId="26346" xr:uid="{00000000-0005-0000-0000-0000F1660000}"/>
    <cellStyle name="texto 2" xfId="26347" xr:uid="{00000000-0005-0000-0000-0000F2660000}"/>
    <cellStyle name="texto 2 10" xfId="26348" xr:uid="{00000000-0005-0000-0000-0000F3660000}"/>
    <cellStyle name="texto 2 10 2" xfId="26349" xr:uid="{00000000-0005-0000-0000-0000F4660000}"/>
    <cellStyle name="texto 2 11" xfId="26350" xr:uid="{00000000-0005-0000-0000-0000F5660000}"/>
    <cellStyle name="texto 2 11 2" xfId="26351" xr:uid="{00000000-0005-0000-0000-0000F6660000}"/>
    <cellStyle name="texto 2 12" xfId="26352" xr:uid="{00000000-0005-0000-0000-0000F7660000}"/>
    <cellStyle name="texto 2 12 2" xfId="26353" xr:uid="{00000000-0005-0000-0000-0000F8660000}"/>
    <cellStyle name="texto 2 13" xfId="26354" xr:uid="{00000000-0005-0000-0000-0000F9660000}"/>
    <cellStyle name="texto 2 2" xfId="26355" xr:uid="{00000000-0005-0000-0000-0000FA660000}"/>
    <cellStyle name="texto 2 2 2" xfId="26356" xr:uid="{00000000-0005-0000-0000-0000FB660000}"/>
    <cellStyle name="texto 2 3" xfId="26357" xr:uid="{00000000-0005-0000-0000-0000FC660000}"/>
    <cellStyle name="texto 2 3 2" xfId="26358" xr:uid="{00000000-0005-0000-0000-0000FD660000}"/>
    <cellStyle name="texto 2 4" xfId="26359" xr:uid="{00000000-0005-0000-0000-0000FE660000}"/>
    <cellStyle name="texto 2 4 2" xfId="26360" xr:uid="{00000000-0005-0000-0000-0000FF660000}"/>
    <cellStyle name="texto 2 5" xfId="26361" xr:uid="{00000000-0005-0000-0000-000000670000}"/>
    <cellStyle name="texto 2 5 2" xfId="26362" xr:uid="{00000000-0005-0000-0000-000001670000}"/>
    <cellStyle name="texto 2 6" xfId="26363" xr:uid="{00000000-0005-0000-0000-000002670000}"/>
    <cellStyle name="texto 2 6 2" xfId="26364" xr:uid="{00000000-0005-0000-0000-000003670000}"/>
    <cellStyle name="texto 2 7" xfId="26365" xr:uid="{00000000-0005-0000-0000-000004670000}"/>
    <cellStyle name="texto 2 7 2" xfId="26366" xr:uid="{00000000-0005-0000-0000-000005670000}"/>
    <cellStyle name="texto 2 8" xfId="26367" xr:uid="{00000000-0005-0000-0000-000006670000}"/>
    <cellStyle name="texto 2 8 2" xfId="26368" xr:uid="{00000000-0005-0000-0000-000007670000}"/>
    <cellStyle name="texto 2 9" xfId="26369" xr:uid="{00000000-0005-0000-0000-000008670000}"/>
    <cellStyle name="texto 2 9 2" xfId="26370" xr:uid="{00000000-0005-0000-0000-000009670000}"/>
    <cellStyle name="texto 2_ActiFijos" xfId="26371" xr:uid="{00000000-0005-0000-0000-00000A670000}"/>
    <cellStyle name="texto 3" xfId="26372" xr:uid="{00000000-0005-0000-0000-00000B670000}"/>
    <cellStyle name="texto 3 10" xfId="26373" xr:uid="{00000000-0005-0000-0000-00000C670000}"/>
    <cellStyle name="texto 3 10 2" xfId="26374" xr:uid="{00000000-0005-0000-0000-00000D670000}"/>
    <cellStyle name="texto 3 11" xfId="26375" xr:uid="{00000000-0005-0000-0000-00000E670000}"/>
    <cellStyle name="texto 3 11 2" xfId="26376" xr:uid="{00000000-0005-0000-0000-00000F670000}"/>
    <cellStyle name="texto 3 12" xfId="26377" xr:uid="{00000000-0005-0000-0000-000010670000}"/>
    <cellStyle name="texto 3 12 2" xfId="26378" xr:uid="{00000000-0005-0000-0000-000011670000}"/>
    <cellStyle name="texto 3 13" xfId="26379" xr:uid="{00000000-0005-0000-0000-000012670000}"/>
    <cellStyle name="texto 3 2" xfId="26380" xr:uid="{00000000-0005-0000-0000-000013670000}"/>
    <cellStyle name="texto 3 2 2" xfId="26381" xr:uid="{00000000-0005-0000-0000-000014670000}"/>
    <cellStyle name="texto 3 3" xfId="26382" xr:uid="{00000000-0005-0000-0000-000015670000}"/>
    <cellStyle name="texto 3 3 2" xfId="26383" xr:uid="{00000000-0005-0000-0000-000016670000}"/>
    <cellStyle name="texto 3 4" xfId="26384" xr:uid="{00000000-0005-0000-0000-000017670000}"/>
    <cellStyle name="texto 3 4 2" xfId="26385" xr:uid="{00000000-0005-0000-0000-000018670000}"/>
    <cellStyle name="texto 3 5" xfId="26386" xr:uid="{00000000-0005-0000-0000-000019670000}"/>
    <cellStyle name="texto 3 5 2" xfId="26387" xr:uid="{00000000-0005-0000-0000-00001A670000}"/>
    <cellStyle name="texto 3 6" xfId="26388" xr:uid="{00000000-0005-0000-0000-00001B670000}"/>
    <cellStyle name="texto 3 6 2" xfId="26389" xr:uid="{00000000-0005-0000-0000-00001C670000}"/>
    <cellStyle name="texto 3 7" xfId="26390" xr:uid="{00000000-0005-0000-0000-00001D670000}"/>
    <cellStyle name="texto 3 7 2" xfId="26391" xr:uid="{00000000-0005-0000-0000-00001E670000}"/>
    <cellStyle name="texto 3 8" xfId="26392" xr:uid="{00000000-0005-0000-0000-00001F670000}"/>
    <cellStyle name="texto 3 8 2" xfId="26393" xr:uid="{00000000-0005-0000-0000-000020670000}"/>
    <cellStyle name="texto 3 9" xfId="26394" xr:uid="{00000000-0005-0000-0000-000021670000}"/>
    <cellStyle name="texto 3 9 2" xfId="26395" xr:uid="{00000000-0005-0000-0000-000022670000}"/>
    <cellStyle name="texto 3_ActiFijos" xfId="26396" xr:uid="{00000000-0005-0000-0000-000023670000}"/>
    <cellStyle name="texto 4" xfId="26397" xr:uid="{00000000-0005-0000-0000-000024670000}"/>
    <cellStyle name="texto 4 10" xfId="26398" xr:uid="{00000000-0005-0000-0000-000025670000}"/>
    <cellStyle name="texto 4 10 2" xfId="26399" xr:uid="{00000000-0005-0000-0000-000026670000}"/>
    <cellStyle name="texto 4 11" xfId="26400" xr:uid="{00000000-0005-0000-0000-000027670000}"/>
    <cellStyle name="texto 4 11 2" xfId="26401" xr:uid="{00000000-0005-0000-0000-000028670000}"/>
    <cellStyle name="texto 4 12" xfId="26402" xr:uid="{00000000-0005-0000-0000-000029670000}"/>
    <cellStyle name="texto 4 12 2" xfId="26403" xr:uid="{00000000-0005-0000-0000-00002A670000}"/>
    <cellStyle name="texto 4 13" xfId="26404" xr:uid="{00000000-0005-0000-0000-00002B670000}"/>
    <cellStyle name="texto 4 2" xfId="26405" xr:uid="{00000000-0005-0000-0000-00002C670000}"/>
    <cellStyle name="texto 4 2 2" xfId="26406" xr:uid="{00000000-0005-0000-0000-00002D670000}"/>
    <cellStyle name="texto 4 3" xfId="26407" xr:uid="{00000000-0005-0000-0000-00002E670000}"/>
    <cellStyle name="texto 4 3 2" xfId="26408" xr:uid="{00000000-0005-0000-0000-00002F670000}"/>
    <cellStyle name="texto 4 4" xfId="26409" xr:uid="{00000000-0005-0000-0000-000030670000}"/>
    <cellStyle name="texto 4 4 2" xfId="26410" xr:uid="{00000000-0005-0000-0000-000031670000}"/>
    <cellStyle name="texto 4 5" xfId="26411" xr:uid="{00000000-0005-0000-0000-000032670000}"/>
    <cellStyle name="texto 4 5 2" xfId="26412" xr:uid="{00000000-0005-0000-0000-000033670000}"/>
    <cellStyle name="texto 4 6" xfId="26413" xr:uid="{00000000-0005-0000-0000-000034670000}"/>
    <cellStyle name="texto 4 6 2" xfId="26414" xr:uid="{00000000-0005-0000-0000-000035670000}"/>
    <cellStyle name="texto 4 7" xfId="26415" xr:uid="{00000000-0005-0000-0000-000036670000}"/>
    <cellStyle name="texto 4 7 2" xfId="26416" xr:uid="{00000000-0005-0000-0000-000037670000}"/>
    <cellStyle name="texto 4 8" xfId="26417" xr:uid="{00000000-0005-0000-0000-000038670000}"/>
    <cellStyle name="texto 4 8 2" xfId="26418" xr:uid="{00000000-0005-0000-0000-000039670000}"/>
    <cellStyle name="texto 4 9" xfId="26419" xr:uid="{00000000-0005-0000-0000-00003A670000}"/>
    <cellStyle name="texto 4 9 2" xfId="26420" xr:uid="{00000000-0005-0000-0000-00003B670000}"/>
    <cellStyle name="texto 4_ActiFijos" xfId="26421" xr:uid="{00000000-0005-0000-0000-00003C670000}"/>
    <cellStyle name="texto 5" xfId="26422" xr:uid="{00000000-0005-0000-0000-00003D670000}"/>
    <cellStyle name="texto 5 2" xfId="26423" xr:uid="{00000000-0005-0000-0000-00003E670000}"/>
    <cellStyle name="texto 5 2 2" xfId="26424" xr:uid="{00000000-0005-0000-0000-00003F670000}"/>
    <cellStyle name="texto 5 3" xfId="26425" xr:uid="{00000000-0005-0000-0000-000040670000}"/>
    <cellStyle name="texto 5 3 2" xfId="26426" xr:uid="{00000000-0005-0000-0000-000041670000}"/>
    <cellStyle name="texto 5 4" xfId="26427" xr:uid="{00000000-0005-0000-0000-000042670000}"/>
    <cellStyle name="texto 6" xfId="26428" xr:uid="{00000000-0005-0000-0000-000043670000}"/>
    <cellStyle name="texto 6 2" xfId="26429" xr:uid="{00000000-0005-0000-0000-000044670000}"/>
    <cellStyle name="texto 6 2 2" xfId="26430" xr:uid="{00000000-0005-0000-0000-000045670000}"/>
    <cellStyle name="texto 6 3" xfId="26431" xr:uid="{00000000-0005-0000-0000-000046670000}"/>
    <cellStyle name="texto 6 3 2" xfId="26432" xr:uid="{00000000-0005-0000-0000-000047670000}"/>
    <cellStyle name="texto 6 4" xfId="26433" xr:uid="{00000000-0005-0000-0000-000048670000}"/>
    <cellStyle name="texto 7" xfId="26434" xr:uid="{00000000-0005-0000-0000-000049670000}"/>
    <cellStyle name="texto 7 2" xfId="26435" xr:uid="{00000000-0005-0000-0000-00004A670000}"/>
    <cellStyle name="texto 7 2 2" xfId="26436" xr:uid="{00000000-0005-0000-0000-00004B670000}"/>
    <cellStyle name="texto 7 3" xfId="26437" xr:uid="{00000000-0005-0000-0000-00004C670000}"/>
    <cellStyle name="texto 7 3 2" xfId="26438" xr:uid="{00000000-0005-0000-0000-00004D670000}"/>
    <cellStyle name="texto 7 4" xfId="26439" xr:uid="{00000000-0005-0000-0000-00004E670000}"/>
    <cellStyle name="texto 8" xfId="26440" xr:uid="{00000000-0005-0000-0000-00004F670000}"/>
    <cellStyle name="Texto de Aviso 10" xfId="26441" xr:uid="{00000000-0005-0000-0000-000050670000}"/>
    <cellStyle name="Texto de Aviso 11" xfId="26442" xr:uid="{00000000-0005-0000-0000-000051670000}"/>
    <cellStyle name="Texto de Aviso 12" xfId="26443" xr:uid="{00000000-0005-0000-0000-000052670000}"/>
    <cellStyle name="Texto de Aviso 13" xfId="26444" xr:uid="{00000000-0005-0000-0000-000053670000}"/>
    <cellStyle name="Texto de Aviso 14" xfId="26445" xr:uid="{00000000-0005-0000-0000-000054670000}"/>
    <cellStyle name="Texto de Aviso 15" xfId="26446" xr:uid="{00000000-0005-0000-0000-000055670000}"/>
    <cellStyle name="Texto de Aviso 16" xfId="26447" xr:uid="{00000000-0005-0000-0000-000056670000}"/>
    <cellStyle name="Texto de Aviso 17" xfId="26448" xr:uid="{00000000-0005-0000-0000-000057670000}"/>
    <cellStyle name="Texto de Aviso 18" xfId="26449" xr:uid="{00000000-0005-0000-0000-000058670000}"/>
    <cellStyle name="Texto de Aviso 19" xfId="26450" xr:uid="{00000000-0005-0000-0000-000059670000}"/>
    <cellStyle name="Texto de Aviso 2" xfId="26451" xr:uid="{00000000-0005-0000-0000-00005A670000}"/>
    <cellStyle name="Texto de Aviso 20" xfId="26452" xr:uid="{00000000-0005-0000-0000-00005B670000}"/>
    <cellStyle name="Texto de Aviso 21" xfId="26453" xr:uid="{00000000-0005-0000-0000-00005C670000}"/>
    <cellStyle name="Texto de Aviso 22" xfId="26454" xr:uid="{00000000-0005-0000-0000-00005D670000}"/>
    <cellStyle name="Texto de Aviso 23" xfId="26455" xr:uid="{00000000-0005-0000-0000-00005E670000}"/>
    <cellStyle name="Texto de Aviso 24" xfId="26456" xr:uid="{00000000-0005-0000-0000-00005F670000}"/>
    <cellStyle name="Texto de Aviso 25" xfId="26457" xr:uid="{00000000-0005-0000-0000-000060670000}"/>
    <cellStyle name="Texto de Aviso 26" xfId="26458" xr:uid="{00000000-0005-0000-0000-000061670000}"/>
    <cellStyle name="Texto de Aviso 27" xfId="26459" xr:uid="{00000000-0005-0000-0000-000062670000}"/>
    <cellStyle name="Texto de Aviso 28" xfId="26460" xr:uid="{00000000-0005-0000-0000-000063670000}"/>
    <cellStyle name="Texto de Aviso 29" xfId="26461" xr:uid="{00000000-0005-0000-0000-000064670000}"/>
    <cellStyle name="Texto de Aviso 3" xfId="26462" xr:uid="{00000000-0005-0000-0000-000065670000}"/>
    <cellStyle name="Texto de Aviso 30" xfId="26463" xr:uid="{00000000-0005-0000-0000-000066670000}"/>
    <cellStyle name="Texto de Aviso 31" xfId="26464" xr:uid="{00000000-0005-0000-0000-000067670000}"/>
    <cellStyle name="Texto de Aviso 32" xfId="26465" xr:uid="{00000000-0005-0000-0000-000068670000}"/>
    <cellStyle name="Texto de Aviso 33" xfId="26466" xr:uid="{00000000-0005-0000-0000-000069670000}"/>
    <cellStyle name="Texto de Aviso 34" xfId="26467" xr:uid="{00000000-0005-0000-0000-00006A670000}"/>
    <cellStyle name="Texto de Aviso 35" xfId="26468" xr:uid="{00000000-0005-0000-0000-00006B670000}"/>
    <cellStyle name="Texto de Aviso 4" xfId="26469" xr:uid="{00000000-0005-0000-0000-00006C670000}"/>
    <cellStyle name="Texto de Aviso 4 2" xfId="26470" xr:uid="{00000000-0005-0000-0000-00006D670000}"/>
    <cellStyle name="Texto de Aviso 4 3" xfId="26471" xr:uid="{00000000-0005-0000-0000-00006E670000}"/>
    <cellStyle name="Texto de Aviso 4 4" xfId="26472" xr:uid="{00000000-0005-0000-0000-00006F670000}"/>
    <cellStyle name="Texto de Aviso 5" xfId="26473" xr:uid="{00000000-0005-0000-0000-000070670000}"/>
    <cellStyle name="Texto de Aviso 6" xfId="26474" xr:uid="{00000000-0005-0000-0000-000071670000}"/>
    <cellStyle name="Texto de Aviso 7" xfId="26475" xr:uid="{00000000-0005-0000-0000-000072670000}"/>
    <cellStyle name="Texto de Aviso 8" xfId="26476" xr:uid="{00000000-0005-0000-0000-000073670000}"/>
    <cellStyle name="Texto de Aviso 9" xfId="26477" xr:uid="{00000000-0005-0000-0000-000074670000}"/>
    <cellStyle name="Texto explicativo 10" xfId="26478" xr:uid="{00000000-0005-0000-0000-000075670000}"/>
    <cellStyle name="Texto explicativo 100" xfId="26479" xr:uid="{00000000-0005-0000-0000-000076670000}"/>
    <cellStyle name="Texto explicativo 101" xfId="26480" xr:uid="{00000000-0005-0000-0000-000077670000}"/>
    <cellStyle name="Texto explicativo 11" xfId="26481" xr:uid="{00000000-0005-0000-0000-000078670000}"/>
    <cellStyle name="Texto explicativo 12" xfId="26482" xr:uid="{00000000-0005-0000-0000-000079670000}"/>
    <cellStyle name="Texto explicativo 13" xfId="26483" xr:uid="{00000000-0005-0000-0000-00007A670000}"/>
    <cellStyle name="Texto explicativo 14" xfId="26484" xr:uid="{00000000-0005-0000-0000-00007B670000}"/>
    <cellStyle name="Texto explicativo 15" xfId="26485" xr:uid="{00000000-0005-0000-0000-00007C670000}"/>
    <cellStyle name="Texto explicativo 16" xfId="26486" xr:uid="{00000000-0005-0000-0000-00007D670000}"/>
    <cellStyle name="Texto explicativo 17" xfId="26487" xr:uid="{00000000-0005-0000-0000-00007E670000}"/>
    <cellStyle name="Texto explicativo 18" xfId="26488" xr:uid="{00000000-0005-0000-0000-00007F670000}"/>
    <cellStyle name="Texto explicativo 19" xfId="26489" xr:uid="{00000000-0005-0000-0000-000080670000}"/>
    <cellStyle name="Texto Explicativo 2" xfId="26490" xr:uid="{00000000-0005-0000-0000-000081670000}"/>
    <cellStyle name="Texto explicativo 20" xfId="26491" xr:uid="{00000000-0005-0000-0000-000082670000}"/>
    <cellStyle name="Texto explicativo 21" xfId="26492" xr:uid="{00000000-0005-0000-0000-000083670000}"/>
    <cellStyle name="Texto explicativo 22" xfId="26493" xr:uid="{00000000-0005-0000-0000-000084670000}"/>
    <cellStyle name="Texto explicativo 23" xfId="26494" xr:uid="{00000000-0005-0000-0000-000085670000}"/>
    <cellStyle name="Texto explicativo 24" xfId="26495" xr:uid="{00000000-0005-0000-0000-000086670000}"/>
    <cellStyle name="Texto explicativo 25" xfId="26496" xr:uid="{00000000-0005-0000-0000-000087670000}"/>
    <cellStyle name="Texto explicativo 26" xfId="26497" xr:uid="{00000000-0005-0000-0000-000088670000}"/>
    <cellStyle name="Texto explicativo 27" xfId="26498" xr:uid="{00000000-0005-0000-0000-000089670000}"/>
    <cellStyle name="Texto explicativo 28" xfId="26499" xr:uid="{00000000-0005-0000-0000-00008A670000}"/>
    <cellStyle name="Texto explicativo 29" xfId="26500" xr:uid="{00000000-0005-0000-0000-00008B670000}"/>
    <cellStyle name="Texto Explicativo 3" xfId="26501" xr:uid="{00000000-0005-0000-0000-00008C670000}"/>
    <cellStyle name="Texto explicativo 30" xfId="26502" xr:uid="{00000000-0005-0000-0000-00008D670000}"/>
    <cellStyle name="Texto explicativo 31" xfId="26503" xr:uid="{00000000-0005-0000-0000-00008E670000}"/>
    <cellStyle name="Texto explicativo 32" xfId="26504" xr:uid="{00000000-0005-0000-0000-00008F670000}"/>
    <cellStyle name="Texto explicativo 33" xfId="26505" xr:uid="{00000000-0005-0000-0000-000090670000}"/>
    <cellStyle name="Texto explicativo 34" xfId="26506" xr:uid="{00000000-0005-0000-0000-000091670000}"/>
    <cellStyle name="Texto explicativo 35" xfId="26507" xr:uid="{00000000-0005-0000-0000-000092670000}"/>
    <cellStyle name="Texto explicativo 36" xfId="26508" xr:uid="{00000000-0005-0000-0000-000093670000}"/>
    <cellStyle name="Texto explicativo 37" xfId="26509" xr:uid="{00000000-0005-0000-0000-000094670000}"/>
    <cellStyle name="Texto explicativo 38" xfId="26510" xr:uid="{00000000-0005-0000-0000-000095670000}"/>
    <cellStyle name="Texto explicativo 39" xfId="26511" xr:uid="{00000000-0005-0000-0000-000096670000}"/>
    <cellStyle name="Texto explicativo 4" xfId="26512" xr:uid="{00000000-0005-0000-0000-000097670000}"/>
    <cellStyle name="Texto Explicativo 4 2" xfId="26513" xr:uid="{00000000-0005-0000-0000-000098670000}"/>
    <cellStyle name="Texto Explicativo 4 3" xfId="26514" xr:uid="{00000000-0005-0000-0000-000099670000}"/>
    <cellStyle name="Texto Explicativo 4 4" xfId="26515" xr:uid="{00000000-0005-0000-0000-00009A670000}"/>
    <cellStyle name="Texto explicativo 40" xfId="26516" xr:uid="{00000000-0005-0000-0000-00009B670000}"/>
    <cellStyle name="Texto explicativo 41" xfId="26517" xr:uid="{00000000-0005-0000-0000-00009C670000}"/>
    <cellStyle name="Texto explicativo 42" xfId="26518" xr:uid="{00000000-0005-0000-0000-00009D670000}"/>
    <cellStyle name="Texto explicativo 43" xfId="26519" xr:uid="{00000000-0005-0000-0000-00009E670000}"/>
    <cellStyle name="Texto explicativo 44" xfId="26520" xr:uid="{00000000-0005-0000-0000-00009F670000}"/>
    <cellStyle name="Texto explicativo 45" xfId="26521" xr:uid="{00000000-0005-0000-0000-0000A0670000}"/>
    <cellStyle name="Texto explicativo 46" xfId="26522" xr:uid="{00000000-0005-0000-0000-0000A1670000}"/>
    <cellStyle name="Texto explicativo 47" xfId="26523" xr:uid="{00000000-0005-0000-0000-0000A2670000}"/>
    <cellStyle name="Texto explicativo 48" xfId="26524" xr:uid="{00000000-0005-0000-0000-0000A3670000}"/>
    <cellStyle name="Texto explicativo 49" xfId="26525" xr:uid="{00000000-0005-0000-0000-0000A4670000}"/>
    <cellStyle name="Texto explicativo 5" xfId="26526" xr:uid="{00000000-0005-0000-0000-0000A5670000}"/>
    <cellStyle name="Texto explicativo 50" xfId="26527" xr:uid="{00000000-0005-0000-0000-0000A6670000}"/>
    <cellStyle name="Texto explicativo 51" xfId="26528" xr:uid="{00000000-0005-0000-0000-0000A7670000}"/>
    <cellStyle name="Texto explicativo 52" xfId="26529" xr:uid="{00000000-0005-0000-0000-0000A8670000}"/>
    <cellStyle name="Texto explicativo 53" xfId="26530" xr:uid="{00000000-0005-0000-0000-0000A9670000}"/>
    <cellStyle name="Texto explicativo 54" xfId="26531" xr:uid="{00000000-0005-0000-0000-0000AA670000}"/>
    <cellStyle name="Texto explicativo 55" xfId="26532" xr:uid="{00000000-0005-0000-0000-0000AB670000}"/>
    <cellStyle name="Texto explicativo 56" xfId="26533" xr:uid="{00000000-0005-0000-0000-0000AC670000}"/>
    <cellStyle name="Texto explicativo 57" xfId="26534" xr:uid="{00000000-0005-0000-0000-0000AD670000}"/>
    <cellStyle name="Texto explicativo 58" xfId="26535" xr:uid="{00000000-0005-0000-0000-0000AE670000}"/>
    <cellStyle name="Texto explicativo 59" xfId="26536" xr:uid="{00000000-0005-0000-0000-0000AF670000}"/>
    <cellStyle name="Texto explicativo 6" xfId="26537" xr:uid="{00000000-0005-0000-0000-0000B0670000}"/>
    <cellStyle name="Texto explicativo 60" xfId="26538" xr:uid="{00000000-0005-0000-0000-0000B1670000}"/>
    <cellStyle name="Texto explicativo 61" xfId="26539" xr:uid="{00000000-0005-0000-0000-0000B2670000}"/>
    <cellStyle name="Texto explicativo 62" xfId="26540" xr:uid="{00000000-0005-0000-0000-0000B3670000}"/>
    <cellStyle name="Texto explicativo 63" xfId="26541" xr:uid="{00000000-0005-0000-0000-0000B4670000}"/>
    <cellStyle name="Texto explicativo 64" xfId="26542" xr:uid="{00000000-0005-0000-0000-0000B5670000}"/>
    <cellStyle name="Texto explicativo 65" xfId="26543" xr:uid="{00000000-0005-0000-0000-0000B6670000}"/>
    <cellStyle name="Texto explicativo 66" xfId="26544" xr:uid="{00000000-0005-0000-0000-0000B7670000}"/>
    <cellStyle name="Texto explicativo 67" xfId="26545" xr:uid="{00000000-0005-0000-0000-0000B8670000}"/>
    <cellStyle name="Texto explicativo 68" xfId="26546" xr:uid="{00000000-0005-0000-0000-0000B9670000}"/>
    <cellStyle name="Texto explicativo 69" xfId="26547" xr:uid="{00000000-0005-0000-0000-0000BA670000}"/>
    <cellStyle name="Texto explicativo 7" xfId="26548" xr:uid="{00000000-0005-0000-0000-0000BB670000}"/>
    <cellStyle name="Texto explicativo 70" xfId="26549" xr:uid="{00000000-0005-0000-0000-0000BC670000}"/>
    <cellStyle name="Texto explicativo 71" xfId="26550" xr:uid="{00000000-0005-0000-0000-0000BD670000}"/>
    <cellStyle name="Texto explicativo 72" xfId="26551" xr:uid="{00000000-0005-0000-0000-0000BE670000}"/>
    <cellStyle name="Texto explicativo 73" xfId="26552" xr:uid="{00000000-0005-0000-0000-0000BF670000}"/>
    <cellStyle name="Texto explicativo 74" xfId="26553" xr:uid="{00000000-0005-0000-0000-0000C0670000}"/>
    <cellStyle name="Texto explicativo 75" xfId="26554" xr:uid="{00000000-0005-0000-0000-0000C1670000}"/>
    <cellStyle name="Texto explicativo 76" xfId="26555" xr:uid="{00000000-0005-0000-0000-0000C2670000}"/>
    <cellStyle name="Texto explicativo 77" xfId="26556" xr:uid="{00000000-0005-0000-0000-0000C3670000}"/>
    <cellStyle name="Texto explicativo 78" xfId="26557" xr:uid="{00000000-0005-0000-0000-0000C4670000}"/>
    <cellStyle name="Texto explicativo 79" xfId="26558" xr:uid="{00000000-0005-0000-0000-0000C5670000}"/>
    <cellStyle name="Texto explicativo 8" xfId="26559" xr:uid="{00000000-0005-0000-0000-0000C6670000}"/>
    <cellStyle name="Texto explicativo 80" xfId="26560" xr:uid="{00000000-0005-0000-0000-0000C7670000}"/>
    <cellStyle name="Texto explicativo 81" xfId="26561" xr:uid="{00000000-0005-0000-0000-0000C8670000}"/>
    <cellStyle name="Texto explicativo 82" xfId="26562" xr:uid="{00000000-0005-0000-0000-0000C9670000}"/>
    <cellStyle name="Texto explicativo 83" xfId="26563" xr:uid="{00000000-0005-0000-0000-0000CA670000}"/>
    <cellStyle name="Texto explicativo 84" xfId="26564" xr:uid="{00000000-0005-0000-0000-0000CB670000}"/>
    <cellStyle name="Texto explicativo 85" xfId="26565" xr:uid="{00000000-0005-0000-0000-0000CC670000}"/>
    <cellStyle name="Texto explicativo 86" xfId="26566" xr:uid="{00000000-0005-0000-0000-0000CD670000}"/>
    <cellStyle name="Texto explicativo 87" xfId="26567" xr:uid="{00000000-0005-0000-0000-0000CE670000}"/>
    <cellStyle name="Texto explicativo 88" xfId="26568" xr:uid="{00000000-0005-0000-0000-0000CF670000}"/>
    <cellStyle name="Texto explicativo 89" xfId="26569" xr:uid="{00000000-0005-0000-0000-0000D0670000}"/>
    <cellStyle name="Texto explicativo 9" xfId="26570" xr:uid="{00000000-0005-0000-0000-0000D1670000}"/>
    <cellStyle name="Texto explicativo 90" xfId="26571" xr:uid="{00000000-0005-0000-0000-0000D2670000}"/>
    <cellStyle name="Texto explicativo 91" xfId="26572" xr:uid="{00000000-0005-0000-0000-0000D3670000}"/>
    <cellStyle name="Texto explicativo 92" xfId="26573" xr:uid="{00000000-0005-0000-0000-0000D4670000}"/>
    <cellStyle name="Texto explicativo 93" xfId="26574" xr:uid="{00000000-0005-0000-0000-0000D5670000}"/>
    <cellStyle name="Texto explicativo 94" xfId="26575" xr:uid="{00000000-0005-0000-0000-0000D6670000}"/>
    <cellStyle name="Texto explicativo 95" xfId="26576" xr:uid="{00000000-0005-0000-0000-0000D7670000}"/>
    <cellStyle name="Texto explicativo 96" xfId="26577" xr:uid="{00000000-0005-0000-0000-0000D8670000}"/>
    <cellStyle name="Texto explicativo 97" xfId="26578" xr:uid="{00000000-0005-0000-0000-0000D9670000}"/>
    <cellStyle name="Texto explicativo 98" xfId="26579" xr:uid="{00000000-0005-0000-0000-0000DA670000}"/>
    <cellStyle name="Texto explicativo 99" xfId="26580" xr:uid="{00000000-0005-0000-0000-0000DB670000}"/>
    <cellStyle name="Title" xfId="26581" xr:uid="{00000000-0005-0000-0000-0000DC670000}"/>
    <cellStyle name="Title 10" xfId="26582" xr:uid="{00000000-0005-0000-0000-0000DD670000}"/>
    <cellStyle name="Title 100" xfId="26583" xr:uid="{00000000-0005-0000-0000-0000DE670000}"/>
    <cellStyle name="Title 101" xfId="26584" xr:uid="{00000000-0005-0000-0000-0000DF670000}"/>
    <cellStyle name="Title 102" xfId="26585" xr:uid="{00000000-0005-0000-0000-0000E0670000}"/>
    <cellStyle name="Title 103" xfId="26586" xr:uid="{00000000-0005-0000-0000-0000E1670000}"/>
    <cellStyle name="Title 104" xfId="26587" xr:uid="{00000000-0005-0000-0000-0000E2670000}"/>
    <cellStyle name="Title 105" xfId="26588" xr:uid="{00000000-0005-0000-0000-0000E3670000}"/>
    <cellStyle name="Title 106" xfId="26589" xr:uid="{00000000-0005-0000-0000-0000E4670000}"/>
    <cellStyle name="Title 107" xfId="26590" xr:uid="{00000000-0005-0000-0000-0000E5670000}"/>
    <cellStyle name="Title 108" xfId="26591" xr:uid="{00000000-0005-0000-0000-0000E6670000}"/>
    <cellStyle name="Title 109" xfId="26592" xr:uid="{00000000-0005-0000-0000-0000E7670000}"/>
    <cellStyle name="Title 11" xfId="26593" xr:uid="{00000000-0005-0000-0000-0000E8670000}"/>
    <cellStyle name="Title 12" xfId="26594" xr:uid="{00000000-0005-0000-0000-0000E9670000}"/>
    <cellStyle name="Title 13" xfId="26595" xr:uid="{00000000-0005-0000-0000-0000EA670000}"/>
    <cellStyle name="Title 14" xfId="26596" xr:uid="{00000000-0005-0000-0000-0000EB670000}"/>
    <cellStyle name="Title 15" xfId="26597" xr:uid="{00000000-0005-0000-0000-0000EC670000}"/>
    <cellStyle name="Title 16" xfId="26598" xr:uid="{00000000-0005-0000-0000-0000ED670000}"/>
    <cellStyle name="Title 17" xfId="26599" xr:uid="{00000000-0005-0000-0000-0000EE670000}"/>
    <cellStyle name="Title 18" xfId="26600" xr:uid="{00000000-0005-0000-0000-0000EF670000}"/>
    <cellStyle name="Title 19" xfId="26601" xr:uid="{00000000-0005-0000-0000-0000F0670000}"/>
    <cellStyle name="Title 2" xfId="26602" xr:uid="{00000000-0005-0000-0000-0000F1670000}"/>
    <cellStyle name="Title 2 2" xfId="26603" xr:uid="{00000000-0005-0000-0000-0000F2670000}"/>
    <cellStyle name="Title 2 2 2" xfId="26604" xr:uid="{00000000-0005-0000-0000-0000F3670000}"/>
    <cellStyle name="Title 2 2 3" xfId="26605" xr:uid="{00000000-0005-0000-0000-0000F4670000}"/>
    <cellStyle name="Title 2 3" xfId="26606" xr:uid="{00000000-0005-0000-0000-0000F5670000}"/>
    <cellStyle name="Title 2 3 2" xfId="26607" xr:uid="{00000000-0005-0000-0000-0000F6670000}"/>
    <cellStyle name="Title 2 3 3" xfId="26608" xr:uid="{00000000-0005-0000-0000-0000F7670000}"/>
    <cellStyle name="Title 2 4" xfId="26609" xr:uid="{00000000-0005-0000-0000-0000F8670000}"/>
    <cellStyle name="Title 2 4 2" xfId="26610" xr:uid="{00000000-0005-0000-0000-0000F9670000}"/>
    <cellStyle name="Title 2 4 3" xfId="26611" xr:uid="{00000000-0005-0000-0000-0000FA670000}"/>
    <cellStyle name="Title 2 5" xfId="26612" xr:uid="{00000000-0005-0000-0000-0000FB670000}"/>
    <cellStyle name="Title 2 6" xfId="26613" xr:uid="{00000000-0005-0000-0000-0000FC670000}"/>
    <cellStyle name="Title 2 7" xfId="26614" xr:uid="{00000000-0005-0000-0000-0000FD670000}"/>
    <cellStyle name="Title 20" xfId="26615" xr:uid="{00000000-0005-0000-0000-0000FE670000}"/>
    <cellStyle name="Title 21" xfId="26616" xr:uid="{00000000-0005-0000-0000-0000FF670000}"/>
    <cellStyle name="Title 22" xfId="26617" xr:uid="{00000000-0005-0000-0000-000000680000}"/>
    <cellStyle name="Title 23" xfId="26618" xr:uid="{00000000-0005-0000-0000-000001680000}"/>
    <cellStyle name="Title 24" xfId="26619" xr:uid="{00000000-0005-0000-0000-000002680000}"/>
    <cellStyle name="Title 25" xfId="26620" xr:uid="{00000000-0005-0000-0000-000003680000}"/>
    <cellStyle name="Title 26" xfId="26621" xr:uid="{00000000-0005-0000-0000-000004680000}"/>
    <cellStyle name="Title 27" xfId="26622" xr:uid="{00000000-0005-0000-0000-000005680000}"/>
    <cellStyle name="Title 28" xfId="26623" xr:uid="{00000000-0005-0000-0000-000006680000}"/>
    <cellStyle name="Title 29" xfId="26624" xr:uid="{00000000-0005-0000-0000-000007680000}"/>
    <cellStyle name="Title 3" xfId="26625" xr:uid="{00000000-0005-0000-0000-000008680000}"/>
    <cellStyle name="Title 3 2" xfId="26626" xr:uid="{00000000-0005-0000-0000-000009680000}"/>
    <cellStyle name="Title 3 2 2" xfId="26627" xr:uid="{00000000-0005-0000-0000-00000A680000}"/>
    <cellStyle name="Title 3 2 3" xfId="26628" xr:uid="{00000000-0005-0000-0000-00000B680000}"/>
    <cellStyle name="Title 3 3" xfId="26629" xr:uid="{00000000-0005-0000-0000-00000C680000}"/>
    <cellStyle name="Title 3 3 2" xfId="26630" xr:uid="{00000000-0005-0000-0000-00000D680000}"/>
    <cellStyle name="Title 3 3 3" xfId="26631" xr:uid="{00000000-0005-0000-0000-00000E680000}"/>
    <cellStyle name="Title 3 4" xfId="26632" xr:uid="{00000000-0005-0000-0000-00000F680000}"/>
    <cellStyle name="Title 3 4 2" xfId="26633" xr:uid="{00000000-0005-0000-0000-000010680000}"/>
    <cellStyle name="Title 3 4 3" xfId="26634" xr:uid="{00000000-0005-0000-0000-000011680000}"/>
    <cellStyle name="Title 3 5" xfId="26635" xr:uid="{00000000-0005-0000-0000-000012680000}"/>
    <cellStyle name="Title 3 6" xfId="26636" xr:uid="{00000000-0005-0000-0000-000013680000}"/>
    <cellStyle name="Title 3 7" xfId="26637" xr:uid="{00000000-0005-0000-0000-000014680000}"/>
    <cellStyle name="Title 30" xfId="26638" xr:uid="{00000000-0005-0000-0000-000015680000}"/>
    <cellStyle name="Title 31" xfId="26639" xr:uid="{00000000-0005-0000-0000-000016680000}"/>
    <cellStyle name="Title 32" xfId="26640" xr:uid="{00000000-0005-0000-0000-000017680000}"/>
    <cellStyle name="Title 33" xfId="26641" xr:uid="{00000000-0005-0000-0000-000018680000}"/>
    <cellStyle name="Title 34" xfId="26642" xr:uid="{00000000-0005-0000-0000-000019680000}"/>
    <cellStyle name="Title 35" xfId="26643" xr:uid="{00000000-0005-0000-0000-00001A680000}"/>
    <cellStyle name="Title 36" xfId="26644" xr:uid="{00000000-0005-0000-0000-00001B680000}"/>
    <cellStyle name="Title 37" xfId="26645" xr:uid="{00000000-0005-0000-0000-00001C680000}"/>
    <cellStyle name="Title 38" xfId="26646" xr:uid="{00000000-0005-0000-0000-00001D680000}"/>
    <cellStyle name="Title 39" xfId="26647" xr:uid="{00000000-0005-0000-0000-00001E680000}"/>
    <cellStyle name="Title 4" xfId="26648" xr:uid="{00000000-0005-0000-0000-00001F680000}"/>
    <cellStyle name="Title 4 2" xfId="26649" xr:uid="{00000000-0005-0000-0000-000020680000}"/>
    <cellStyle name="Title 4 3" xfId="26650" xr:uid="{00000000-0005-0000-0000-000021680000}"/>
    <cellStyle name="Title 40" xfId="26651" xr:uid="{00000000-0005-0000-0000-000022680000}"/>
    <cellStyle name="Title 41" xfId="26652" xr:uid="{00000000-0005-0000-0000-000023680000}"/>
    <cellStyle name="Title 42" xfId="26653" xr:uid="{00000000-0005-0000-0000-000024680000}"/>
    <cellStyle name="Title 43" xfId="26654" xr:uid="{00000000-0005-0000-0000-000025680000}"/>
    <cellStyle name="Title 44" xfId="26655" xr:uid="{00000000-0005-0000-0000-000026680000}"/>
    <cellStyle name="Title 45" xfId="26656" xr:uid="{00000000-0005-0000-0000-000027680000}"/>
    <cellStyle name="Title 46" xfId="26657" xr:uid="{00000000-0005-0000-0000-000028680000}"/>
    <cellStyle name="Title 47" xfId="26658" xr:uid="{00000000-0005-0000-0000-000029680000}"/>
    <cellStyle name="Title 48" xfId="26659" xr:uid="{00000000-0005-0000-0000-00002A680000}"/>
    <cellStyle name="Title 49" xfId="26660" xr:uid="{00000000-0005-0000-0000-00002B680000}"/>
    <cellStyle name="Title 5" xfId="26661" xr:uid="{00000000-0005-0000-0000-00002C680000}"/>
    <cellStyle name="Title 5 2" xfId="26662" xr:uid="{00000000-0005-0000-0000-00002D680000}"/>
    <cellStyle name="Title 5 3" xfId="26663" xr:uid="{00000000-0005-0000-0000-00002E680000}"/>
    <cellStyle name="Title 50" xfId="26664" xr:uid="{00000000-0005-0000-0000-00002F680000}"/>
    <cellStyle name="Title 51" xfId="26665" xr:uid="{00000000-0005-0000-0000-000030680000}"/>
    <cellStyle name="Title 52" xfId="26666" xr:uid="{00000000-0005-0000-0000-000031680000}"/>
    <cellStyle name="Title 53" xfId="26667" xr:uid="{00000000-0005-0000-0000-000032680000}"/>
    <cellStyle name="Title 54" xfId="26668" xr:uid="{00000000-0005-0000-0000-000033680000}"/>
    <cellStyle name="Title 55" xfId="26669" xr:uid="{00000000-0005-0000-0000-000034680000}"/>
    <cellStyle name="Title 56" xfId="26670" xr:uid="{00000000-0005-0000-0000-000035680000}"/>
    <cellStyle name="Title 57" xfId="26671" xr:uid="{00000000-0005-0000-0000-000036680000}"/>
    <cellStyle name="Title 58" xfId="26672" xr:uid="{00000000-0005-0000-0000-000037680000}"/>
    <cellStyle name="Title 59" xfId="26673" xr:uid="{00000000-0005-0000-0000-000038680000}"/>
    <cellStyle name="Title 6" xfId="26674" xr:uid="{00000000-0005-0000-0000-000039680000}"/>
    <cellStyle name="Title 6 2" xfId="26675" xr:uid="{00000000-0005-0000-0000-00003A680000}"/>
    <cellStyle name="Title 6 3" xfId="26676" xr:uid="{00000000-0005-0000-0000-00003B680000}"/>
    <cellStyle name="Title 60" xfId="26677" xr:uid="{00000000-0005-0000-0000-00003C680000}"/>
    <cellStyle name="Title 61" xfId="26678" xr:uid="{00000000-0005-0000-0000-00003D680000}"/>
    <cellStyle name="Title 62" xfId="26679" xr:uid="{00000000-0005-0000-0000-00003E680000}"/>
    <cellStyle name="Title 63" xfId="26680" xr:uid="{00000000-0005-0000-0000-00003F680000}"/>
    <cellStyle name="Title 64" xfId="26681" xr:uid="{00000000-0005-0000-0000-000040680000}"/>
    <cellStyle name="Title 65" xfId="26682" xr:uid="{00000000-0005-0000-0000-000041680000}"/>
    <cellStyle name="Title 66" xfId="26683" xr:uid="{00000000-0005-0000-0000-000042680000}"/>
    <cellStyle name="Title 67" xfId="26684" xr:uid="{00000000-0005-0000-0000-000043680000}"/>
    <cellStyle name="Title 68" xfId="26685" xr:uid="{00000000-0005-0000-0000-000044680000}"/>
    <cellStyle name="Title 69" xfId="26686" xr:uid="{00000000-0005-0000-0000-000045680000}"/>
    <cellStyle name="Title 7" xfId="26687" xr:uid="{00000000-0005-0000-0000-000046680000}"/>
    <cellStyle name="Title 70" xfId="26688" xr:uid="{00000000-0005-0000-0000-000047680000}"/>
    <cellStyle name="Title 71" xfId="26689" xr:uid="{00000000-0005-0000-0000-000048680000}"/>
    <cellStyle name="Title 72" xfId="26690" xr:uid="{00000000-0005-0000-0000-000049680000}"/>
    <cellStyle name="Title 73" xfId="26691" xr:uid="{00000000-0005-0000-0000-00004A680000}"/>
    <cellStyle name="Title 74" xfId="26692" xr:uid="{00000000-0005-0000-0000-00004B680000}"/>
    <cellStyle name="Title 75" xfId="26693" xr:uid="{00000000-0005-0000-0000-00004C680000}"/>
    <cellStyle name="Title 76" xfId="26694" xr:uid="{00000000-0005-0000-0000-00004D680000}"/>
    <cellStyle name="Title 77" xfId="26695" xr:uid="{00000000-0005-0000-0000-00004E680000}"/>
    <cellStyle name="Title 78" xfId="26696" xr:uid="{00000000-0005-0000-0000-00004F680000}"/>
    <cellStyle name="Title 79" xfId="26697" xr:uid="{00000000-0005-0000-0000-000050680000}"/>
    <cellStyle name="Title 8" xfId="26698" xr:uid="{00000000-0005-0000-0000-000051680000}"/>
    <cellStyle name="Title 80" xfId="26699" xr:uid="{00000000-0005-0000-0000-000052680000}"/>
    <cellStyle name="Title 81" xfId="26700" xr:uid="{00000000-0005-0000-0000-000053680000}"/>
    <cellStyle name="Title 82" xfId="26701" xr:uid="{00000000-0005-0000-0000-000054680000}"/>
    <cellStyle name="Title 83" xfId="26702" xr:uid="{00000000-0005-0000-0000-000055680000}"/>
    <cellStyle name="Title 84" xfId="26703" xr:uid="{00000000-0005-0000-0000-000056680000}"/>
    <cellStyle name="Title 85" xfId="26704" xr:uid="{00000000-0005-0000-0000-000057680000}"/>
    <cellStyle name="Title 86" xfId="26705" xr:uid="{00000000-0005-0000-0000-000058680000}"/>
    <cellStyle name="Title 87" xfId="26706" xr:uid="{00000000-0005-0000-0000-000059680000}"/>
    <cellStyle name="Title 88" xfId="26707" xr:uid="{00000000-0005-0000-0000-00005A680000}"/>
    <cellStyle name="Title 89" xfId="26708" xr:uid="{00000000-0005-0000-0000-00005B680000}"/>
    <cellStyle name="Title 9" xfId="26709" xr:uid="{00000000-0005-0000-0000-00005C680000}"/>
    <cellStyle name="Title 90" xfId="26710" xr:uid="{00000000-0005-0000-0000-00005D680000}"/>
    <cellStyle name="Title 91" xfId="26711" xr:uid="{00000000-0005-0000-0000-00005E680000}"/>
    <cellStyle name="Title 92" xfId="26712" xr:uid="{00000000-0005-0000-0000-00005F680000}"/>
    <cellStyle name="Title 93" xfId="26713" xr:uid="{00000000-0005-0000-0000-000060680000}"/>
    <cellStyle name="Title 94" xfId="26714" xr:uid="{00000000-0005-0000-0000-000061680000}"/>
    <cellStyle name="Title 95" xfId="26715" xr:uid="{00000000-0005-0000-0000-000062680000}"/>
    <cellStyle name="Title 96" xfId="26716" xr:uid="{00000000-0005-0000-0000-000063680000}"/>
    <cellStyle name="Title 97" xfId="26717" xr:uid="{00000000-0005-0000-0000-000064680000}"/>
    <cellStyle name="Title 98" xfId="26718" xr:uid="{00000000-0005-0000-0000-000065680000}"/>
    <cellStyle name="Title 99" xfId="26719" xr:uid="{00000000-0005-0000-0000-000066680000}"/>
    <cellStyle name="Title_Bases_Generales" xfId="26720" xr:uid="{00000000-0005-0000-0000-000067680000}"/>
    <cellStyle name="titulo" xfId="26721" xr:uid="{00000000-0005-0000-0000-000068680000}"/>
    <cellStyle name="Título 1 10" xfId="26722" xr:uid="{00000000-0005-0000-0000-000069680000}"/>
    <cellStyle name="Título 1 100" xfId="26723" xr:uid="{00000000-0005-0000-0000-00006A680000}"/>
    <cellStyle name="Título 1 101" xfId="26724" xr:uid="{00000000-0005-0000-0000-00006B680000}"/>
    <cellStyle name="Título 1 11" xfId="26725" xr:uid="{00000000-0005-0000-0000-00006C680000}"/>
    <cellStyle name="Título 1 12" xfId="26726" xr:uid="{00000000-0005-0000-0000-00006D680000}"/>
    <cellStyle name="Título 1 13" xfId="26727" xr:uid="{00000000-0005-0000-0000-00006E680000}"/>
    <cellStyle name="Título 1 14" xfId="26728" xr:uid="{00000000-0005-0000-0000-00006F680000}"/>
    <cellStyle name="Título 1 15" xfId="26729" xr:uid="{00000000-0005-0000-0000-000070680000}"/>
    <cellStyle name="Título 1 16" xfId="26730" xr:uid="{00000000-0005-0000-0000-000071680000}"/>
    <cellStyle name="Título 1 17" xfId="26731" xr:uid="{00000000-0005-0000-0000-000072680000}"/>
    <cellStyle name="Título 1 18" xfId="26732" xr:uid="{00000000-0005-0000-0000-000073680000}"/>
    <cellStyle name="Título 1 19" xfId="26733" xr:uid="{00000000-0005-0000-0000-000074680000}"/>
    <cellStyle name="Título 1 2" xfId="26734" xr:uid="{00000000-0005-0000-0000-000075680000}"/>
    <cellStyle name="Título 1 20" xfId="26735" xr:uid="{00000000-0005-0000-0000-000076680000}"/>
    <cellStyle name="Título 1 21" xfId="26736" xr:uid="{00000000-0005-0000-0000-000077680000}"/>
    <cellStyle name="Título 1 22" xfId="26737" xr:uid="{00000000-0005-0000-0000-000078680000}"/>
    <cellStyle name="Título 1 23" xfId="26738" xr:uid="{00000000-0005-0000-0000-000079680000}"/>
    <cellStyle name="Título 1 24" xfId="26739" xr:uid="{00000000-0005-0000-0000-00007A680000}"/>
    <cellStyle name="Título 1 25" xfId="26740" xr:uid="{00000000-0005-0000-0000-00007B680000}"/>
    <cellStyle name="Título 1 26" xfId="26741" xr:uid="{00000000-0005-0000-0000-00007C680000}"/>
    <cellStyle name="Título 1 27" xfId="26742" xr:uid="{00000000-0005-0000-0000-00007D680000}"/>
    <cellStyle name="Título 1 28" xfId="26743" xr:uid="{00000000-0005-0000-0000-00007E680000}"/>
    <cellStyle name="Título 1 29" xfId="26744" xr:uid="{00000000-0005-0000-0000-00007F680000}"/>
    <cellStyle name="Título 1 3" xfId="26745" xr:uid="{00000000-0005-0000-0000-000080680000}"/>
    <cellStyle name="Título 1 30" xfId="26746" xr:uid="{00000000-0005-0000-0000-000081680000}"/>
    <cellStyle name="Título 1 31" xfId="26747" xr:uid="{00000000-0005-0000-0000-000082680000}"/>
    <cellStyle name="Título 1 32" xfId="26748" xr:uid="{00000000-0005-0000-0000-000083680000}"/>
    <cellStyle name="Título 1 33" xfId="26749" xr:uid="{00000000-0005-0000-0000-000084680000}"/>
    <cellStyle name="Título 1 34" xfId="26750" xr:uid="{00000000-0005-0000-0000-000085680000}"/>
    <cellStyle name="Título 1 35" xfId="26751" xr:uid="{00000000-0005-0000-0000-000086680000}"/>
    <cellStyle name="Título 1 36" xfId="26752" xr:uid="{00000000-0005-0000-0000-000087680000}"/>
    <cellStyle name="Título 1 37" xfId="26753" xr:uid="{00000000-0005-0000-0000-000088680000}"/>
    <cellStyle name="Título 1 38" xfId="26754" xr:uid="{00000000-0005-0000-0000-000089680000}"/>
    <cellStyle name="Título 1 39" xfId="26755" xr:uid="{00000000-0005-0000-0000-00008A680000}"/>
    <cellStyle name="Título 1 4" xfId="26756" xr:uid="{00000000-0005-0000-0000-00008B680000}"/>
    <cellStyle name="Título 1 4 2" xfId="26757" xr:uid="{00000000-0005-0000-0000-00008C680000}"/>
    <cellStyle name="Título 1 4 3" xfId="26758" xr:uid="{00000000-0005-0000-0000-00008D680000}"/>
    <cellStyle name="Título 1 4 4" xfId="26759" xr:uid="{00000000-0005-0000-0000-00008E680000}"/>
    <cellStyle name="Título 1 40" xfId="26760" xr:uid="{00000000-0005-0000-0000-00008F680000}"/>
    <cellStyle name="Título 1 41" xfId="26761" xr:uid="{00000000-0005-0000-0000-000090680000}"/>
    <cellStyle name="Título 1 42" xfId="26762" xr:uid="{00000000-0005-0000-0000-000091680000}"/>
    <cellStyle name="Título 1 43" xfId="26763" xr:uid="{00000000-0005-0000-0000-000092680000}"/>
    <cellStyle name="Título 1 44" xfId="26764" xr:uid="{00000000-0005-0000-0000-000093680000}"/>
    <cellStyle name="Título 1 45" xfId="26765" xr:uid="{00000000-0005-0000-0000-000094680000}"/>
    <cellStyle name="Título 1 46" xfId="26766" xr:uid="{00000000-0005-0000-0000-000095680000}"/>
    <cellStyle name="Título 1 47" xfId="26767" xr:uid="{00000000-0005-0000-0000-000096680000}"/>
    <cellStyle name="Título 1 48" xfId="26768" xr:uid="{00000000-0005-0000-0000-000097680000}"/>
    <cellStyle name="Título 1 49" xfId="26769" xr:uid="{00000000-0005-0000-0000-000098680000}"/>
    <cellStyle name="Título 1 5" xfId="26770" xr:uid="{00000000-0005-0000-0000-000099680000}"/>
    <cellStyle name="Título 1 50" xfId="26771" xr:uid="{00000000-0005-0000-0000-00009A680000}"/>
    <cellStyle name="Título 1 51" xfId="26772" xr:uid="{00000000-0005-0000-0000-00009B680000}"/>
    <cellStyle name="Título 1 52" xfId="26773" xr:uid="{00000000-0005-0000-0000-00009C680000}"/>
    <cellStyle name="Título 1 53" xfId="26774" xr:uid="{00000000-0005-0000-0000-00009D680000}"/>
    <cellStyle name="Título 1 54" xfId="26775" xr:uid="{00000000-0005-0000-0000-00009E680000}"/>
    <cellStyle name="Título 1 55" xfId="26776" xr:uid="{00000000-0005-0000-0000-00009F680000}"/>
    <cellStyle name="Título 1 56" xfId="26777" xr:uid="{00000000-0005-0000-0000-0000A0680000}"/>
    <cellStyle name="Título 1 57" xfId="26778" xr:uid="{00000000-0005-0000-0000-0000A1680000}"/>
    <cellStyle name="Título 1 58" xfId="26779" xr:uid="{00000000-0005-0000-0000-0000A2680000}"/>
    <cellStyle name="Título 1 59" xfId="26780" xr:uid="{00000000-0005-0000-0000-0000A3680000}"/>
    <cellStyle name="Título 1 6" xfId="26781" xr:uid="{00000000-0005-0000-0000-0000A4680000}"/>
    <cellStyle name="Título 1 60" xfId="26782" xr:uid="{00000000-0005-0000-0000-0000A5680000}"/>
    <cellStyle name="Título 1 61" xfId="26783" xr:uid="{00000000-0005-0000-0000-0000A6680000}"/>
    <cellStyle name="Título 1 62" xfId="26784" xr:uid="{00000000-0005-0000-0000-0000A7680000}"/>
    <cellStyle name="Título 1 63" xfId="26785" xr:uid="{00000000-0005-0000-0000-0000A8680000}"/>
    <cellStyle name="Título 1 64" xfId="26786" xr:uid="{00000000-0005-0000-0000-0000A9680000}"/>
    <cellStyle name="Título 1 65" xfId="26787" xr:uid="{00000000-0005-0000-0000-0000AA680000}"/>
    <cellStyle name="Título 1 66" xfId="26788" xr:uid="{00000000-0005-0000-0000-0000AB680000}"/>
    <cellStyle name="Título 1 67" xfId="26789" xr:uid="{00000000-0005-0000-0000-0000AC680000}"/>
    <cellStyle name="Título 1 68" xfId="26790" xr:uid="{00000000-0005-0000-0000-0000AD680000}"/>
    <cellStyle name="Título 1 69" xfId="26791" xr:uid="{00000000-0005-0000-0000-0000AE680000}"/>
    <cellStyle name="Título 1 7" xfId="26792" xr:uid="{00000000-0005-0000-0000-0000AF680000}"/>
    <cellStyle name="Título 1 70" xfId="26793" xr:uid="{00000000-0005-0000-0000-0000B0680000}"/>
    <cellStyle name="Título 1 71" xfId="26794" xr:uid="{00000000-0005-0000-0000-0000B1680000}"/>
    <cellStyle name="Título 1 72" xfId="26795" xr:uid="{00000000-0005-0000-0000-0000B2680000}"/>
    <cellStyle name="Título 1 73" xfId="26796" xr:uid="{00000000-0005-0000-0000-0000B3680000}"/>
    <cellStyle name="Título 1 74" xfId="26797" xr:uid="{00000000-0005-0000-0000-0000B4680000}"/>
    <cellStyle name="Título 1 75" xfId="26798" xr:uid="{00000000-0005-0000-0000-0000B5680000}"/>
    <cellStyle name="Título 1 76" xfId="26799" xr:uid="{00000000-0005-0000-0000-0000B6680000}"/>
    <cellStyle name="Título 1 77" xfId="26800" xr:uid="{00000000-0005-0000-0000-0000B7680000}"/>
    <cellStyle name="Título 1 78" xfId="26801" xr:uid="{00000000-0005-0000-0000-0000B8680000}"/>
    <cellStyle name="Título 1 79" xfId="26802" xr:uid="{00000000-0005-0000-0000-0000B9680000}"/>
    <cellStyle name="Título 1 8" xfId="26803" xr:uid="{00000000-0005-0000-0000-0000BA680000}"/>
    <cellStyle name="Título 1 80" xfId="26804" xr:uid="{00000000-0005-0000-0000-0000BB680000}"/>
    <cellStyle name="Título 1 81" xfId="26805" xr:uid="{00000000-0005-0000-0000-0000BC680000}"/>
    <cellStyle name="Título 1 82" xfId="26806" xr:uid="{00000000-0005-0000-0000-0000BD680000}"/>
    <cellStyle name="Título 1 83" xfId="26807" xr:uid="{00000000-0005-0000-0000-0000BE680000}"/>
    <cellStyle name="Título 1 84" xfId="26808" xr:uid="{00000000-0005-0000-0000-0000BF680000}"/>
    <cellStyle name="Título 1 85" xfId="26809" xr:uid="{00000000-0005-0000-0000-0000C0680000}"/>
    <cellStyle name="Título 1 86" xfId="26810" xr:uid="{00000000-0005-0000-0000-0000C1680000}"/>
    <cellStyle name="Título 1 87" xfId="26811" xr:uid="{00000000-0005-0000-0000-0000C2680000}"/>
    <cellStyle name="Título 1 88" xfId="26812" xr:uid="{00000000-0005-0000-0000-0000C3680000}"/>
    <cellStyle name="Título 1 89" xfId="26813" xr:uid="{00000000-0005-0000-0000-0000C4680000}"/>
    <cellStyle name="Título 1 9" xfId="26814" xr:uid="{00000000-0005-0000-0000-0000C5680000}"/>
    <cellStyle name="Título 1 90" xfId="26815" xr:uid="{00000000-0005-0000-0000-0000C6680000}"/>
    <cellStyle name="Título 1 91" xfId="26816" xr:uid="{00000000-0005-0000-0000-0000C7680000}"/>
    <cellStyle name="Título 1 92" xfId="26817" xr:uid="{00000000-0005-0000-0000-0000C8680000}"/>
    <cellStyle name="Título 1 93" xfId="26818" xr:uid="{00000000-0005-0000-0000-0000C9680000}"/>
    <cellStyle name="Título 1 94" xfId="26819" xr:uid="{00000000-0005-0000-0000-0000CA680000}"/>
    <cellStyle name="Título 1 95" xfId="26820" xr:uid="{00000000-0005-0000-0000-0000CB680000}"/>
    <cellStyle name="Título 1 96" xfId="26821" xr:uid="{00000000-0005-0000-0000-0000CC680000}"/>
    <cellStyle name="Título 1 97" xfId="26822" xr:uid="{00000000-0005-0000-0000-0000CD680000}"/>
    <cellStyle name="Título 1 98" xfId="26823" xr:uid="{00000000-0005-0000-0000-0000CE680000}"/>
    <cellStyle name="Título 1 99" xfId="26824" xr:uid="{00000000-0005-0000-0000-0000CF680000}"/>
    <cellStyle name="Título 10" xfId="26825" xr:uid="{00000000-0005-0000-0000-0000D0680000}"/>
    <cellStyle name="Título 100" xfId="26826" xr:uid="{00000000-0005-0000-0000-0000D1680000}"/>
    <cellStyle name="Título 101" xfId="26827" xr:uid="{00000000-0005-0000-0000-0000D2680000}"/>
    <cellStyle name="Título 102" xfId="26828" xr:uid="{00000000-0005-0000-0000-0000D3680000}"/>
    <cellStyle name="Título 103" xfId="26829" xr:uid="{00000000-0005-0000-0000-0000D4680000}"/>
    <cellStyle name="Título 11" xfId="26830" xr:uid="{00000000-0005-0000-0000-0000D5680000}"/>
    <cellStyle name="Título 12" xfId="26831" xr:uid="{00000000-0005-0000-0000-0000D6680000}"/>
    <cellStyle name="Título 13" xfId="26832" xr:uid="{00000000-0005-0000-0000-0000D7680000}"/>
    <cellStyle name="Título 14" xfId="26833" xr:uid="{00000000-0005-0000-0000-0000D8680000}"/>
    <cellStyle name="Título 15" xfId="26834" xr:uid="{00000000-0005-0000-0000-0000D9680000}"/>
    <cellStyle name="Título 16" xfId="26835" xr:uid="{00000000-0005-0000-0000-0000DA680000}"/>
    <cellStyle name="Título 17" xfId="26836" xr:uid="{00000000-0005-0000-0000-0000DB680000}"/>
    <cellStyle name="Título 18" xfId="26837" xr:uid="{00000000-0005-0000-0000-0000DC680000}"/>
    <cellStyle name="Título 19" xfId="26838" xr:uid="{00000000-0005-0000-0000-0000DD680000}"/>
    <cellStyle name="titulo 2" xfId="26839" xr:uid="{00000000-0005-0000-0000-0000DE680000}"/>
    <cellStyle name="titulo 2 10" xfId="26840" xr:uid="{00000000-0005-0000-0000-0000DF680000}"/>
    <cellStyle name="Título 2 10" xfId="26841" xr:uid="{00000000-0005-0000-0000-0000E0680000}"/>
    <cellStyle name="Título 2 100" xfId="26842" xr:uid="{00000000-0005-0000-0000-0000E1680000}"/>
    <cellStyle name="Título 2 101" xfId="26843" xr:uid="{00000000-0005-0000-0000-0000E2680000}"/>
    <cellStyle name="titulo 2 11" xfId="26844" xr:uid="{00000000-0005-0000-0000-0000E3680000}"/>
    <cellStyle name="Título 2 11" xfId="26845" xr:uid="{00000000-0005-0000-0000-0000E4680000}"/>
    <cellStyle name="titulo 2 12" xfId="26846" xr:uid="{00000000-0005-0000-0000-0000E5680000}"/>
    <cellStyle name="Título 2 12" xfId="26847" xr:uid="{00000000-0005-0000-0000-0000E6680000}"/>
    <cellStyle name="Título 2 13" xfId="26848" xr:uid="{00000000-0005-0000-0000-0000E7680000}"/>
    <cellStyle name="Título 2 14" xfId="26849" xr:uid="{00000000-0005-0000-0000-0000E8680000}"/>
    <cellStyle name="Título 2 15" xfId="26850" xr:uid="{00000000-0005-0000-0000-0000E9680000}"/>
    <cellStyle name="Título 2 16" xfId="26851" xr:uid="{00000000-0005-0000-0000-0000EA680000}"/>
    <cellStyle name="Título 2 17" xfId="26852" xr:uid="{00000000-0005-0000-0000-0000EB680000}"/>
    <cellStyle name="Título 2 18" xfId="26853" xr:uid="{00000000-0005-0000-0000-0000EC680000}"/>
    <cellStyle name="Título 2 19" xfId="26854" xr:uid="{00000000-0005-0000-0000-0000ED680000}"/>
    <cellStyle name="titulo 2 2" xfId="26855" xr:uid="{00000000-0005-0000-0000-0000EE680000}"/>
    <cellStyle name="Título 2 2" xfId="26856" xr:uid="{00000000-0005-0000-0000-0000EF680000}"/>
    <cellStyle name="Título 2 20" xfId="26857" xr:uid="{00000000-0005-0000-0000-0000F0680000}"/>
    <cellStyle name="Título 2 21" xfId="26858" xr:uid="{00000000-0005-0000-0000-0000F1680000}"/>
    <cellStyle name="Título 2 22" xfId="26859" xr:uid="{00000000-0005-0000-0000-0000F2680000}"/>
    <cellStyle name="Título 2 23" xfId="26860" xr:uid="{00000000-0005-0000-0000-0000F3680000}"/>
    <cellStyle name="Título 2 24" xfId="26861" xr:uid="{00000000-0005-0000-0000-0000F4680000}"/>
    <cellStyle name="Título 2 25" xfId="26862" xr:uid="{00000000-0005-0000-0000-0000F5680000}"/>
    <cellStyle name="Título 2 26" xfId="26863" xr:uid="{00000000-0005-0000-0000-0000F6680000}"/>
    <cellStyle name="Título 2 27" xfId="26864" xr:uid="{00000000-0005-0000-0000-0000F7680000}"/>
    <cellStyle name="Título 2 28" xfId="26865" xr:uid="{00000000-0005-0000-0000-0000F8680000}"/>
    <cellStyle name="Título 2 29" xfId="26866" xr:uid="{00000000-0005-0000-0000-0000F9680000}"/>
    <cellStyle name="titulo 2 3" xfId="26867" xr:uid="{00000000-0005-0000-0000-0000FA680000}"/>
    <cellStyle name="Título 2 3" xfId="26868" xr:uid="{00000000-0005-0000-0000-0000FB680000}"/>
    <cellStyle name="Título 2 30" xfId="26869" xr:uid="{00000000-0005-0000-0000-0000FC680000}"/>
    <cellStyle name="Título 2 31" xfId="26870" xr:uid="{00000000-0005-0000-0000-0000FD680000}"/>
    <cellStyle name="Título 2 32" xfId="26871" xr:uid="{00000000-0005-0000-0000-0000FE680000}"/>
    <cellStyle name="Título 2 33" xfId="26872" xr:uid="{00000000-0005-0000-0000-0000FF680000}"/>
    <cellStyle name="Título 2 34" xfId="26873" xr:uid="{00000000-0005-0000-0000-000000690000}"/>
    <cellStyle name="Título 2 35" xfId="26874" xr:uid="{00000000-0005-0000-0000-000001690000}"/>
    <cellStyle name="Título 2 36" xfId="26875" xr:uid="{00000000-0005-0000-0000-000002690000}"/>
    <cellStyle name="Título 2 37" xfId="26876" xr:uid="{00000000-0005-0000-0000-000003690000}"/>
    <cellStyle name="Título 2 38" xfId="26877" xr:uid="{00000000-0005-0000-0000-000004690000}"/>
    <cellStyle name="Título 2 39" xfId="26878" xr:uid="{00000000-0005-0000-0000-000005690000}"/>
    <cellStyle name="titulo 2 4" xfId="26879" xr:uid="{00000000-0005-0000-0000-000006690000}"/>
    <cellStyle name="Título 2 4" xfId="26880" xr:uid="{00000000-0005-0000-0000-000007690000}"/>
    <cellStyle name="Título 2 4 2" xfId="26881" xr:uid="{00000000-0005-0000-0000-000008690000}"/>
    <cellStyle name="Título 2 4 3" xfId="26882" xr:uid="{00000000-0005-0000-0000-000009690000}"/>
    <cellStyle name="Título 2 4 4" xfId="26883" xr:uid="{00000000-0005-0000-0000-00000A690000}"/>
    <cellStyle name="Título 2 40" xfId="26884" xr:uid="{00000000-0005-0000-0000-00000B690000}"/>
    <cellStyle name="Título 2 41" xfId="26885" xr:uid="{00000000-0005-0000-0000-00000C690000}"/>
    <cellStyle name="Título 2 42" xfId="26886" xr:uid="{00000000-0005-0000-0000-00000D690000}"/>
    <cellStyle name="Título 2 43" xfId="26887" xr:uid="{00000000-0005-0000-0000-00000E690000}"/>
    <cellStyle name="Título 2 44" xfId="26888" xr:uid="{00000000-0005-0000-0000-00000F690000}"/>
    <cellStyle name="Título 2 45" xfId="26889" xr:uid="{00000000-0005-0000-0000-000010690000}"/>
    <cellStyle name="Título 2 46" xfId="26890" xr:uid="{00000000-0005-0000-0000-000011690000}"/>
    <cellStyle name="Título 2 47" xfId="26891" xr:uid="{00000000-0005-0000-0000-000012690000}"/>
    <cellStyle name="Título 2 48" xfId="26892" xr:uid="{00000000-0005-0000-0000-000013690000}"/>
    <cellStyle name="Título 2 49" xfId="26893" xr:uid="{00000000-0005-0000-0000-000014690000}"/>
    <cellStyle name="titulo 2 5" xfId="26894" xr:uid="{00000000-0005-0000-0000-000015690000}"/>
    <cellStyle name="Título 2 5" xfId="26895" xr:uid="{00000000-0005-0000-0000-000016690000}"/>
    <cellStyle name="Título 2 50" xfId="26896" xr:uid="{00000000-0005-0000-0000-000017690000}"/>
    <cellStyle name="Título 2 51" xfId="26897" xr:uid="{00000000-0005-0000-0000-000018690000}"/>
    <cellStyle name="Título 2 52" xfId="26898" xr:uid="{00000000-0005-0000-0000-000019690000}"/>
    <cellStyle name="Título 2 53" xfId="26899" xr:uid="{00000000-0005-0000-0000-00001A690000}"/>
    <cellStyle name="Título 2 54" xfId="26900" xr:uid="{00000000-0005-0000-0000-00001B690000}"/>
    <cellStyle name="Título 2 55" xfId="26901" xr:uid="{00000000-0005-0000-0000-00001C690000}"/>
    <cellStyle name="Título 2 56" xfId="26902" xr:uid="{00000000-0005-0000-0000-00001D690000}"/>
    <cellStyle name="Título 2 57" xfId="26903" xr:uid="{00000000-0005-0000-0000-00001E690000}"/>
    <cellStyle name="Título 2 58" xfId="26904" xr:uid="{00000000-0005-0000-0000-00001F690000}"/>
    <cellStyle name="Título 2 59" xfId="26905" xr:uid="{00000000-0005-0000-0000-000020690000}"/>
    <cellStyle name="titulo 2 6" xfId="26906" xr:uid="{00000000-0005-0000-0000-000021690000}"/>
    <cellStyle name="Título 2 6" xfId="26907" xr:uid="{00000000-0005-0000-0000-000022690000}"/>
    <cellStyle name="Título 2 60" xfId="26908" xr:uid="{00000000-0005-0000-0000-000023690000}"/>
    <cellStyle name="Título 2 61" xfId="26909" xr:uid="{00000000-0005-0000-0000-000024690000}"/>
    <cellStyle name="Título 2 62" xfId="26910" xr:uid="{00000000-0005-0000-0000-000025690000}"/>
    <cellStyle name="Título 2 63" xfId="26911" xr:uid="{00000000-0005-0000-0000-000026690000}"/>
    <cellStyle name="Título 2 64" xfId="26912" xr:uid="{00000000-0005-0000-0000-000027690000}"/>
    <cellStyle name="Título 2 65" xfId="26913" xr:uid="{00000000-0005-0000-0000-000028690000}"/>
    <cellStyle name="Título 2 66" xfId="26914" xr:uid="{00000000-0005-0000-0000-000029690000}"/>
    <cellStyle name="Título 2 67" xfId="26915" xr:uid="{00000000-0005-0000-0000-00002A690000}"/>
    <cellStyle name="Título 2 68" xfId="26916" xr:uid="{00000000-0005-0000-0000-00002B690000}"/>
    <cellStyle name="Título 2 69" xfId="26917" xr:uid="{00000000-0005-0000-0000-00002C690000}"/>
    <cellStyle name="titulo 2 7" xfId="26918" xr:uid="{00000000-0005-0000-0000-00002D690000}"/>
    <cellStyle name="Título 2 7" xfId="26919" xr:uid="{00000000-0005-0000-0000-00002E690000}"/>
    <cellStyle name="Título 2 70" xfId="26920" xr:uid="{00000000-0005-0000-0000-00002F690000}"/>
    <cellStyle name="Título 2 71" xfId="26921" xr:uid="{00000000-0005-0000-0000-000030690000}"/>
    <cellStyle name="Título 2 72" xfId="26922" xr:uid="{00000000-0005-0000-0000-000031690000}"/>
    <cellStyle name="Título 2 73" xfId="26923" xr:uid="{00000000-0005-0000-0000-000032690000}"/>
    <cellStyle name="Título 2 74" xfId="26924" xr:uid="{00000000-0005-0000-0000-000033690000}"/>
    <cellStyle name="Título 2 75" xfId="26925" xr:uid="{00000000-0005-0000-0000-000034690000}"/>
    <cellStyle name="Título 2 76" xfId="26926" xr:uid="{00000000-0005-0000-0000-000035690000}"/>
    <cellStyle name="Título 2 77" xfId="26927" xr:uid="{00000000-0005-0000-0000-000036690000}"/>
    <cellStyle name="Título 2 78" xfId="26928" xr:uid="{00000000-0005-0000-0000-000037690000}"/>
    <cellStyle name="Título 2 79" xfId="26929" xr:uid="{00000000-0005-0000-0000-000038690000}"/>
    <cellStyle name="titulo 2 8" xfId="26930" xr:uid="{00000000-0005-0000-0000-000039690000}"/>
    <cellStyle name="Título 2 8" xfId="26931" xr:uid="{00000000-0005-0000-0000-00003A690000}"/>
    <cellStyle name="Título 2 80" xfId="26932" xr:uid="{00000000-0005-0000-0000-00003B690000}"/>
    <cellStyle name="Título 2 81" xfId="26933" xr:uid="{00000000-0005-0000-0000-00003C690000}"/>
    <cellStyle name="Título 2 82" xfId="26934" xr:uid="{00000000-0005-0000-0000-00003D690000}"/>
    <cellStyle name="Título 2 83" xfId="26935" xr:uid="{00000000-0005-0000-0000-00003E690000}"/>
    <cellStyle name="Título 2 84" xfId="26936" xr:uid="{00000000-0005-0000-0000-00003F690000}"/>
    <cellStyle name="Título 2 85" xfId="26937" xr:uid="{00000000-0005-0000-0000-000040690000}"/>
    <cellStyle name="Título 2 86" xfId="26938" xr:uid="{00000000-0005-0000-0000-000041690000}"/>
    <cellStyle name="Título 2 87" xfId="26939" xr:uid="{00000000-0005-0000-0000-000042690000}"/>
    <cellStyle name="Título 2 88" xfId="26940" xr:uid="{00000000-0005-0000-0000-000043690000}"/>
    <cellStyle name="Título 2 89" xfId="26941" xr:uid="{00000000-0005-0000-0000-000044690000}"/>
    <cellStyle name="titulo 2 9" xfId="26942" xr:uid="{00000000-0005-0000-0000-000045690000}"/>
    <cellStyle name="Título 2 9" xfId="26943" xr:uid="{00000000-0005-0000-0000-000046690000}"/>
    <cellStyle name="Título 2 90" xfId="26944" xr:uid="{00000000-0005-0000-0000-000047690000}"/>
    <cellStyle name="Título 2 91" xfId="26945" xr:uid="{00000000-0005-0000-0000-000048690000}"/>
    <cellStyle name="Título 2 92" xfId="26946" xr:uid="{00000000-0005-0000-0000-000049690000}"/>
    <cellStyle name="Título 2 93" xfId="26947" xr:uid="{00000000-0005-0000-0000-00004A690000}"/>
    <cellStyle name="Título 2 94" xfId="26948" xr:uid="{00000000-0005-0000-0000-00004B690000}"/>
    <cellStyle name="Título 2 95" xfId="26949" xr:uid="{00000000-0005-0000-0000-00004C690000}"/>
    <cellStyle name="Título 2 96" xfId="26950" xr:uid="{00000000-0005-0000-0000-00004D690000}"/>
    <cellStyle name="Título 2 97" xfId="26951" xr:uid="{00000000-0005-0000-0000-00004E690000}"/>
    <cellStyle name="Título 2 98" xfId="26952" xr:uid="{00000000-0005-0000-0000-00004F690000}"/>
    <cellStyle name="Título 2 99" xfId="26953" xr:uid="{00000000-0005-0000-0000-000050690000}"/>
    <cellStyle name="titulo 2_ActiFijos" xfId="26954" xr:uid="{00000000-0005-0000-0000-000051690000}"/>
    <cellStyle name="Título 20" xfId="26955" xr:uid="{00000000-0005-0000-0000-000052690000}"/>
    <cellStyle name="Título 21" xfId="26956" xr:uid="{00000000-0005-0000-0000-000053690000}"/>
    <cellStyle name="Título 22" xfId="26957" xr:uid="{00000000-0005-0000-0000-000054690000}"/>
    <cellStyle name="Título 23" xfId="26958" xr:uid="{00000000-0005-0000-0000-000055690000}"/>
    <cellStyle name="Título 24" xfId="26959" xr:uid="{00000000-0005-0000-0000-000056690000}"/>
    <cellStyle name="Título 25" xfId="26960" xr:uid="{00000000-0005-0000-0000-000057690000}"/>
    <cellStyle name="Título 26" xfId="26961" xr:uid="{00000000-0005-0000-0000-000058690000}"/>
    <cellStyle name="Título 27" xfId="26962" xr:uid="{00000000-0005-0000-0000-000059690000}"/>
    <cellStyle name="Título 28" xfId="26963" xr:uid="{00000000-0005-0000-0000-00005A690000}"/>
    <cellStyle name="Título 29" xfId="26964" xr:uid="{00000000-0005-0000-0000-00005B690000}"/>
    <cellStyle name="titulo 3" xfId="26965" xr:uid="{00000000-0005-0000-0000-00005C690000}"/>
    <cellStyle name="titulo 3 10" xfId="26966" xr:uid="{00000000-0005-0000-0000-00005D690000}"/>
    <cellStyle name="Título 3 10" xfId="26967" xr:uid="{00000000-0005-0000-0000-00005E690000}"/>
    <cellStyle name="Título 3 100" xfId="26968" xr:uid="{00000000-0005-0000-0000-00005F690000}"/>
    <cellStyle name="Título 3 101" xfId="26969" xr:uid="{00000000-0005-0000-0000-000060690000}"/>
    <cellStyle name="titulo 3 11" xfId="26970" xr:uid="{00000000-0005-0000-0000-000061690000}"/>
    <cellStyle name="Título 3 11" xfId="26971" xr:uid="{00000000-0005-0000-0000-000062690000}"/>
    <cellStyle name="titulo 3 12" xfId="26972" xr:uid="{00000000-0005-0000-0000-000063690000}"/>
    <cellStyle name="Título 3 12" xfId="26973" xr:uid="{00000000-0005-0000-0000-000064690000}"/>
    <cellStyle name="Título 3 13" xfId="26974" xr:uid="{00000000-0005-0000-0000-000065690000}"/>
    <cellStyle name="Título 3 14" xfId="26975" xr:uid="{00000000-0005-0000-0000-000066690000}"/>
    <cellStyle name="Título 3 15" xfId="26976" xr:uid="{00000000-0005-0000-0000-000067690000}"/>
    <cellStyle name="Título 3 16" xfId="26977" xr:uid="{00000000-0005-0000-0000-000068690000}"/>
    <cellStyle name="Título 3 17" xfId="26978" xr:uid="{00000000-0005-0000-0000-000069690000}"/>
    <cellStyle name="Título 3 18" xfId="26979" xr:uid="{00000000-0005-0000-0000-00006A690000}"/>
    <cellStyle name="Título 3 19" xfId="26980" xr:uid="{00000000-0005-0000-0000-00006B690000}"/>
    <cellStyle name="titulo 3 2" xfId="26981" xr:uid="{00000000-0005-0000-0000-00006C690000}"/>
    <cellStyle name="Título 3 2" xfId="26982" xr:uid="{00000000-0005-0000-0000-00006D690000}"/>
    <cellStyle name="Título 3 20" xfId="26983" xr:uid="{00000000-0005-0000-0000-00006E690000}"/>
    <cellStyle name="Título 3 21" xfId="26984" xr:uid="{00000000-0005-0000-0000-00006F690000}"/>
    <cellStyle name="Título 3 22" xfId="26985" xr:uid="{00000000-0005-0000-0000-000070690000}"/>
    <cellStyle name="Título 3 23" xfId="26986" xr:uid="{00000000-0005-0000-0000-000071690000}"/>
    <cellStyle name="Título 3 24" xfId="26987" xr:uid="{00000000-0005-0000-0000-000072690000}"/>
    <cellStyle name="Título 3 25" xfId="26988" xr:uid="{00000000-0005-0000-0000-000073690000}"/>
    <cellStyle name="Título 3 26" xfId="26989" xr:uid="{00000000-0005-0000-0000-000074690000}"/>
    <cellStyle name="Título 3 27" xfId="26990" xr:uid="{00000000-0005-0000-0000-000075690000}"/>
    <cellStyle name="Título 3 28" xfId="26991" xr:uid="{00000000-0005-0000-0000-000076690000}"/>
    <cellStyle name="Título 3 29" xfId="26992" xr:uid="{00000000-0005-0000-0000-000077690000}"/>
    <cellStyle name="titulo 3 3" xfId="26993" xr:uid="{00000000-0005-0000-0000-000078690000}"/>
    <cellStyle name="Título 3 3" xfId="26994" xr:uid="{00000000-0005-0000-0000-000079690000}"/>
    <cellStyle name="Título 3 30" xfId="26995" xr:uid="{00000000-0005-0000-0000-00007A690000}"/>
    <cellStyle name="Título 3 31" xfId="26996" xr:uid="{00000000-0005-0000-0000-00007B690000}"/>
    <cellStyle name="Título 3 32" xfId="26997" xr:uid="{00000000-0005-0000-0000-00007C690000}"/>
    <cellStyle name="Título 3 33" xfId="26998" xr:uid="{00000000-0005-0000-0000-00007D690000}"/>
    <cellStyle name="Título 3 34" xfId="26999" xr:uid="{00000000-0005-0000-0000-00007E690000}"/>
    <cellStyle name="Título 3 35" xfId="27000" xr:uid="{00000000-0005-0000-0000-00007F690000}"/>
    <cellStyle name="Título 3 36" xfId="27001" xr:uid="{00000000-0005-0000-0000-000080690000}"/>
    <cellStyle name="Título 3 37" xfId="27002" xr:uid="{00000000-0005-0000-0000-000081690000}"/>
    <cellStyle name="Título 3 38" xfId="27003" xr:uid="{00000000-0005-0000-0000-000082690000}"/>
    <cellStyle name="Título 3 39" xfId="27004" xr:uid="{00000000-0005-0000-0000-000083690000}"/>
    <cellStyle name="titulo 3 4" xfId="27005" xr:uid="{00000000-0005-0000-0000-000084690000}"/>
    <cellStyle name="Título 3 4" xfId="27006" xr:uid="{00000000-0005-0000-0000-000085690000}"/>
    <cellStyle name="Título 3 4 2" xfId="27007" xr:uid="{00000000-0005-0000-0000-000086690000}"/>
    <cellStyle name="Título 3 4 3" xfId="27008" xr:uid="{00000000-0005-0000-0000-000087690000}"/>
    <cellStyle name="Título 3 4 4" xfId="27009" xr:uid="{00000000-0005-0000-0000-000088690000}"/>
    <cellStyle name="Título 3 40" xfId="27010" xr:uid="{00000000-0005-0000-0000-000089690000}"/>
    <cellStyle name="Título 3 41" xfId="27011" xr:uid="{00000000-0005-0000-0000-00008A690000}"/>
    <cellStyle name="Título 3 42" xfId="27012" xr:uid="{00000000-0005-0000-0000-00008B690000}"/>
    <cellStyle name="Título 3 43" xfId="27013" xr:uid="{00000000-0005-0000-0000-00008C690000}"/>
    <cellStyle name="Título 3 44" xfId="27014" xr:uid="{00000000-0005-0000-0000-00008D690000}"/>
    <cellStyle name="Título 3 45" xfId="27015" xr:uid="{00000000-0005-0000-0000-00008E690000}"/>
    <cellStyle name="Título 3 46" xfId="27016" xr:uid="{00000000-0005-0000-0000-00008F690000}"/>
    <cellStyle name="Título 3 47" xfId="27017" xr:uid="{00000000-0005-0000-0000-000090690000}"/>
    <cellStyle name="Título 3 48" xfId="27018" xr:uid="{00000000-0005-0000-0000-000091690000}"/>
    <cellStyle name="Título 3 49" xfId="27019" xr:uid="{00000000-0005-0000-0000-000092690000}"/>
    <cellStyle name="titulo 3 5" xfId="27020" xr:uid="{00000000-0005-0000-0000-000093690000}"/>
    <cellStyle name="Título 3 5" xfId="27021" xr:uid="{00000000-0005-0000-0000-000094690000}"/>
    <cellStyle name="Título 3 50" xfId="27022" xr:uid="{00000000-0005-0000-0000-000095690000}"/>
    <cellStyle name="Título 3 51" xfId="27023" xr:uid="{00000000-0005-0000-0000-000096690000}"/>
    <cellStyle name="Título 3 52" xfId="27024" xr:uid="{00000000-0005-0000-0000-000097690000}"/>
    <cellStyle name="Título 3 53" xfId="27025" xr:uid="{00000000-0005-0000-0000-000098690000}"/>
    <cellStyle name="Título 3 54" xfId="27026" xr:uid="{00000000-0005-0000-0000-000099690000}"/>
    <cellStyle name="Título 3 55" xfId="27027" xr:uid="{00000000-0005-0000-0000-00009A690000}"/>
    <cellStyle name="Título 3 56" xfId="27028" xr:uid="{00000000-0005-0000-0000-00009B690000}"/>
    <cellStyle name="Título 3 57" xfId="27029" xr:uid="{00000000-0005-0000-0000-00009C690000}"/>
    <cellStyle name="Título 3 58" xfId="27030" xr:uid="{00000000-0005-0000-0000-00009D690000}"/>
    <cellStyle name="Título 3 59" xfId="27031" xr:uid="{00000000-0005-0000-0000-00009E690000}"/>
    <cellStyle name="titulo 3 6" xfId="27032" xr:uid="{00000000-0005-0000-0000-00009F690000}"/>
    <cellStyle name="Título 3 6" xfId="27033" xr:uid="{00000000-0005-0000-0000-0000A0690000}"/>
    <cellStyle name="Título 3 60" xfId="27034" xr:uid="{00000000-0005-0000-0000-0000A1690000}"/>
    <cellStyle name="Título 3 61" xfId="27035" xr:uid="{00000000-0005-0000-0000-0000A2690000}"/>
    <cellStyle name="Título 3 62" xfId="27036" xr:uid="{00000000-0005-0000-0000-0000A3690000}"/>
    <cellStyle name="Título 3 63" xfId="27037" xr:uid="{00000000-0005-0000-0000-0000A4690000}"/>
    <cellStyle name="Título 3 64" xfId="27038" xr:uid="{00000000-0005-0000-0000-0000A5690000}"/>
    <cellStyle name="Título 3 65" xfId="27039" xr:uid="{00000000-0005-0000-0000-0000A6690000}"/>
    <cellStyle name="Título 3 66" xfId="27040" xr:uid="{00000000-0005-0000-0000-0000A7690000}"/>
    <cellStyle name="Título 3 67" xfId="27041" xr:uid="{00000000-0005-0000-0000-0000A8690000}"/>
    <cellStyle name="Título 3 68" xfId="27042" xr:uid="{00000000-0005-0000-0000-0000A9690000}"/>
    <cellStyle name="Título 3 69" xfId="27043" xr:uid="{00000000-0005-0000-0000-0000AA690000}"/>
    <cellStyle name="titulo 3 7" xfId="27044" xr:uid="{00000000-0005-0000-0000-0000AB690000}"/>
    <cellStyle name="Título 3 7" xfId="27045" xr:uid="{00000000-0005-0000-0000-0000AC690000}"/>
    <cellStyle name="Título 3 70" xfId="27046" xr:uid="{00000000-0005-0000-0000-0000AD690000}"/>
    <cellStyle name="Título 3 71" xfId="27047" xr:uid="{00000000-0005-0000-0000-0000AE690000}"/>
    <cellStyle name="Título 3 72" xfId="27048" xr:uid="{00000000-0005-0000-0000-0000AF690000}"/>
    <cellStyle name="Título 3 73" xfId="27049" xr:uid="{00000000-0005-0000-0000-0000B0690000}"/>
    <cellStyle name="Título 3 74" xfId="27050" xr:uid="{00000000-0005-0000-0000-0000B1690000}"/>
    <cellStyle name="Título 3 75" xfId="27051" xr:uid="{00000000-0005-0000-0000-0000B2690000}"/>
    <cellStyle name="Título 3 76" xfId="27052" xr:uid="{00000000-0005-0000-0000-0000B3690000}"/>
    <cellStyle name="Título 3 77" xfId="27053" xr:uid="{00000000-0005-0000-0000-0000B4690000}"/>
    <cellStyle name="Título 3 78" xfId="27054" xr:uid="{00000000-0005-0000-0000-0000B5690000}"/>
    <cellStyle name="Título 3 79" xfId="27055" xr:uid="{00000000-0005-0000-0000-0000B6690000}"/>
    <cellStyle name="titulo 3 8" xfId="27056" xr:uid="{00000000-0005-0000-0000-0000B7690000}"/>
    <cellStyle name="Título 3 8" xfId="27057" xr:uid="{00000000-0005-0000-0000-0000B8690000}"/>
    <cellStyle name="Título 3 80" xfId="27058" xr:uid="{00000000-0005-0000-0000-0000B9690000}"/>
    <cellStyle name="Título 3 81" xfId="27059" xr:uid="{00000000-0005-0000-0000-0000BA690000}"/>
    <cellStyle name="Título 3 82" xfId="27060" xr:uid="{00000000-0005-0000-0000-0000BB690000}"/>
    <cellStyle name="Título 3 83" xfId="27061" xr:uid="{00000000-0005-0000-0000-0000BC690000}"/>
    <cellStyle name="Título 3 84" xfId="27062" xr:uid="{00000000-0005-0000-0000-0000BD690000}"/>
    <cellStyle name="Título 3 85" xfId="27063" xr:uid="{00000000-0005-0000-0000-0000BE690000}"/>
    <cellStyle name="Título 3 86" xfId="27064" xr:uid="{00000000-0005-0000-0000-0000BF690000}"/>
    <cellStyle name="Título 3 87" xfId="27065" xr:uid="{00000000-0005-0000-0000-0000C0690000}"/>
    <cellStyle name="Título 3 88" xfId="27066" xr:uid="{00000000-0005-0000-0000-0000C1690000}"/>
    <cellStyle name="Título 3 89" xfId="27067" xr:uid="{00000000-0005-0000-0000-0000C2690000}"/>
    <cellStyle name="titulo 3 9" xfId="27068" xr:uid="{00000000-0005-0000-0000-0000C3690000}"/>
    <cellStyle name="Título 3 9" xfId="27069" xr:uid="{00000000-0005-0000-0000-0000C4690000}"/>
    <cellStyle name="Título 3 90" xfId="27070" xr:uid="{00000000-0005-0000-0000-0000C5690000}"/>
    <cellStyle name="Título 3 91" xfId="27071" xr:uid="{00000000-0005-0000-0000-0000C6690000}"/>
    <cellStyle name="Título 3 92" xfId="27072" xr:uid="{00000000-0005-0000-0000-0000C7690000}"/>
    <cellStyle name="Título 3 93" xfId="27073" xr:uid="{00000000-0005-0000-0000-0000C8690000}"/>
    <cellStyle name="Título 3 94" xfId="27074" xr:uid="{00000000-0005-0000-0000-0000C9690000}"/>
    <cellStyle name="Título 3 95" xfId="27075" xr:uid="{00000000-0005-0000-0000-0000CA690000}"/>
    <cellStyle name="Título 3 96" xfId="27076" xr:uid="{00000000-0005-0000-0000-0000CB690000}"/>
    <cellStyle name="Título 3 97" xfId="27077" xr:uid="{00000000-0005-0000-0000-0000CC690000}"/>
    <cellStyle name="Título 3 98" xfId="27078" xr:uid="{00000000-0005-0000-0000-0000CD690000}"/>
    <cellStyle name="Título 3 99" xfId="27079" xr:uid="{00000000-0005-0000-0000-0000CE690000}"/>
    <cellStyle name="titulo 3_ActiFijos" xfId="27080" xr:uid="{00000000-0005-0000-0000-0000CF690000}"/>
    <cellStyle name="Título 30" xfId="27081" xr:uid="{00000000-0005-0000-0000-0000D0690000}"/>
    <cellStyle name="Título 31" xfId="27082" xr:uid="{00000000-0005-0000-0000-0000D1690000}"/>
    <cellStyle name="Título 32" xfId="27083" xr:uid="{00000000-0005-0000-0000-0000D2690000}"/>
    <cellStyle name="Título 33" xfId="27084" xr:uid="{00000000-0005-0000-0000-0000D3690000}"/>
    <cellStyle name="Título 34" xfId="27085" xr:uid="{00000000-0005-0000-0000-0000D4690000}"/>
    <cellStyle name="Título 35" xfId="27086" xr:uid="{00000000-0005-0000-0000-0000D5690000}"/>
    <cellStyle name="Título 36" xfId="27087" xr:uid="{00000000-0005-0000-0000-0000D6690000}"/>
    <cellStyle name="Título 37" xfId="27088" xr:uid="{00000000-0005-0000-0000-0000D7690000}"/>
    <cellStyle name="Título 38" xfId="27089" xr:uid="{00000000-0005-0000-0000-0000D8690000}"/>
    <cellStyle name="Título 39" xfId="27090" xr:uid="{00000000-0005-0000-0000-0000D9690000}"/>
    <cellStyle name="titulo 4" xfId="27091" xr:uid="{00000000-0005-0000-0000-0000DA690000}"/>
    <cellStyle name="titulo 4 10" xfId="27092" xr:uid="{00000000-0005-0000-0000-0000DB690000}"/>
    <cellStyle name="Título 4 10" xfId="27093" xr:uid="{00000000-0005-0000-0000-0000DC690000}"/>
    <cellStyle name="titulo 4 11" xfId="27094" xr:uid="{00000000-0005-0000-0000-0000DD690000}"/>
    <cellStyle name="Título 4 11" xfId="27095" xr:uid="{00000000-0005-0000-0000-0000DE690000}"/>
    <cellStyle name="titulo 4 12" xfId="27096" xr:uid="{00000000-0005-0000-0000-0000DF690000}"/>
    <cellStyle name="Título 4 12" xfId="27097" xr:uid="{00000000-0005-0000-0000-0000E0690000}"/>
    <cellStyle name="Título 4 13" xfId="27098" xr:uid="{00000000-0005-0000-0000-0000E1690000}"/>
    <cellStyle name="Título 4 14" xfId="27099" xr:uid="{00000000-0005-0000-0000-0000E2690000}"/>
    <cellStyle name="Título 4 15" xfId="27100" xr:uid="{00000000-0005-0000-0000-0000E3690000}"/>
    <cellStyle name="Título 4 16" xfId="27101" xr:uid="{00000000-0005-0000-0000-0000E4690000}"/>
    <cellStyle name="Título 4 17" xfId="27102" xr:uid="{00000000-0005-0000-0000-0000E5690000}"/>
    <cellStyle name="Título 4 18" xfId="27103" xr:uid="{00000000-0005-0000-0000-0000E6690000}"/>
    <cellStyle name="Título 4 19" xfId="27104" xr:uid="{00000000-0005-0000-0000-0000E7690000}"/>
    <cellStyle name="titulo 4 2" xfId="27105" xr:uid="{00000000-0005-0000-0000-0000E8690000}"/>
    <cellStyle name="Título 4 2" xfId="27106" xr:uid="{00000000-0005-0000-0000-0000E9690000}"/>
    <cellStyle name="Título 4 20" xfId="27107" xr:uid="{00000000-0005-0000-0000-0000EA690000}"/>
    <cellStyle name="Título 4 21" xfId="27108" xr:uid="{00000000-0005-0000-0000-0000EB690000}"/>
    <cellStyle name="Título 4 22" xfId="27109" xr:uid="{00000000-0005-0000-0000-0000EC690000}"/>
    <cellStyle name="Título 4 23" xfId="27110" xr:uid="{00000000-0005-0000-0000-0000ED690000}"/>
    <cellStyle name="Título 4 24" xfId="27111" xr:uid="{00000000-0005-0000-0000-0000EE690000}"/>
    <cellStyle name="Título 4 25" xfId="27112" xr:uid="{00000000-0005-0000-0000-0000EF690000}"/>
    <cellStyle name="Título 4 26" xfId="27113" xr:uid="{00000000-0005-0000-0000-0000F0690000}"/>
    <cellStyle name="Título 4 27" xfId="27114" xr:uid="{00000000-0005-0000-0000-0000F1690000}"/>
    <cellStyle name="Título 4 28" xfId="27115" xr:uid="{00000000-0005-0000-0000-0000F2690000}"/>
    <cellStyle name="Título 4 29" xfId="27116" xr:uid="{00000000-0005-0000-0000-0000F3690000}"/>
    <cellStyle name="titulo 4 3" xfId="27117" xr:uid="{00000000-0005-0000-0000-0000F4690000}"/>
    <cellStyle name="Título 4 3" xfId="27118" xr:uid="{00000000-0005-0000-0000-0000F5690000}"/>
    <cellStyle name="Título 4 30" xfId="27119" xr:uid="{00000000-0005-0000-0000-0000F6690000}"/>
    <cellStyle name="Título 4 31" xfId="27120" xr:uid="{00000000-0005-0000-0000-0000F7690000}"/>
    <cellStyle name="Título 4 32" xfId="27121" xr:uid="{00000000-0005-0000-0000-0000F8690000}"/>
    <cellStyle name="Título 4 33" xfId="27122" xr:uid="{00000000-0005-0000-0000-0000F9690000}"/>
    <cellStyle name="Título 4 34" xfId="27123" xr:uid="{00000000-0005-0000-0000-0000FA690000}"/>
    <cellStyle name="Título 4 35" xfId="27124" xr:uid="{00000000-0005-0000-0000-0000FB690000}"/>
    <cellStyle name="Título 4 36" xfId="27125" xr:uid="{00000000-0005-0000-0000-0000FC690000}"/>
    <cellStyle name="Título 4 37" xfId="27126" xr:uid="{00000000-0005-0000-0000-0000FD690000}"/>
    <cellStyle name="Título 4 38" xfId="27127" xr:uid="{00000000-0005-0000-0000-0000FE690000}"/>
    <cellStyle name="Título 4 39" xfId="27128" xr:uid="{00000000-0005-0000-0000-0000FF690000}"/>
    <cellStyle name="titulo 4 4" xfId="27129" xr:uid="{00000000-0005-0000-0000-0000006A0000}"/>
    <cellStyle name="Título 4 4" xfId="27130" xr:uid="{00000000-0005-0000-0000-0000016A0000}"/>
    <cellStyle name="Título 4 4 2" xfId="27131" xr:uid="{00000000-0005-0000-0000-0000026A0000}"/>
    <cellStyle name="Título 4 4 3" xfId="27132" xr:uid="{00000000-0005-0000-0000-0000036A0000}"/>
    <cellStyle name="Título 4 4 4" xfId="27133" xr:uid="{00000000-0005-0000-0000-0000046A0000}"/>
    <cellStyle name="Título 4 40" xfId="27134" xr:uid="{00000000-0005-0000-0000-0000056A0000}"/>
    <cellStyle name="Título 4 41" xfId="27135" xr:uid="{00000000-0005-0000-0000-0000066A0000}"/>
    <cellStyle name="titulo 4 5" xfId="27136" xr:uid="{00000000-0005-0000-0000-0000076A0000}"/>
    <cellStyle name="Título 4 5" xfId="27137" xr:uid="{00000000-0005-0000-0000-0000086A0000}"/>
    <cellStyle name="titulo 4 6" xfId="27138" xr:uid="{00000000-0005-0000-0000-0000096A0000}"/>
    <cellStyle name="Título 4 6" xfId="27139" xr:uid="{00000000-0005-0000-0000-00000A6A0000}"/>
    <cellStyle name="titulo 4 7" xfId="27140" xr:uid="{00000000-0005-0000-0000-00000B6A0000}"/>
    <cellStyle name="Título 4 7" xfId="27141" xr:uid="{00000000-0005-0000-0000-00000C6A0000}"/>
    <cellStyle name="titulo 4 8" xfId="27142" xr:uid="{00000000-0005-0000-0000-00000D6A0000}"/>
    <cellStyle name="Título 4 8" xfId="27143" xr:uid="{00000000-0005-0000-0000-00000E6A0000}"/>
    <cellStyle name="titulo 4 9" xfId="27144" xr:uid="{00000000-0005-0000-0000-00000F6A0000}"/>
    <cellStyle name="Título 4 9" xfId="27145" xr:uid="{00000000-0005-0000-0000-0000106A0000}"/>
    <cellStyle name="titulo 4_ActiFijos" xfId="27146" xr:uid="{00000000-0005-0000-0000-0000116A0000}"/>
    <cellStyle name="Título 40" xfId="27147" xr:uid="{00000000-0005-0000-0000-0000126A0000}"/>
    <cellStyle name="Título 41" xfId="27148" xr:uid="{00000000-0005-0000-0000-0000136A0000}"/>
    <cellStyle name="Título 42" xfId="27149" xr:uid="{00000000-0005-0000-0000-0000146A0000}"/>
    <cellStyle name="Título 43" xfId="27150" xr:uid="{00000000-0005-0000-0000-0000156A0000}"/>
    <cellStyle name="Título 44" xfId="27151" xr:uid="{00000000-0005-0000-0000-0000166A0000}"/>
    <cellStyle name="Título 45" xfId="27152" xr:uid="{00000000-0005-0000-0000-0000176A0000}"/>
    <cellStyle name="Título 46" xfId="27153" xr:uid="{00000000-0005-0000-0000-0000186A0000}"/>
    <cellStyle name="Título 47" xfId="27154" xr:uid="{00000000-0005-0000-0000-0000196A0000}"/>
    <cellStyle name="Título 48" xfId="27155" xr:uid="{00000000-0005-0000-0000-00001A6A0000}"/>
    <cellStyle name="Título 49" xfId="27156" xr:uid="{00000000-0005-0000-0000-00001B6A0000}"/>
    <cellStyle name="Título 5" xfId="27157" xr:uid="{00000000-0005-0000-0000-00001C6A0000}"/>
    <cellStyle name="Título 50" xfId="27158" xr:uid="{00000000-0005-0000-0000-00001D6A0000}"/>
    <cellStyle name="Título 51" xfId="27159" xr:uid="{00000000-0005-0000-0000-00001E6A0000}"/>
    <cellStyle name="Título 52" xfId="27160" xr:uid="{00000000-0005-0000-0000-00001F6A0000}"/>
    <cellStyle name="Título 53" xfId="27161" xr:uid="{00000000-0005-0000-0000-0000206A0000}"/>
    <cellStyle name="Título 54" xfId="27162" xr:uid="{00000000-0005-0000-0000-0000216A0000}"/>
    <cellStyle name="Título 55" xfId="27163" xr:uid="{00000000-0005-0000-0000-0000226A0000}"/>
    <cellStyle name="Título 56" xfId="27164" xr:uid="{00000000-0005-0000-0000-0000236A0000}"/>
    <cellStyle name="Título 57" xfId="27165" xr:uid="{00000000-0005-0000-0000-0000246A0000}"/>
    <cellStyle name="Título 58" xfId="27166" xr:uid="{00000000-0005-0000-0000-0000256A0000}"/>
    <cellStyle name="Título 59" xfId="27167" xr:uid="{00000000-0005-0000-0000-0000266A0000}"/>
    <cellStyle name="Título 6" xfId="27168" xr:uid="{00000000-0005-0000-0000-0000276A0000}"/>
    <cellStyle name="Título 60" xfId="27169" xr:uid="{00000000-0005-0000-0000-0000286A0000}"/>
    <cellStyle name="Título 61" xfId="27170" xr:uid="{00000000-0005-0000-0000-0000296A0000}"/>
    <cellStyle name="Título 62" xfId="27171" xr:uid="{00000000-0005-0000-0000-00002A6A0000}"/>
    <cellStyle name="Título 63" xfId="27172" xr:uid="{00000000-0005-0000-0000-00002B6A0000}"/>
    <cellStyle name="Título 64" xfId="27173" xr:uid="{00000000-0005-0000-0000-00002C6A0000}"/>
    <cellStyle name="Título 65" xfId="27174" xr:uid="{00000000-0005-0000-0000-00002D6A0000}"/>
    <cellStyle name="Título 66" xfId="27175" xr:uid="{00000000-0005-0000-0000-00002E6A0000}"/>
    <cellStyle name="Título 67" xfId="27176" xr:uid="{00000000-0005-0000-0000-00002F6A0000}"/>
    <cellStyle name="Título 68" xfId="27177" xr:uid="{00000000-0005-0000-0000-0000306A0000}"/>
    <cellStyle name="Título 69" xfId="27178" xr:uid="{00000000-0005-0000-0000-0000316A0000}"/>
    <cellStyle name="Título 7" xfId="27179" xr:uid="{00000000-0005-0000-0000-0000326A0000}"/>
    <cellStyle name="Título 7 2" xfId="27180" xr:uid="{00000000-0005-0000-0000-0000336A0000}"/>
    <cellStyle name="Título 7 3" xfId="27181" xr:uid="{00000000-0005-0000-0000-0000346A0000}"/>
    <cellStyle name="Título 7 4" xfId="27182" xr:uid="{00000000-0005-0000-0000-0000356A0000}"/>
    <cellStyle name="Título 70" xfId="27183" xr:uid="{00000000-0005-0000-0000-0000366A0000}"/>
    <cellStyle name="Título 71" xfId="27184" xr:uid="{00000000-0005-0000-0000-0000376A0000}"/>
    <cellStyle name="Título 72" xfId="27185" xr:uid="{00000000-0005-0000-0000-0000386A0000}"/>
    <cellStyle name="Título 73" xfId="27186" xr:uid="{00000000-0005-0000-0000-0000396A0000}"/>
    <cellStyle name="Título 74" xfId="27187" xr:uid="{00000000-0005-0000-0000-00003A6A0000}"/>
    <cellStyle name="Título 75" xfId="27188" xr:uid="{00000000-0005-0000-0000-00003B6A0000}"/>
    <cellStyle name="Título 76" xfId="27189" xr:uid="{00000000-0005-0000-0000-00003C6A0000}"/>
    <cellStyle name="Título 77" xfId="27190" xr:uid="{00000000-0005-0000-0000-00003D6A0000}"/>
    <cellStyle name="Título 78" xfId="27191" xr:uid="{00000000-0005-0000-0000-00003E6A0000}"/>
    <cellStyle name="Título 79" xfId="27192" xr:uid="{00000000-0005-0000-0000-00003F6A0000}"/>
    <cellStyle name="Título 8" xfId="27193" xr:uid="{00000000-0005-0000-0000-0000406A0000}"/>
    <cellStyle name="Título 80" xfId="27194" xr:uid="{00000000-0005-0000-0000-0000416A0000}"/>
    <cellStyle name="Título 81" xfId="27195" xr:uid="{00000000-0005-0000-0000-0000426A0000}"/>
    <cellStyle name="Título 82" xfId="27196" xr:uid="{00000000-0005-0000-0000-0000436A0000}"/>
    <cellStyle name="Título 83" xfId="27197" xr:uid="{00000000-0005-0000-0000-0000446A0000}"/>
    <cellStyle name="Título 84" xfId="27198" xr:uid="{00000000-0005-0000-0000-0000456A0000}"/>
    <cellStyle name="Título 85" xfId="27199" xr:uid="{00000000-0005-0000-0000-0000466A0000}"/>
    <cellStyle name="Título 86" xfId="27200" xr:uid="{00000000-0005-0000-0000-0000476A0000}"/>
    <cellStyle name="Título 87" xfId="27201" xr:uid="{00000000-0005-0000-0000-0000486A0000}"/>
    <cellStyle name="Título 88" xfId="27202" xr:uid="{00000000-0005-0000-0000-0000496A0000}"/>
    <cellStyle name="Título 89" xfId="27203" xr:uid="{00000000-0005-0000-0000-00004A6A0000}"/>
    <cellStyle name="Título 9" xfId="27204" xr:uid="{00000000-0005-0000-0000-00004B6A0000}"/>
    <cellStyle name="Título 90" xfId="27205" xr:uid="{00000000-0005-0000-0000-00004C6A0000}"/>
    <cellStyle name="Título 91" xfId="27206" xr:uid="{00000000-0005-0000-0000-00004D6A0000}"/>
    <cellStyle name="Título 92" xfId="27207" xr:uid="{00000000-0005-0000-0000-00004E6A0000}"/>
    <cellStyle name="Título 93" xfId="27208" xr:uid="{00000000-0005-0000-0000-00004F6A0000}"/>
    <cellStyle name="Título 94" xfId="27209" xr:uid="{00000000-0005-0000-0000-0000506A0000}"/>
    <cellStyle name="Título 95" xfId="27210" xr:uid="{00000000-0005-0000-0000-0000516A0000}"/>
    <cellStyle name="Título 96" xfId="27211" xr:uid="{00000000-0005-0000-0000-0000526A0000}"/>
    <cellStyle name="Título 97" xfId="27212" xr:uid="{00000000-0005-0000-0000-0000536A0000}"/>
    <cellStyle name="Título 98" xfId="27213" xr:uid="{00000000-0005-0000-0000-0000546A0000}"/>
    <cellStyle name="Título 99" xfId="27214" xr:uid="{00000000-0005-0000-0000-0000556A0000}"/>
    <cellStyle name="titulo_07+05" xfId="27215" xr:uid="{00000000-0005-0000-0000-0000566A0000}"/>
    <cellStyle name="TITULO1" xfId="27216" xr:uid="{00000000-0005-0000-0000-0000576A0000}"/>
    <cellStyle name="Titulo2" xfId="27217" xr:uid="{00000000-0005-0000-0000-0000586A0000}"/>
    <cellStyle name="Total 10" xfId="27218" xr:uid="{00000000-0005-0000-0000-0000596A0000}"/>
    <cellStyle name="Total 100" xfId="27219" xr:uid="{00000000-0005-0000-0000-00005A6A0000}"/>
    <cellStyle name="Total 100 2" xfId="27220" xr:uid="{00000000-0005-0000-0000-00005B6A0000}"/>
    <cellStyle name="Total 101" xfId="27221" xr:uid="{00000000-0005-0000-0000-00005C6A0000}"/>
    <cellStyle name="Total 101 2" xfId="27222" xr:uid="{00000000-0005-0000-0000-00005D6A0000}"/>
    <cellStyle name="Total 102" xfId="27223" xr:uid="{00000000-0005-0000-0000-00005E6A0000}"/>
    <cellStyle name="Total 102 2" xfId="27224" xr:uid="{00000000-0005-0000-0000-00005F6A0000}"/>
    <cellStyle name="Total 103" xfId="27225" xr:uid="{00000000-0005-0000-0000-0000606A0000}"/>
    <cellStyle name="Total 103 2" xfId="27226" xr:uid="{00000000-0005-0000-0000-0000616A0000}"/>
    <cellStyle name="Total 104" xfId="27227" xr:uid="{00000000-0005-0000-0000-0000626A0000}"/>
    <cellStyle name="Total 104 2" xfId="27228" xr:uid="{00000000-0005-0000-0000-0000636A0000}"/>
    <cellStyle name="Total 105" xfId="27229" xr:uid="{00000000-0005-0000-0000-0000646A0000}"/>
    <cellStyle name="Total 105 2" xfId="27230" xr:uid="{00000000-0005-0000-0000-0000656A0000}"/>
    <cellStyle name="Total 106" xfId="27231" xr:uid="{00000000-0005-0000-0000-0000666A0000}"/>
    <cellStyle name="Total 106 2" xfId="27232" xr:uid="{00000000-0005-0000-0000-0000676A0000}"/>
    <cellStyle name="Total 107" xfId="27233" xr:uid="{00000000-0005-0000-0000-0000686A0000}"/>
    <cellStyle name="Total 107 2" xfId="27234" xr:uid="{00000000-0005-0000-0000-0000696A0000}"/>
    <cellStyle name="Total 108" xfId="27235" xr:uid="{00000000-0005-0000-0000-00006A6A0000}"/>
    <cellStyle name="Total 108 2" xfId="27236" xr:uid="{00000000-0005-0000-0000-00006B6A0000}"/>
    <cellStyle name="Total 109" xfId="27237" xr:uid="{00000000-0005-0000-0000-00006C6A0000}"/>
    <cellStyle name="Total 109 2" xfId="27238" xr:uid="{00000000-0005-0000-0000-00006D6A0000}"/>
    <cellStyle name="Total 11" xfId="27239" xr:uid="{00000000-0005-0000-0000-00006E6A0000}"/>
    <cellStyle name="Total 11 2" xfId="27240" xr:uid="{00000000-0005-0000-0000-00006F6A0000}"/>
    <cellStyle name="Total 110" xfId="27241" xr:uid="{00000000-0005-0000-0000-0000706A0000}"/>
    <cellStyle name="Total 110 2" xfId="27242" xr:uid="{00000000-0005-0000-0000-0000716A0000}"/>
    <cellStyle name="Total 111" xfId="27243" xr:uid="{00000000-0005-0000-0000-0000726A0000}"/>
    <cellStyle name="Total 111 2" xfId="27244" xr:uid="{00000000-0005-0000-0000-0000736A0000}"/>
    <cellStyle name="Total 112" xfId="27245" xr:uid="{00000000-0005-0000-0000-0000746A0000}"/>
    <cellStyle name="Total 112 2" xfId="27246" xr:uid="{00000000-0005-0000-0000-0000756A0000}"/>
    <cellStyle name="Total 113" xfId="27247" xr:uid="{00000000-0005-0000-0000-0000766A0000}"/>
    <cellStyle name="Total 113 2" xfId="27248" xr:uid="{00000000-0005-0000-0000-0000776A0000}"/>
    <cellStyle name="Total 114" xfId="27249" xr:uid="{00000000-0005-0000-0000-0000786A0000}"/>
    <cellStyle name="Total 114 2" xfId="27250" xr:uid="{00000000-0005-0000-0000-0000796A0000}"/>
    <cellStyle name="Total 115" xfId="27251" xr:uid="{00000000-0005-0000-0000-00007A6A0000}"/>
    <cellStyle name="Total 115 2" xfId="27252" xr:uid="{00000000-0005-0000-0000-00007B6A0000}"/>
    <cellStyle name="Total 116" xfId="27253" xr:uid="{00000000-0005-0000-0000-00007C6A0000}"/>
    <cellStyle name="Total 116 2" xfId="27254" xr:uid="{00000000-0005-0000-0000-00007D6A0000}"/>
    <cellStyle name="Total 117" xfId="27255" xr:uid="{00000000-0005-0000-0000-00007E6A0000}"/>
    <cellStyle name="Total 118" xfId="27256" xr:uid="{00000000-0005-0000-0000-00007F6A0000}"/>
    <cellStyle name="Total 119" xfId="27257" xr:uid="{00000000-0005-0000-0000-0000806A0000}"/>
    <cellStyle name="Total 12" xfId="27258" xr:uid="{00000000-0005-0000-0000-0000816A0000}"/>
    <cellStyle name="Total 12 2" xfId="27259" xr:uid="{00000000-0005-0000-0000-0000826A0000}"/>
    <cellStyle name="Total 120" xfId="27260" xr:uid="{00000000-0005-0000-0000-0000836A0000}"/>
    <cellStyle name="Total 121" xfId="27261" xr:uid="{00000000-0005-0000-0000-0000846A0000}"/>
    <cellStyle name="Total 122" xfId="27262" xr:uid="{00000000-0005-0000-0000-0000856A0000}"/>
    <cellStyle name="Total 13" xfId="27263" xr:uid="{00000000-0005-0000-0000-0000866A0000}"/>
    <cellStyle name="Total 13 2" xfId="27264" xr:uid="{00000000-0005-0000-0000-0000876A0000}"/>
    <cellStyle name="Total 14" xfId="27265" xr:uid="{00000000-0005-0000-0000-0000886A0000}"/>
    <cellStyle name="Total 14 2" xfId="27266" xr:uid="{00000000-0005-0000-0000-0000896A0000}"/>
    <cellStyle name="Total 15" xfId="27267" xr:uid="{00000000-0005-0000-0000-00008A6A0000}"/>
    <cellStyle name="Total 15 2" xfId="27268" xr:uid="{00000000-0005-0000-0000-00008B6A0000}"/>
    <cellStyle name="Total 16" xfId="27269" xr:uid="{00000000-0005-0000-0000-00008C6A0000}"/>
    <cellStyle name="Total 16 2" xfId="27270" xr:uid="{00000000-0005-0000-0000-00008D6A0000}"/>
    <cellStyle name="Total 17" xfId="27271" xr:uid="{00000000-0005-0000-0000-00008E6A0000}"/>
    <cellStyle name="Total 17 2" xfId="27272" xr:uid="{00000000-0005-0000-0000-00008F6A0000}"/>
    <cellStyle name="Total 18" xfId="27273" xr:uid="{00000000-0005-0000-0000-0000906A0000}"/>
    <cellStyle name="Total 18 2" xfId="27274" xr:uid="{00000000-0005-0000-0000-0000916A0000}"/>
    <cellStyle name="Total 19" xfId="27275" xr:uid="{00000000-0005-0000-0000-0000926A0000}"/>
    <cellStyle name="Total 19 2" xfId="27276" xr:uid="{00000000-0005-0000-0000-0000936A0000}"/>
    <cellStyle name="Total 2" xfId="27277" xr:uid="{00000000-0005-0000-0000-0000946A0000}"/>
    <cellStyle name="Total 2 10" xfId="27278" xr:uid="{00000000-0005-0000-0000-0000956A0000}"/>
    <cellStyle name="Total 2 10 2" xfId="27279" xr:uid="{00000000-0005-0000-0000-0000966A0000}"/>
    <cellStyle name="Total 2 11" xfId="27280" xr:uid="{00000000-0005-0000-0000-0000976A0000}"/>
    <cellStyle name="Total 2 11 2" xfId="27281" xr:uid="{00000000-0005-0000-0000-0000986A0000}"/>
    <cellStyle name="Total 2 12" xfId="27282" xr:uid="{00000000-0005-0000-0000-0000996A0000}"/>
    <cellStyle name="Total 2 12 2" xfId="27283" xr:uid="{00000000-0005-0000-0000-00009A6A0000}"/>
    <cellStyle name="Total 2 13" xfId="50024" xr:uid="{C71F40C6-F3D2-47BA-A3B7-AB516564A657}"/>
    <cellStyle name="Total 2 2" xfId="27284" xr:uid="{00000000-0005-0000-0000-00009B6A0000}"/>
    <cellStyle name="Total 2 2 2" xfId="27285" xr:uid="{00000000-0005-0000-0000-00009C6A0000}"/>
    <cellStyle name="Total 2 3" xfId="27286" xr:uid="{00000000-0005-0000-0000-00009D6A0000}"/>
    <cellStyle name="Total 2 3 2" xfId="27287" xr:uid="{00000000-0005-0000-0000-00009E6A0000}"/>
    <cellStyle name="Total 2 4" xfId="27288" xr:uid="{00000000-0005-0000-0000-00009F6A0000}"/>
    <cellStyle name="Total 2 4 2" xfId="27289" xr:uid="{00000000-0005-0000-0000-0000A06A0000}"/>
    <cellStyle name="Total 2 5" xfId="27290" xr:uid="{00000000-0005-0000-0000-0000A16A0000}"/>
    <cellStyle name="Total 2 5 2" xfId="27291" xr:uid="{00000000-0005-0000-0000-0000A26A0000}"/>
    <cellStyle name="Total 2 6" xfId="27292" xr:uid="{00000000-0005-0000-0000-0000A36A0000}"/>
    <cellStyle name="Total 2 6 2" xfId="27293" xr:uid="{00000000-0005-0000-0000-0000A46A0000}"/>
    <cellStyle name="Total 2 7" xfId="27294" xr:uid="{00000000-0005-0000-0000-0000A56A0000}"/>
    <cellStyle name="Total 2 7 2" xfId="27295" xr:uid="{00000000-0005-0000-0000-0000A66A0000}"/>
    <cellStyle name="Total 2 8" xfId="27296" xr:uid="{00000000-0005-0000-0000-0000A76A0000}"/>
    <cellStyle name="Total 2 8 2" xfId="27297" xr:uid="{00000000-0005-0000-0000-0000A86A0000}"/>
    <cellStyle name="Total 2 9" xfId="27298" xr:uid="{00000000-0005-0000-0000-0000A96A0000}"/>
    <cellStyle name="Total 2 9 2" xfId="27299" xr:uid="{00000000-0005-0000-0000-0000AA6A0000}"/>
    <cellStyle name="Total 2_Bases_Generales" xfId="27300" xr:uid="{00000000-0005-0000-0000-0000AB6A0000}"/>
    <cellStyle name="Total 20" xfId="27301" xr:uid="{00000000-0005-0000-0000-0000AC6A0000}"/>
    <cellStyle name="Total 20 2" xfId="27302" xr:uid="{00000000-0005-0000-0000-0000AD6A0000}"/>
    <cellStyle name="Total 21" xfId="27303" xr:uid="{00000000-0005-0000-0000-0000AE6A0000}"/>
    <cellStyle name="Total 21 2" xfId="27304" xr:uid="{00000000-0005-0000-0000-0000AF6A0000}"/>
    <cellStyle name="Total 22" xfId="27305" xr:uid="{00000000-0005-0000-0000-0000B06A0000}"/>
    <cellStyle name="Total 22 2" xfId="27306" xr:uid="{00000000-0005-0000-0000-0000B16A0000}"/>
    <cellStyle name="Total 23" xfId="27307" xr:uid="{00000000-0005-0000-0000-0000B26A0000}"/>
    <cellStyle name="Total 23 2" xfId="27308" xr:uid="{00000000-0005-0000-0000-0000B36A0000}"/>
    <cellStyle name="Total 24" xfId="27309" xr:uid="{00000000-0005-0000-0000-0000B46A0000}"/>
    <cellStyle name="Total 24 2" xfId="27310" xr:uid="{00000000-0005-0000-0000-0000B56A0000}"/>
    <cellStyle name="Total 25" xfId="27311" xr:uid="{00000000-0005-0000-0000-0000B66A0000}"/>
    <cellStyle name="Total 25 2" xfId="27312" xr:uid="{00000000-0005-0000-0000-0000B76A0000}"/>
    <cellStyle name="Total 26" xfId="27313" xr:uid="{00000000-0005-0000-0000-0000B86A0000}"/>
    <cellStyle name="Total 26 2" xfId="27314" xr:uid="{00000000-0005-0000-0000-0000B96A0000}"/>
    <cellStyle name="Total 27" xfId="27315" xr:uid="{00000000-0005-0000-0000-0000BA6A0000}"/>
    <cellStyle name="Total 27 2" xfId="27316" xr:uid="{00000000-0005-0000-0000-0000BB6A0000}"/>
    <cellStyle name="Total 28" xfId="27317" xr:uid="{00000000-0005-0000-0000-0000BC6A0000}"/>
    <cellStyle name="Total 28 2" xfId="27318" xr:uid="{00000000-0005-0000-0000-0000BD6A0000}"/>
    <cellStyle name="Total 29" xfId="27319" xr:uid="{00000000-0005-0000-0000-0000BE6A0000}"/>
    <cellStyle name="Total 29 2" xfId="27320" xr:uid="{00000000-0005-0000-0000-0000BF6A0000}"/>
    <cellStyle name="Total 3" xfId="27321" xr:uid="{00000000-0005-0000-0000-0000C06A0000}"/>
    <cellStyle name="Total 3 10" xfId="27322" xr:uid="{00000000-0005-0000-0000-0000C16A0000}"/>
    <cellStyle name="Total 3 10 2" xfId="27323" xr:uid="{00000000-0005-0000-0000-0000C26A0000}"/>
    <cellStyle name="Total 3 11" xfId="27324" xr:uid="{00000000-0005-0000-0000-0000C36A0000}"/>
    <cellStyle name="Total 3 11 2" xfId="27325" xr:uid="{00000000-0005-0000-0000-0000C46A0000}"/>
    <cellStyle name="Total 3 12" xfId="27326" xr:uid="{00000000-0005-0000-0000-0000C56A0000}"/>
    <cellStyle name="Total 3 12 2" xfId="27327" xr:uid="{00000000-0005-0000-0000-0000C66A0000}"/>
    <cellStyle name="Total 3 13" xfId="50025" xr:uid="{CE993BD4-3066-4DE4-8E47-E76D4401BA9A}"/>
    <cellStyle name="Total 3 2" xfId="27328" xr:uid="{00000000-0005-0000-0000-0000C76A0000}"/>
    <cellStyle name="Total 3 2 2" xfId="27329" xr:uid="{00000000-0005-0000-0000-0000C86A0000}"/>
    <cellStyle name="Total 3 3" xfId="27330" xr:uid="{00000000-0005-0000-0000-0000C96A0000}"/>
    <cellStyle name="Total 3 3 2" xfId="27331" xr:uid="{00000000-0005-0000-0000-0000CA6A0000}"/>
    <cellStyle name="Total 3 4" xfId="27332" xr:uid="{00000000-0005-0000-0000-0000CB6A0000}"/>
    <cellStyle name="Total 3 4 2" xfId="27333" xr:uid="{00000000-0005-0000-0000-0000CC6A0000}"/>
    <cellStyle name="Total 3 5" xfId="27334" xr:uid="{00000000-0005-0000-0000-0000CD6A0000}"/>
    <cellStyle name="Total 3 5 2" xfId="27335" xr:uid="{00000000-0005-0000-0000-0000CE6A0000}"/>
    <cellStyle name="Total 3 6" xfId="27336" xr:uid="{00000000-0005-0000-0000-0000CF6A0000}"/>
    <cellStyle name="Total 3 6 2" xfId="27337" xr:uid="{00000000-0005-0000-0000-0000D06A0000}"/>
    <cellStyle name="Total 3 7" xfId="27338" xr:uid="{00000000-0005-0000-0000-0000D16A0000}"/>
    <cellStyle name="Total 3 7 2" xfId="27339" xr:uid="{00000000-0005-0000-0000-0000D26A0000}"/>
    <cellStyle name="Total 3 8" xfId="27340" xr:uid="{00000000-0005-0000-0000-0000D36A0000}"/>
    <cellStyle name="Total 3 8 2" xfId="27341" xr:uid="{00000000-0005-0000-0000-0000D46A0000}"/>
    <cellStyle name="Total 3 9" xfId="27342" xr:uid="{00000000-0005-0000-0000-0000D56A0000}"/>
    <cellStyle name="Total 3 9 2" xfId="27343" xr:uid="{00000000-0005-0000-0000-0000D66A0000}"/>
    <cellStyle name="Total 3_Bases_Generales" xfId="27344" xr:uid="{00000000-0005-0000-0000-0000D76A0000}"/>
    <cellStyle name="Total 30" xfId="27345" xr:uid="{00000000-0005-0000-0000-0000D86A0000}"/>
    <cellStyle name="Total 30 2" xfId="27346" xr:uid="{00000000-0005-0000-0000-0000D96A0000}"/>
    <cellStyle name="Total 31" xfId="27347" xr:uid="{00000000-0005-0000-0000-0000DA6A0000}"/>
    <cellStyle name="Total 31 2" xfId="27348" xr:uid="{00000000-0005-0000-0000-0000DB6A0000}"/>
    <cellStyle name="Total 32" xfId="27349" xr:uid="{00000000-0005-0000-0000-0000DC6A0000}"/>
    <cellStyle name="Total 32 2" xfId="27350" xr:uid="{00000000-0005-0000-0000-0000DD6A0000}"/>
    <cellStyle name="Total 33" xfId="27351" xr:uid="{00000000-0005-0000-0000-0000DE6A0000}"/>
    <cellStyle name="Total 33 2" xfId="27352" xr:uid="{00000000-0005-0000-0000-0000DF6A0000}"/>
    <cellStyle name="Total 34" xfId="27353" xr:uid="{00000000-0005-0000-0000-0000E06A0000}"/>
    <cellStyle name="Total 34 2" xfId="27354" xr:uid="{00000000-0005-0000-0000-0000E16A0000}"/>
    <cellStyle name="Total 35" xfId="27355" xr:uid="{00000000-0005-0000-0000-0000E26A0000}"/>
    <cellStyle name="Total 35 2" xfId="27356" xr:uid="{00000000-0005-0000-0000-0000E36A0000}"/>
    <cellStyle name="Total 36" xfId="27357" xr:uid="{00000000-0005-0000-0000-0000E46A0000}"/>
    <cellStyle name="Total 36 2" xfId="27358" xr:uid="{00000000-0005-0000-0000-0000E56A0000}"/>
    <cellStyle name="Total 37" xfId="27359" xr:uid="{00000000-0005-0000-0000-0000E66A0000}"/>
    <cellStyle name="Total 37 2" xfId="27360" xr:uid="{00000000-0005-0000-0000-0000E76A0000}"/>
    <cellStyle name="Total 38" xfId="27361" xr:uid="{00000000-0005-0000-0000-0000E86A0000}"/>
    <cellStyle name="Total 38 2" xfId="27362" xr:uid="{00000000-0005-0000-0000-0000E96A0000}"/>
    <cellStyle name="Total 39" xfId="27363" xr:uid="{00000000-0005-0000-0000-0000EA6A0000}"/>
    <cellStyle name="Total 39 2" xfId="27364" xr:uid="{00000000-0005-0000-0000-0000EB6A0000}"/>
    <cellStyle name="Total 4" xfId="27365" xr:uid="{00000000-0005-0000-0000-0000EC6A0000}"/>
    <cellStyle name="Total 4 10" xfId="27366" xr:uid="{00000000-0005-0000-0000-0000ED6A0000}"/>
    <cellStyle name="Total 4 10 2" xfId="27367" xr:uid="{00000000-0005-0000-0000-0000EE6A0000}"/>
    <cellStyle name="Total 4 11" xfId="27368" xr:uid="{00000000-0005-0000-0000-0000EF6A0000}"/>
    <cellStyle name="Total 4 11 2" xfId="27369" xr:uid="{00000000-0005-0000-0000-0000F06A0000}"/>
    <cellStyle name="Total 4 12" xfId="27370" xr:uid="{00000000-0005-0000-0000-0000F16A0000}"/>
    <cellStyle name="Total 4 12 2" xfId="27371" xr:uid="{00000000-0005-0000-0000-0000F26A0000}"/>
    <cellStyle name="Total 4 13" xfId="27372" xr:uid="{00000000-0005-0000-0000-0000F36A0000}"/>
    <cellStyle name="Total 4 2" xfId="27373" xr:uid="{00000000-0005-0000-0000-0000F46A0000}"/>
    <cellStyle name="Total 4 2 2" xfId="27374" xr:uid="{00000000-0005-0000-0000-0000F56A0000}"/>
    <cellStyle name="Total 4 3" xfId="27375" xr:uid="{00000000-0005-0000-0000-0000F66A0000}"/>
    <cellStyle name="Total 4 3 2" xfId="27376" xr:uid="{00000000-0005-0000-0000-0000F76A0000}"/>
    <cellStyle name="Total 4 4" xfId="27377" xr:uid="{00000000-0005-0000-0000-0000F86A0000}"/>
    <cellStyle name="Total 4 4 2" xfId="27378" xr:uid="{00000000-0005-0000-0000-0000F96A0000}"/>
    <cellStyle name="Total 4 5" xfId="27379" xr:uid="{00000000-0005-0000-0000-0000FA6A0000}"/>
    <cellStyle name="Total 4 5 2" xfId="27380" xr:uid="{00000000-0005-0000-0000-0000FB6A0000}"/>
    <cellStyle name="Total 4 6" xfId="27381" xr:uid="{00000000-0005-0000-0000-0000FC6A0000}"/>
    <cellStyle name="Total 4 6 2" xfId="27382" xr:uid="{00000000-0005-0000-0000-0000FD6A0000}"/>
    <cellStyle name="Total 4 7" xfId="27383" xr:uid="{00000000-0005-0000-0000-0000FE6A0000}"/>
    <cellStyle name="Total 4 7 2" xfId="27384" xr:uid="{00000000-0005-0000-0000-0000FF6A0000}"/>
    <cellStyle name="Total 4 8" xfId="27385" xr:uid="{00000000-0005-0000-0000-0000006B0000}"/>
    <cellStyle name="Total 4 8 2" xfId="27386" xr:uid="{00000000-0005-0000-0000-0000016B0000}"/>
    <cellStyle name="Total 4 9" xfId="27387" xr:uid="{00000000-0005-0000-0000-0000026B0000}"/>
    <cellStyle name="Total 4 9 2" xfId="27388" xr:uid="{00000000-0005-0000-0000-0000036B0000}"/>
    <cellStyle name="Total 4_Bases_Generales" xfId="27389" xr:uid="{00000000-0005-0000-0000-0000046B0000}"/>
    <cellStyle name="Total 40" xfId="27390" xr:uid="{00000000-0005-0000-0000-0000056B0000}"/>
    <cellStyle name="Total 40 2" xfId="27391" xr:uid="{00000000-0005-0000-0000-0000066B0000}"/>
    <cellStyle name="Total 41" xfId="27392" xr:uid="{00000000-0005-0000-0000-0000076B0000}"/>
    <cellStyle name="Total 41 2" xfId="27393" xr:uid="{00000000-0005-0000-0000-0000086B0000}"/>
    <cellStyle name="Total 42" xfId="27394" xr:uid="{00000000-0005-0000-0000-0000096B0000}"/>
    <cellStyle name="Total 42 2" xfId="27395" xr:uid="{00000000-0005-0000-0000-00000A6B0000}"/>
    <cellStyle name="Total 43" xfId="27396" xr:uid="{00000000-0005-0000-0000-00000B6B0000}"/>
    <cellStyle name="Total 43 2" xfId="27397" xr:uid="{00000000-0005-0000-0000-00000C6B0000}"/>
    <cellStyle name="Total 44" xfId="27398" xr:uid="{00000000-0005-0000-0000-00000D6B0000}"/>
    <cellStyle name="Total 44 2" xfId="27399" xr:uid="{00000000-0005-0000-0000-00000E6B0000}"/>
    <cellStyle name="Total 45" xfId="27400" xr:uid="{00000000-0005-0000-0000-00000F6B0000}"/>
    <cellStyle name="Total 45 2" xfId="27401" xr:uid="{00000000-0005-0000-0000-0000106B0000}"/>
    <cellStyle name="Total 46" xfId="27402" xr:uid="{00000000-0005-0000-0000-0000116B0000}"/>
    <cellStyle name="Total 46 2" xfId="27403" xr:uid="{00000000-0005-0000-0000-0000126B0000}"/>
    <cellStyle name="Total 47" xfId="27404" xr:uid="{00000000-0005-0000-0000-0000136B0000}"/>
    <cellStyle name="Total 47 2" xfId="27405" xr:uid="{00000000-0005-0000-0000-0000146B0000}"/>
    <cellStyle name="Total 48" xfId="27406" xr:uid="{00000000-0005-0000-0000-0000156B0000}"/>
    <cellStyle name="Total 48 2" xfId="27407" xr:uid="{00000000-0005-0000-0000-0000166B0000}"/>
    <cellStyle name="Total 49" xfId="27408" xr:uid="{00000000-0005-0000-0000-0000176B0000}"/>
    <cellStyle name="Total 49 2" xfId="27409" xr:uid="{00000000-0005-0000-0000-0000186B0000}"/>
    <cellStyle name="Total 5" xfId="27410" xr:uid="{00000000-0005-0000-0000-0000196B0000}"/>
    <cellStyle name="Total 5 2" xfId="27411" xr:uid="{00000000-0005-0000-0000-00001A6B0000}"/>
    <cellStyle name="Total 50" xfId="27412" xr:uid="{00000000-0005-0000-0000-00001B6B0000}"/>
    <cellStyle name="Total 50 2" xfId="27413" xr:uid="{00000000-0005-0000-0000-00001C6B0000}"/>
    <cellStyle name="Total 51" xfId="27414" xr:uid="{00000000-0005-0000-0000-00001D6B0000}"/>
    <cellStyle name="Total 51 2" xfId="27415" xr:uid="{00000000-0005-0000-0000-00001E6B0000}"/>
    <cellStyle name="Total 52" xfId="27416" xr:uid="{00000000-0005-0000-0000-00001F6B0000}"/>
    <cellStyle name="Total 52 2" xfId="27417" xr:uid="{00000000-0005-0000-0000-0000206B0000}"/>
    <cellStyle name="Total 53" xfId="27418" xr:uid="{00000000-0005-0000-0000-0000216B0000}"/>
    <cellStyle name="Total 53 2" xfId="27419" xr:uid="{00000000-0005-0000-0000-0000226B0000}"/>
    <cellStyle name="Total 54" xfId="27420" xr:uid="{00000000-0005-0000-0000-0000236B0000}"/>
    <cellStyle name="Total 54 2" xfId="27421" xr:uid="{00000000-0005-0000-0000-0000246B0000}"/>
    <cellStyle name="Total 55" xfId="27422" xr:uid="{00000000-0005-0000-0000-0000256B0000}"/>
    <cellStyle name="Total 55 2" xfId="27423" xr:uid="{00000000-0005-0000-0000-0000266B0000}"/>
    <cellStyle name="Total 56" xfId="27424" xr:uid="{00000000-0005-0000-0000-0000276B0000}"/>
    <cellStyle name="Total 56 2" xfId="27425" xr:uid="{00000000-0005-0000-0000-0000286B0000}"/>
    <cellStyle name="Total 57" xfId="27426" xr:uid="{00000000-0005-0000-0000-0000296B0000}"/>
    <cellStyle name="Total 57 2" xfId="27427" xr:uid="{00000000-0005-0000-0000-00002A6B0000}"/>
    <cellStyle name="Total 58" xfId="27428" xr:uid="{00000000-0005-0000-0000-00002B6B0000}"/>
    <cellStyle name="Total 58 2" xfId="27429" xr:uid="{00000000-0005-0000-0000-00002C6B0000}"/>
    <cellStyle name="Total 59" xfId="27430" xr:uid="{00000000-0005-0000-0000-00002D6B0000}"/>
    <cellStyle name="Total 59 2" xfId="27431" xr:uid="{00000000-0005-0000-0000-00002E6B0000}"/>
    <cellStyle name="Total 6" xfId="27432" xr:uid="{00000000-0005-0000-0000-00002F6B0000}"/>
    <cellStyle name="Total 6 2" xfId="27433" xr:uid="{00000000-0005-0000-0000-0000306B0000}"/>
    <cellStyle name="Total 60" xfId="27434" xr:uid="{00000000-0005-0000-0000-0000316B0000}"/>
    <cellStyle name="Total 60 2" xfId="27435" xr:uid="{00000000-0005-0000-0000-0000326B0000}"/>
    <cellStyle name="Total 61" xfId="27436" xr:uid="{00000000-0005-0000-0000-0000336B0000}"/>
    <cellStyle name="Total 61 2" xfId="27437" xr:uid="{00000000-0005-0000-0000-0000346B0000}"/>
    <cellStyle name="Total 62" xfId="27438" xr:uid="{00000000-0005-0000-0000-0000356B0000}"/>
    <cellStyle name="Total 62 2" xfId="27439" xr:uid="{00000000-0005-0000-0000-0000366B0000}"/>
    <cellStyle name="Total 63" xfId="27440" xr:uid="{00000000-0005-0000-0000-0000376B0000}"/>
    <cellStyle name="Total 63 2" xfId="27441" xr:uid="{00000000-0005-0000-0000-0000386B0000}"/>
    <cellStyle name="Total 64" xfId="27442" xr:uid="{00000000-0005-0000-0000-0000396B0000}"/>
    <cellStyle name="Total 64 2" xfId="27443" xr:uid="{00000000-0005-0000-0000-00003A6B0000}"/>
    <cellStyle name="Total 65" xfId="27444" xr:uid="{00000000-0005-0000-0000-00003B6B0000}"/>
    <cellStyle name="Total 65 2" xfId="27445" xr:uid="{00000000-0005-0000-0000-00003C6B0000}"/>
    <cellStyle name="Total 66" xfId="27446" xr:uid="{00000000-0005-0000-0000-00003D6B0000}"/>
    <cellStyle name="Total 66 2" xfId="27447" xr:uid="{00000000-0005-0000-0000-00003E6B0000}"/>
    <cellStyle name="Total 67" xfId="27448" xr:uid="{00000000-0005-0000-0000-00003F6B0000}"/>
    <cellStyle name="Total 67 2" xfId="27449" xr:uid="{00000000-0005-0000-0000-0000406B0000}"/>
    <cellStyle name="Total 68" xfId="27450" xr:uid="{00000000-0005-0000-0000-0000416B0000}"/>
    <cellStyle name="Total 68 2" xfId="27451" xr:uid="{00000000-0005-0000-0000-0000426B0000}"/>
    <cellStyle name="Total 69" xfId="27452" xr:uid="{00000000-0005-0000-0000-0000436B0000}"/>
    <cellStyle name="Total 69 2" xfId="27453" xr:uid="{00000000-0005-0000-0000-0000446B0000}"/>
    <cellStyle name="Total 7" xfId="27454" xr:uid="{00000000-0005-0000-0000-0000456B0000}"/>
    <cellStyle name="Total 7 2" xfId="27455" xr:uid="{00000000-0005-0000-0000-0000466B0000}"/>
    <cellStyle name="Total 70" xfId="27456" xr:uid="{00000000-0005-0000-0000-0000476B0000}"/>
    <cellStyle name="Total 70 2" xfId="27457" xr:uid="{00000000-0005-0000-0000-0000486B0000}"/>
    <cellStyle name="Total 71" xfId="27458" xr:uid="{00000000-0005-0000-0000-0000496B0000}"/>
    <cellStyle name="Total 71 2" xfId="27459" xr:uid="{00000000-0005-0000-0000-00004A6B0000}"/>
    <cellStyle name="Total 72" xfId="27460" xr:uid="{00000000-0005-0000-0000-00004B6B0000}"/>
    <cellStyle name="Total 72 2" xfId="27461" xr:uid="{00000000-0005-0000-0000-00004C6B0000}"/>
    <cellStyle name="Total 73" xfId="27462" xr:uid="{00000000-0005-0000-0000-00004D6B0000}"/>
    <cellStyle name="Total 73 2" xfId="27463" xr:uid="{00000000-0005-0000-0000-00004E6B0000}"/>
    <cellStyle name="Total 74" xfId="27464" xr:uid="{00000000-0005-0000-0000-00004F6B0000}"/>
    <cellStyle name="Total 74 2" xfId="27465" xr:uid="{00000000-0005-0000-0000-0000506B0000}"/>
    <cellStyle name="Total 75" xfId="27466" xr:uid="{00000000-0005-0000-0000-0000516B0000}"/>
    <cellStyle name="Total 75 2" xfId="27467" xr:uid="{00000000-0005-0000-0000-0000526B0000}"/>
    <cellStyle name="Total 76" xfId="27468" xr:uid="{00000000-0005-0000-0000-0000536B0000}"/>
    <cellStyle name="Total 76 2" xfId="27469" xr:uid="{00000000-0005-0000-0000-0000546B0000}"/>
    <cellStyle name="Total 77" xfId="27470" xr:uid="{00000000-0005-0000-0000-0000556B0000}"/>
    <cellStyle name="Total 77 2" xfId="27471" xr:uid="{00000000-0005-0000-0000-0000566B0000}"/>
    <cellStyle name="Total 78" xfId="27472" xr:uid="{00000000-0005-0000-0000-0000576B0000}"/>
    <cellStyle name="Total 78 2" xfId="27473" xr:uid="{00000000-0005-0000-0000-0000586B0000}"/>
    <cellStyle name="Total 79" xfId="27474" xr:uid="{00000000-0005-0000-0000-0000596B0000}"/>
    <cellStyle name="Total 79 2" xfId="27475" xr:uid="{00000000-0005-0000-0000-00005A6B0000}"/>
    <cellStyle name="Total 8" xfId="27476" xr:uid="{00000000-0005-0000-0000-00005B6B0000}"/>
    <cellStyle name="Total 8 2" xfId="27477" xr:uid="{00000000-0005-0000-0000-00005C6B0000}"/>
    <cellStyle name="Total 80" xfId="27478" xr:uid="{00000000-0005-0000-0000-00005D6B0000}"/>
    <cellStyle name="Total 80 2" xfId="27479" xr:uid="{00000000-0005-0000-0000-00005E6B0000}"/>
    <cellStyle name="Total 81" xfId="27480" xr:uid="{00000000-0005-0000-0000-00005F6B0000}"/>
    <cellStyle name="Total 81 2" xfId="27481" xr:uid="{00000000-0005-0000-0000-0000606B0000}"/>
    <cellStyle name="Total 82" xfId="27482" xr:uid="{00000000-0005-0000-0000-0000616B0000}"/>
    <cellStyle name="Total 82 2" xfId="27483" xr:uid="{00000000-0005-0000-0000-0000626B0000}"/>
    <cellStyle name="Total 83" xfId="27484" xr:uid="{00000000-0005-0000-0000-0000636B0000}"/>
    <cellStyle name="Total 83 2" xfId="27485" xr:uid="{00000000-0005-0000-0000-0000646B0000}"/>
    <cellStyle name="Total 84" xfId="27486" xr:uid="{00000000-0005-0000-0000-0000656B0000}"/>
    <cellStyle name="Total 84 2" xfId="27487" xr:uid="{00000000-0005-0000-0000-0000666B0000}"/>
    <cellStyle name="Total 85" xfId="27488" xr:uid="{00000000-0005-0000-0000-0000676B0000}"/>
    <cellStyle name="Total 85 2" xfId="27489" xr:uid="{00000000-0005-0000-0000-0000686B0000}"/>
    <cellStyle name="Total 86" xfId="27490" xr:uid="{00000000-0005-0000-0000-0000696B0000}"/>
    <cellStyle name="Total 86 2" xfId="27491" xr:uid="{00000000-0005-0000-0000-00006A6B0000}"/>
    <cellStyle name="Total 87" xfId="27492" xr:uid="{00000000-0005-0000-0000-00006B6B0000}"/>
    <cellStyle name="Total 87 2" xfId="27493" xr:uid="{00000000-0005-0000-0000-00006C6B0000}"/>
    <cellStyle name="Total 88" xfId="27494" xr:uid="{00000000-0005-0000-0000-00006D6B0000}"/>
    <cellStyle name="Total 88 2" xfId="27495" xr:uid="{00000000-0005-0000-0000-00006E6B0000}"/>
    <cellStyle name="Total 89" xfId="27496" xr:uid="{00000000-0005-0000-0000-00006F6B0000}"/>
    <cellStyle name="Total 89 2" xfId="27497" xr:uid="{00000000-0005-0000-0000-0000706B0000}"/>
    <cellStyle name="Total 9" xfId="27498" xr:uid="{00000000-0005-0000-0000-0000716B0000}"/>
    <cellStyle name="Total 9 2" xfId="27499" xr:uid="{00000000-0005-0000-0000-0000726B0000}"/>
    <cellStyle name="Total 90" xfId="27500" xr:uid="{00000000-0005-0000-0000-0000736B0000}"/>
    <cellStyle name="Total 90 2" xfId="27501" xr:uid="{00000000-0005-0000-0000-0000746B0000}"/>
    <cellStyle name="Total 91" xfId="27502" xr:uid="{00000000-0005-0000-0000-0000756B0000}"/>
    <cellStyle name="Total 91 2" xfId="27503" xr:uid="{00000000-0005-0000-0000-0000766B0000}"/>
    <cellStyle name="Total 92" xfId="27504" xr:uid="{00000000-0005-0000-0000-0000776B0000}"/>
    <cellStyle name="Total 92 2" xfId="27505" xr:uid="{00000000-0005-0000-0000-0000786B0000}"/>
    <cellStyle name="Total 93" xfId="27506" xr:uid="{00000000-0005-0000-0000-0000796B0000}"/>
    <cellStyle name="Total 93 2" xfId="27507" xr:uid="{00000000-0005-0000-0000-00007A6B0000}"/>
    <cellStyle name="Total 94" xfId="27508" xr:uid="{00000000-0005-0000-0000-00007B6B0000}"/>
    <cellStyle name="Total 94 2" xfId="27509" xr:uid="{00000000-0005-0000-0000-00007C6B0000}"/>
    <cellStyle name="Total 95" xfId="27510" xr:uid="{00000000-0005-0000-0000-00007D6B0000}"/>
    <cellStyle name="Total 95 2" xfId="27511" xr:uid="{00000000-0005-0000-0000-00007E6B0000}"/>
    <cellStyle name="Total 96" xfId="27512" xr:uid="{00000000-0005-0000-0000-00007F6B0000}"/>
    <cellStyle name="Total 96 2" xfId="27513" xr:uid="{00000000-0005-0000-0000-0000806B0000}"/>
    <cellStyle name="Total 97" xfId="27514" xr:uid="{00000000-0005-0000-0000-0000816B0000}"/>
    <cellStyle name="Total 97 2" xfId="27515" xr:uid="{00000000-0005-0000-0000-0000826B0000}"/>
    <cellStyle name="Total 98" xfId="27516" xr:uid="{00000000-0005-0000-0000-0000836B0000}"/>
    <cellStyle name="Total 98 2" xfId="27517" xr:uid="{00000000-0005-0000-0000-0000846B0000}"/>
    <cellStyle name="Total 99" xfId="27518" xr:uid="{00000000-0005-0000-0000-0000856B0000}"/>
    <cellStyle name="Total 99 2" xfId="27519" xr:uid="{00000000-0005-0000-0000-0000866B0000}"/>
    <cellStyle name="Unprot" xfId="27520" xr:uid="{00000000-0005-0000-0000-0000876B0000}"/>
    <cellStyle name="Unprot$" xfId="27521" xr:uid="{00000000-0005-0000-0000-0000886B0000}"/>
    <cellStyle name="Unprotect" xfId="27522" xr:uid="{00000000-0005-0000-0000-0000896B0000}"/>
    <cellStyle name="veces" xfId="27523" xr:uid="{00000000-0005-0000-0000-00008A6B0000}"/>
    <cellStyle name="veces 2" xfId="27524" xr:uid="{00000000-0005-0000-0000-00008B6B0000}"/>
    <cellStyle name="veces 2 10" xfId="27525" xr:uid="{00000000-0005-0000-0000-00008C6B0000}"/>
    <cellStyle name="veces 2 10 2" xfId="27526" xr:uid="{00000000-0005-0000-0000-00008D6B0000}"/>
    <cellStyle name="veces 2 11" xfId="27527" xr:uid="{00000000-0005-0000-0000-00008E6B0000}"/>
    <cellStyle name="veces 2 11 2" xfId="27528" xr:uid="{00000000-0005-0000-0000-00008F6B0000}"/>
    <cellStyle name="veces 2 12" xfId="27529" xr:uid="{00000000-0005-0000-0000-0000906B0000}"/>
    <cellStyle name="veces 2 12 2" xfId="27530" xr:uid="{00000000-0005-0000-0000-0000916B0000}"/>
    <cellStyle name="veces 2 13" xfId="27531" xr:uid="{00000000-0005-0000-0000-0000926B0000}"/>
    <cellStyle name="veces 2 2" xfId="27532" xr:uid="{00000000-0005-0000-0000-0000936B0000}"/>
    <cellStyle name="veces 2 2 2" xfId="27533" xr:uid="{00000000-0005-0000-0000-0000946B0000}"/>
    <cellStyle name="veces 2 3" xfId="27534" xr:uid="{00000000-0005-0000-0000-0000956B0000}"/>
    <cellStyle name="veces 2 3 2" xfId="27535" xr:uid="{00000000-0005-0000-0000-0000966B0000}"/>
    <cellStyle name="veces 2 4" xfId="27536" xr:uid="{00000000-0005-0000-0000-0000976B0000}"/>
    <cellStyle name="veces 2 4 2" xfId="27537" xr:uid="{00000000-0005-0000-0000-0000986B0000}"/>
    <cellStyle name="veces 2 5" xfId="27538" xr:uid="{00000000-0005-0000-0000-0000996B0000}"/>
    <cellStyle name="veces 2 5 2" xfId="27539" xr:uid="{00000000-0005-0000-0000-00009A6B0000}"/>
    <cellStyle name="veces 2 6" xfId="27540" xr:uid="{00000000-0005-0000-0000-00009B6B0000}"/>
    <cellStyle name="veces 2 6 2" xfId="27541" xr:uid="{00000000-0005-0000-0000-00009C6B0000}"/>
    <cellStyle name="veces 2 7" xfId="27542" xr:uid="{00000000-0005-0000-0000-00009D6B0000}"/>
    <cellStyle name="veces 2 7 2" xfId="27543" xr:uid="{00000000-0005-0000-0000-00009E6B0000}"/>
    <cellStyle name="veces 2 8" xfId="27544" xr:uid="{00000000-0005-0000-0000-00009F6B0000}"/>
    <cellStyle name="veces 2 8 2" xfId="27545" xr:uid="{00000000-0005-0000-0000-0000A06B0000}"/>
    <cellStyle name="veces 2 9" xfId="27546" xr:uid="{00000000-0005-0000-0000-0000A16B0000}"/>
    <cellStyle name="veces 2 9 2" xfId="27547" xr:uid="{00000000-0005-0000-0000-0000A26B0000}"/>
    <cellStyle name="veces 3" xfId="27548" xr:uid="{00000000-0005-0000-0000-0000A36B0000}"/>
    <cellStyle name="veces 3 10" xfId="27549" xr:uid="{00000000-0005-0000-0000-0000A46B0000}"/>
    <cellStyle name="veces 3 10 2" xfId="27550" xr:uid="{00000000-0005-0000-0000-0000A56B0000}"/>
    <cellStyle name="veces 3 11" xfId="27551" xr:uid="{00000000-0005-0000-0000-0000A66B0000}"/>
    <cellStyle name="veces 3 11 2" xfId="27552" xr:uid="{00000000-0005-0000-0000-0000A76B0000}"/>
    <cellStyle name="veces 3 12" xfId="27553" xr:uid="{00000000-0005-0000-0000-0000A86B0000}"/>
    <cellStyle name="veces 3 12 2" xfId="27554" xr:uid="{00000000-0005-0000-0000-0000A96B0000}"/>
    <cellStyle name="veces 3 13" xfId="27555" xr:uid="{00000000-0005-0000-0000-0000AA6B0000}"/>
    <cellStyle name="veces 3 2" xfId="27556" xr:uid="{00000000-0005-0000-0000-0000AB6B0000}"/>
    <cellStyle name="veces 3 2 2" xfId="27557" xr:uid="{00000000-0005-0000-0000-0000AC6B0000}"/>
    <cellStyle name="veces 3 3" xfId="27558" xr:uid="{00000000-0005-0000-0000-0000AD6B0000}"/>
    <cellStyle name="veces 3 3 2" xfId="27559" xr:uid="{00000000-0005-0000-0000-0000AE6B0000}"/>
    <cellStyle name="veces 3 4" xfId="27560" xr:uid="{00000000-0005-0000-0000-0000AF6B0000}"/>
    <cellStyle name="veces 3 4 2" xfId="27561" xr:uid="{00000000-0005-0000-0000-0000B06B0000}"/>
    <cellStyle name="veces 3 5" xfId="27562" xr:uid="{00000000-0005-0000-0000-0000B16B0000}"/>
    <cellStyle name="veces 3 5 2" xfId="27563" xr:uid="{00000000-0005-0000-0000-0000B26B0000}"/>
    <cellStyle name="veces 3 6" xfId="27564" xr:uid="{00000000-0005-0000-0000-0000B36B0000}"/>
    <cellStyle name="veces 3 6 2" xfId="27565" xr:uid="{00000000-0005-0000-0000-0000B46B0000}"/>
    <cellStyle name="veces 3 7" xfId="27566" xr:uid="{00000000-0005-0000-0000-0000B56B0000}"/>
    <cellStyle name="veces 3 7 2" xfId="27567" xr:uid="{00000000-0005-0000-0000-0000B66B0000}"/>
    <cellStyle name="veces 3 8" xfId="27568" xr:uid="{00000000-0005-0000-0000-0000B76B0000}"/>
    <cellStyle name="veces 3 8 2" xfId="27569" xr:uid="{00000000-0005-0000-0000-0000B86B0000}"/>
    <cellStyle name="veces 3 9" xfId="27570" xr:uid="{00000000-0005-0000-0000-0000B96B0000}"/>
    <cellStyle name="veces 3 9 2" xfId="27571" xr:uid="{00000000-0005-0000-0000-0000BA6B0000}"/>
    <cellStyle name="veces 4" xfId="27572" xr:uid="{00000000-0005-0000-0000-0000BB6B0000}"/>
    <cellStyle name="veces 4 10" xfId="27573" xr:uid="{00000000-0005-0000-0000-0000BC6B0000}"/>
    <cellStyle name="veces 4 10 2" xfId="27574" xr:uid="{00000000-0005-0000-0000-0000BD6B0000}"/>
    <cellStyle name="veces 4 11" xfId="27575" xr:uid="{00000000-0005-0000-0000-0000BE6B0000}"/>
    <cellStyle name="veces 4 11 2" xfId="27576" xr:uid="{00000000-0005-0000-0000-0000BF6B0000}"/>
    <cellStyle name="veces 4 12" xfId="27577" xr:uid="{00000000-0005-0000-0000-0000C06B0000}"/>
    <cellStyle name="veces 4 12 2" xfId="27578" xr:uid="{00000000-0005-0000-0000-0000C16B0000}"/>
    <cellStyle name="veces 4 13" xfId="27579" xr:uid="{00000000-0005-0000-0000-0000C26B0000}"/>
    <cellStyle name="veces 4 2" xfId="27580" xr:uid="{00000000-0005-0000-0000-0000C36B0000}"/>
    <cellStyle name="veces 4 2 2" xfId="27581" xr:uid="{00000000-0005-0000-0000-0000C46B0000}"/>
    <cellStyle name="veces 4 3" xfId="27582" xr:uid="{00000000-0005-0000-0000-0000C56B0000}"/>
    <cellStyle name="veces 4 3 2" xfId="27583" xr:uid="{00000000-0005-0000-0000-0000C66B0000}"/>
    <cellStyle name="veces 4 4" xfId="27584" xr:uid="{00000000-0005-0000-0000-0000C76B0000}"/>
    <cellStyle name="veces 4 4 2" xfId="27585" xr:uid="{00000000-0005-0000-0000-0000C86B0000}"/>
    <cellStyle name="veces 4 5" xfId="27586" xr:uid="{00000000-0005-0000-0000-0000C96B0000}"/>
    <cellStyle name="veces 4 5 2" xfId="27587" xr:uid="{00000000-0005-0000-0000-0000CA6B0000}"/>
    <cellStyle name="veces 4 6" xfId="27588" xr:uid="{00000000-0005-0000-0000-0000CB6B0000}"/>
    <cellStyle name="veces 4 6 2" xfId="27589" xr:uid="{00000000-0005-0000-0000-0000CC6B0000}"/>
    <cellStyle name="veces 4 7" xfId="27590" xr:uid="{00000000-0005-0000-0000-0000CD6B0000}"/>
    <cellStyle name="veces 4 7 2" xfId="27591" xr:uid="{00000000-0005-0000-0000-0000CE6B0000}"/>
    <cellStyle name="veces 4 8" xfId="27592" xr:uid="{00000000-0005-0000-0000-0000CF6B0000}"/>
    <cellStyle name="veces 4 8 2" xfId="27593" xr:uid="{00000000-0005-0000-0000-0000D06B0000}"/>
    <cellStyle name="veces 4 9" xfId="27594" xr:uid="{00000000-0005-0000-0000-0000D16B0000}"/>
    <cellStyle name="veces 4 9 2" xfId="27595" xr:uid="{00000000-0005-0000-0000-0000D26B0000}"/>
    <cellStyle name="veces 5" xfId="27596" xr:uid="{00000000-0005-0000-0000-0000D36B0000}"/>
    <cellStyle name="Vírgula" xfId="27622" builtinId="3"/>
    <cellStyle name="Vírgula 10" xfId="48805" xr:uid="{BC5B1857-BF07-42F2-9112-3CC102DAEE03}"/>
    <cellStyle name="Vírgula 10 2" xfId="48806" xr:uid="{B851DF2E-B1A2-4E3B-A2BB-152C78E138AB}"/>
    <cellStyle name="Vírgula 11" xfId="48807" xr:uid="{5AEB05B2-C6EF-4A69-B21A-A8ECB09D6C23}"/>
    <cellStyle name="Vírgula 11 2" xfId="48808" xr:uid="{26F9BF46-0493-4AF0-B5AC-780610EE77EA}"/>
    <cellStyle name="Vírgula 2" xfId="2" xr:uid="{00000000-0005-0000-0000-0000D56B0000}"/>
    <cellStyle name="Vírgula 2 2" xfId="27597" xr:uid="{00000000-0005-0000-0000-0000D66B0000}"/>
    <cellStyle name="Vírgula 2 2 2" xfId="27598" xr:uid="{00000000-0005-0000-0000-0000D76B0000}"/>
    <cellStyle name="Vírgula 2 2 2 2" xfId="48810" xr:uid="{D667E34B-C601-4BA8-A6A2-390AF5DE8114}"/>
    <cellStyle name="Vírgula 2 2 3" xfId="48809" xr:uid="{8B9B42FB-823C-4B9B-9426-3A9CB04C92B6}"/>
    <cellStyle name="Vírgula 2 3" xfId="27599" xr:uid="{00000000-0005-0000-0000-0000D86B0000}"/>
    <cellStyle name="Vírgula 2 3 2" xfId="48812" xr:uid="{494C4946-76AA-4BD7-81CF-F9D3D8A4B106}"/>
    <cellStyle name="Vírgula 2 3 3" xfId="48811" xr:uid="{3EC182A6-1AC5-485E-8029-2B8135AAB0A6}"/>
    <cellStyle name="Vírgula 2 4" xfId="27600" xr:uid="{00000000-0005-0000-0000-0000D96B0000}"/>
    <cellStyle name="Vírgula 2 4 2" xfId="48814" xr:uid="{839945C0-2864-4F5F-8C3C-3D1CA41FCF35}"/>
    <cellStyle name="Vírgula 2 4 3" xfId="48813" xr:uid="{4B5859D7-42CB-4EF4-BFE3-81D3EE92061C}"/>
    <cellStyle name="Vírgula 2 5" xfId="27601" xr:uid="{00000000-0005-0000-0000-0000DA6B0000}"/>
    <cellStyle name="Vírgula 2 5 2" xfId="48815" xr:uid="{41CD1B7F-91E4-448B-B09C-2BA9445E5A61}"/>
    <cellStyle name="Vírgula 2 6" xfId="27623" xr:uid="{9D69C8A5-2825-43A3-BFFB-373EA984EFC1}"/>
    <cellStyle name="Vírgula 3" xfId="27602" xr:uid="{00000000-0005-0000-0000-0000DB6B0000}"/>
    <cellStyle name="Vírgula 3 2" xfId="27603" xr:uid="{00000000-0005-0000-0000-0000DC6B0000}"/>
    <cellStyle name="Vírgula 3 2 2" xfId="48818" xr:uid="{862D38CF-370D-4D79-B0BB-CBA3EA0FEE6E}"/>
    <cellStyle name="Vírgula 3 2 3" xfId="48817" xr:uid="{46D7E955-429F-4597-928A-2CF68428B28D}"/>
    <cellStyle name="Vírgula 3 3" xfId="27604" xr:uid="{00000000-0005-0000-0000-0000DD6B0000}"/>
    <cellStyle name="Vírgula 3 3 2" xfId="27605" xr:uid="{00000000-0005-0000-0000-0000DE6B0000}"/>
    <cellStyle name="Vírgula 3 3 2 2" xfId="48820" xr:uid="{66DA74C0-30AE-43FC-8068-B18FF20818EF}"/>
    <cellStyle name="Vírgula 3 3 3" xfId="48819" xr:uid="{EBD8E96C-4008-470D-8440-F0B625A1C56A}"/>
    <cellStyle name="Vírgula 3 4" xfId="27606" xr:uid="{00000000-0005-0000-0000-0000DF6B0000}"/>
    <cellStyle name="Vírgula 3 4 2" xfId="48821" xr:uid="{9044D743-4BEA-4CC3-A947-13E126D135AD}"/>
    <cellStyle name="Vírgula 3 5" xfId="48816" xr:uid="{E4A450BC-B344-4022-9ECD-70FE30203944}"/>
    <cellStyle name="Vírgula 4" xfId="27607" xr:uid="{00000000-0005-0000-0000-0000E06B0000}"/>
    <cellStyle name="Vírgula 4 2" xfId="27608" xr:uid="{00000000-0005-0000-0000-0000E16B0000}"/>
    <cellStyle name="Vírgula 4 2 2" xfId="48824" xr:uid="{17F6B6A5-77B9-4D85-BECC-BD3386DFAC6A}"/>
    <cellStyle name="Vírgula 4 2 3" xfId="48823" xr:uid="{AC54F787-B9AC-466E-B720-651E3E063A5A}"/>
    <cellStyle name="Vírgula 4 3" xfId="48825" xr:uid="{3678ADB3-754C-4BF8-ABFA-70C2C869180F}"/>
    <cellStyle name="Vírgula 4 4" xfId="48822" xr:uid="{B223A32F-DB9B-499D-B112-870711900AE8}"/>
    <cellStyle name="Vírgula 5" xfId="27609" xr:uid="{00000000-0005-0000-0000-0000E26B0000}"/>
    <cellStyle name="Vírgula 5 2" xfId="48827" xr:uid="{2528A47E-8B3B-45B6-BB7B-8C4D9F92F6C3}"/>
    <cellStyle name="Vírgula 5 3" xfId="48826" xr:uid="{7D397829-992C-4789-8304-BA9CE0483B02}"/>
    <cellStyle name="Vírgula 6" xfId="27610" xr:uid="{00000000-0005-0000-0000-0000E36B0000}"/>
    <cellStyle name="Vírgula 6 2" xfId="48829" xr:uid="{3CD6CC7B-4D30-4860-950E-F46AC6A33DC8}"/>
    <cellStyle name="Vírgula 6 3" xfId="48828" xr:uid="{16B4677A-9322-4AEB-81AB-00A0F735BF46}"/>
    <cellStyle name="Vírgula 7" xfId="27611" xr:uid="{00000000-0005-0000-0000-0000E46B0000}"/>
    <cellStyle name="Vírgula 7 2" xfId="48831" xr:uid="{893501A2-05FF-42AF-8886-294001E588B0}"/>
    <cellStyle name="Vírgula 7 3" xfId="48830" xr:uid="{A14BB721-E983-4BDB-8B2D-7B730B0AABE6}"/>
    <cellStyle name="Vírgula 8" xfId="27612" xr:uid="{00000000-0005-0000-0000-0000E56B0000}"/>
    <cellStyle name="Vírgula 8 2" xfId="27613" xr:uid="{00000000-0005-0000-0000-0000E66B0000}"/>
    <cellStyle name="Vírgula 8 2 2" xfId="48833" xr:uid="{4F9A0C64-CBD6-4192-92F5-D1EE8CDB21E7}"/>
    <cellStyle name="Vírgula 8 3" xfId="48832" xr:uid="{DD351F82-6BBC-4052-8F0C-03B1D9B58DC9}"/>
    <cellStyle name="Vírgula 9" xfId="48834" xr:uid="{D05BDBFE-1447-4264-AE10-22D84BC72D84}"/>
    <cellStyle name="Vírgula 9 2" xfId="48835" xr:uid="{CFF2CB3C-E63C-4E85-91C8-A677A408BBD0}"/>
    <cellStyle name="Warning Text" xfId="27614" xr:uid="{00000000-0005-0000-0000-0000E76B0000}"/>
  </cellStyles>
  <dxfs count="0"/>
  <tableStyles count="0" defaultTableStyle="TableStyleMedium2" defaultPivotStyle="PivotStyleLight16"/>
  <colors>
    <mruColors>
      <color rgb="FF003C69"/>
      <color rgb="FF00A3DE"/>
      <color rgb="FF6683B7"/>
      <color rgb="FF66C2FF"/>
      <color rgb="FF33599F"/>
      <color rgb="FF33ADFF"/>
      <color rgb="FFFE7333"/>
      <color rgb="FF0068B1"/>
      <color rgb="FF60C5E7"/>
      <color rgb="FFFFBC3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33" Type="http://schemas.openxmlformats.org/officeDocument/2006/relationships/externalLink" Target="externalLinks/externalLink2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externalLink" Target="externalLinks/externalLink2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externalLink" Target="externalLinks/externalLink24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36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externalLink" Target="externalLinks/externalLink2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externalLink" Target="externalLinks/externalLink22.xml"/><Relationship Id="rId35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387738569715832E-2"/>
          <c:y val="0.22070656372631783"/>
          <c:w val="0.9325687789609729"/>
          <c:h val="0.6386447433380524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Equivalência.!$B$4</c:f>
              <c:strCache>
                <c:ptCount val="1"/>
                <c:pt idx="0">
                  <c:v>IEMadeira</c:v>
                </c:pt>
              </c:strCache>
            </c:strRef>
          </c:tx>
          <c:spPr>
            <a:solidFill>
              <a:srgbClr val="E46C0A"/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00" b="0" i="0" u="none" strike="noStrike" baseline="0">
                    <a:solidFill>
                      <a:srgbClr val="FFFFFF"/>
                    </a:solidFill>
                    <a:latin typeface="Arial" pitchFamily="34" charset="0"/>
                    <a:ea typeface="Calibri"/>
                    <a:cs typeface="Arial" pitchFamily="34" charset="0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Equivalência.!$C$3:$D$3</c:f>
              <c:strCache>
                <c:ptCount val="2"/>
                <c:pt idx="0">
                  <c:v>
2014</c:v>
                </c:pt>
                <c:pt idx="1">
                  <c:v>
2015</c:v>
                </c:pt>
              </c:strCache>
            </c:strRef>
          </c:cat>
          <c:val>
            <c:numRef>
              <c:f>Equivalência.!$C$4:$D$4</c:f>
              <c:numCache>
                <c:formatCode>#,##0.0</c:formatCode>
                <c:ptCount val="2"/>
                <c:pt idx="0">
                  <c:v>59.012099999999968</c:v>
                </c:pt>
                <c:pt idx="1">
                  <c:v>66.314170000000018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6C-42D8-801F-C96C1B1E6EF9}"/>
            </c:ext>
          </c:extLst>
        </c:ser>
        <c:ser>
          <c:idx val="2"/>
          <c:order val="1"/>
          <c:tx>
            <c:strRef>
              <c:f>Equivalência.!$B$5</c:f>
              <c:strCache>
                <c:ptCount val="1"/>
                <c:pt idx="0">
                  <c:v>IENNE</c:v>
                </c:pt>
              </c:strCache>
            </c:strRef>
          </c:tx>
          <c:spPr>
            <a:solidFill>
              <a:srgbClr val="FFBC3D"/>
            </a:solid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6C-42D8-801F-C96C1B1E6EF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itchFamily="34" charset="0"/>
                    <a:ea typeface="Calibri"/>
                    <a:cs typeface="Arial" pitchFamily="34" charset="0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Equivalência.!$C$3:$D$3</c:f>
              <c:strCache>
                <c:ptCount val="2"/>
                <c:pt idx="0">
                  <c:v>
2014</c:v>
                </c:pt>
                <c:pt idx="1">
                  <c:v>
2015</c:v>
                </c:pt>
              </c:strCache>
            </c:strRef>
          </c:cat>
          <c:val>
            <c:numRef>
              <c:f>Equivalência.!$C$5:$D$5</c:f>
              <c:numCache>
                <c:formatCode>#,##0.0</c:formatCode>
                <c:ptCount val="2"/>
                <c:pt idx="0">
                  <c:v>-1.56775</c:v>
                </c:pt>
                <c:pt idx="1">
                  <c:v>-0.92500000000000004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6C-42D8-801F-C96C1B1E6EF9}"/>
            </c:ext>
          </c:extLst>
        </c:ser>
        <c:ser>
          <c:idx val="3"/>
          <c:order val="2"/>
          <c:tx>
            <c:strRef>
              <c:f>Equivalência.!$B$6</c:f>
              <c:strCache>
                <c:ptCount val="1"/>
                <c:pt idx="0">
                  <c:v>IESUL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96C-42D8-801F-C96C1B1E6EF9}"/>
              </c:ext>
            </c:extLst>
          </c:dPt>
          <c:cat>
            <c:strRef>
              <c:f>Equivalência.!$C$3:$D$3</c:f>
              <c:strCache>
                <c:ptCount val="2"/>
                <c:pt idx="0">
                  <c:v>
2014</c:v>
                </c:pt>
                <c:pt idx="1">
                  <c:v>
2015</c:v>
                </c:pt>
              </c:strCache>
            </c:strRef>
          </c:cat>
          <c:val>
            <c:numRef>
              <c:f>Equivalência.!$C$6:$D$6</c:f>
              <c:numCache>
                <c:formatCode>#,##0.0</c:formatCode>
                <c:ptCount val="2"/>
                <c:pt idx="0">
                  <c:v>-0.70699999999999996</c:v>
                </c:pt>
                <c:pt idx="1">
                  <c:v>-0.72099999999999997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96C-42D8-801F-C96C1B1E6EF9}"/>
            </c:ext>
          </c:extLst>
        </c:ser>
        <c:ser>
          <c:idx val="1"/>
          <c:order val="3"/>
          <c:tx>
            <c:strRef>
              <c:f>Equivalência.!$B$7</c:f>
              <c:strCache>
                <c:ptCount val="1"/>
                <c:pt idx="0">
                  <c:v>IEGaranhuns</c:v>
                </c:pt>
              </c:strCache>
            </c:strRef>
          </c:tx>
          <c:invertIfNegative val="0"/>
          <c:cat>
            <c:strRef>
              <c:f>Equivalência.!$C$3:$D$3</c:f>
              <c:strCache>
                <c:ptCount val="2"/>
                <c:pt idx="0">
                  <c:v>
2014</c:v>
                </c:pt>
                <c:pt idx="1">
                  <c:v>
2015</c:v>
                </c:pt>
              </c:strCache>
            </c:strRef>
          </c:cat>
          <c:val>
            <c:numRef>
              <c:f>Equivalência.!$C$7:$D$7</c:f>
              <c:numCache>
                <c:formatCode>#,##0.0</c:formatCode>
                <c:ptCount val="2"/>
                <c:pt idx="0">
                  <c:v>0</c:v>
                </c:pt>
                <c:pt idx="1">
                  <c:v>1.7549200000000005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96C-42D8-801F-C96C1B1E6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7"/>
        <c:overlap val="100"/>
        <c:axId val="43484672"/>
        <c:axId val="43496192"/>
      </c:barChart>
      <c:catAx>
        <c:axId val="43484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4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pt-BR"/>
          </a:p>
        </c:txPr>
        <c:crossAx val="43496192"/>
        <c:crosses val="autoZero"/>
        <c:auto val="1"/>
        <c:lblAlgn val="ctr"/>
        <c:lblOffset val="100"/>
        <c:noMultiLvlLbl val="0"/>
      </c:catAx>
      <c:valAx>
        <c:axId val="43496192"/>
        <c:scaling>
          <c:orientation val="minMax"/>
          <c:max val="40"/>
          <c:min val="-10"/>
        </c:scaling>
        <c:delete val="1"/>
        <c:axPos val="l"/>
        <c:numFmt formatCode="#,##0.0" sourceLinked="1"/>
        <c:majorTickMark val="out"/>
        <c:minorTickMark val="none"/>
        <c:tickLblPos val="nextTo"/>
        <c:crossAx val="43484672"/>
        <c:crosses val="autoZero"/>
        <c:crossBetween val="between"/>
        <c:majorUnit val="350"/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90989481428457808"/>
          <c:w val="0.89999997535518717"/>
          <c:h val="4.5428548629835745E-2"/>
        </c:manualLayout>
      </c:layout>
      <c:overlay val="0"/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" pitchFamily="34" charset="0"/>
              <a:ea typeface="Calibri"/>
              <a:cs typeface="Arial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3188494</xdr:colOff>
      <xdr:row>0</xdr:row>
      <xdr:rowOff>190500</xdr:rowOff>
    </xdr:from>
    <xdr:to>
      <xdr:col>1</xdr:col>
      <xdr:colOff>4207669</xdr:colOff>
      <xdr:row>0</xdr:row>
      <xdr:rowOff>190500</xdr:rowOff>
    </xdr:to>
    <xdr:pic>
      <xdr:nvPicPr>
        <xdr:cNvPr id="2" name="Picture 1" descr="logo-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8994" y="190500"/>
          <a:ext cx="742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3188494</xdr:colOff>
      <xdr:row>0</xdr:row>
      <xdr:rowOff>190500</xdr:rowOff>
    </xdr:from>
    <xdr:to>
      <xdr:col>1</xdr:col>
      <xdr:colOff>4207669</xdr:colOff>
      <xdr:row>0</xdr:row>
      <xdr:rowOff>190500</xdr:rowOff>
    </xdr:to>
    <xdr:pic>
      <xdr:nvPicPr>
        <xdr:cNvPr id="2" name="Picture 1" descr="logo-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8994" y="190500"/>
          <a:ext cx="466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192881</xdr:colOff>
      <xdr:row>9</xdr:row>
      <xdr:rowOff>159542</xdr:rowOff>
    </xdr:from>
    <xdr:to>
      <xdr:col>3</xdr:col>
      <xdr:colOff>678655</xdr:colOff>
      <xdr:row>42</xdr:row>
      <xdr:rowOff>47624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5</xdr:col>
      <xdr:colOff>0</xdr:colOff>
      <xdr:row>46</xdr:row>
      <xdr:rowOff>0</xdr:rowOff>
    </xdr:from>
    <xdr:ext cx="914400" cy="264560"/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/>
      </xdr:nvSpPr>
      <xdr:spPr>
        <a:xfrm>
          <a:off x="11020425" y="11891962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8</xdr:col>
      <xdr:colOff>0</xdr:colOff>
      <xdr:row>46</xdr:row>
      <xdr:rowOff>0</xdr:rowOff>
    </xdr:from>
    <xdr:ext cx="914400" cy="264560"/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/>
      </xdr:nvSpPr>
      <xdr:spPr>
        <a:xfrm>
          <a:off x="13449300" y="11891962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pt-BR" sz="1100"/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0.20221</cdr:x>
      <cdr:y>0.16373</cdr:y>
    </cdr:from>
    <cdr:to>
      <cdr:x>0.41181</cdr:x>
      <cdr:y>0.21907</cdr:y>
    </cdr:to>
    <cdr:sp macro="" textlink="">
      <cdr:nvSpPr>
        <cdr:cNvPr id="11" name="Retângulo 10"/>
        <cdr:cNvSpPr/>
      </cdr:nvSpPr>
      <cdr:spPr bwMode="auto">
        <a:xfrm xmlns:a="http://schemas.openxmlformats.org/drawingml/2006/main">
          <a:off x="820499" y="882319"/>
          <a:ext cx="850483" cy="2982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flat" cmpd="sng" algn="ctr">
          <a:noFill/>
          <a:prstDash val="solid"/>
          <a:round/>
          <a:headEnd type="none" w="med" len="med"/>
          <a:tailEnd type="none" w="med" len="med"/>
        </a:ln>
        <a:effectLst xmlns:a="http://schemas.openxmlformats.org/drawingml/2006/main"/>
      </cdr:spPr>
      <cdr:txBody>
        <a:bodyPr xmlns:a="http://schemas.openxmlformats.org/drawingml/2006/main" wrap="square" lIns="18288" tIns="0" rIns="0" bIns="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pt-BR" sz="1400" b="1">
              <a:solidFill>
                <a:schemeClr val="tx1">
                  <a:lumMod val="75000"/>
                  <a:lumOff val="25000"/>
                </a:schemeClr>
              </a:solidFill>
              <a:latin typeface="Arial" pitchFamily="34" charset="0"/>
              <a:cs typeface="Arial" pitchFamily="34" charset="0"/>
            </a:rPr>
            <a:t>56,7</a:t>
          </a:r>
        </a:p>
      </cdr:txBody>
    </cdr:sp>
  </cdr:relSizeAnchor>
  <cdr:relSizeAnchor xmlns:cdr="http://schemas.openxmlformats.org/drawingml/2006/chartDrawing">
    <cdr:from>
      <cdr:x>0.67062</cdr:x>
      <cdr:y>0.15303</cdr:y>
    </cdr:from>
    <cdr:to>
      <cdr:x>0.88021</cdr:x>
      <cdr:y>0.20837</cdr:y>
    </cdr:to>
    <cdr:sp macro="" textlink="">
      <cdr:nvSpPr>
        <cdr:cNvPr id="4" name="Retângulo 3"/>
        <cdr:cNvSpPr/>
      </cdr:nvSpPr>
      <cdr:spPr bwMode="auto">
        <a:xfrm xmlns:a="http://schemas.openxmlformats.org/drawingml/2006/main">
          <a:off x="2721155" y="824662"/>
          <a:ext cx="850443" cy="2982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flat" cmpd="sng" algn="ctr">
          <a:noFill/>
          <a:prstDash val="solid"/>
          <a:round/>
          <a:headEnd type="none" w="med" len="med"/>
          <a:tailEnd type="none" w="med" len="med"/>
        </a:ln>
        <a:effectLst xmlns:a="http://schemas.openxmlformats.org/drawingml/2006/main"/>
      </cdr:spPr>
      <cdr:txBody>
        <a:bodyPr xmlns:a="http://schemas.openxmlformats.org/drawingml/2006/main" wrap="square" lIns="18288" tIns="0" rIns="0" bIns="0" anchor="ctr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400" b="1">
              <a:solidFill>
                <a:schemeClr val="tx1">
                  <a:lumMod val="75000"/>
                  <a:lumOff val="25000"/>
                </a:schemeClr>
              </a:solidFill>
              <a:latin typeface="Arial" pitchFamily="34" charset="0"/>
              <a:cs typeface="Arial" pitchFamily="34" charset="0"/>
            </a:rPr>
            <a:t>64,7</a:t>
          </a:r>
        </a:p>
      </cdr:txBody>
    </cdr:sp>
  </cdr:relSizeAnchor>
  <cdr:relSizeAnchor xmlns:cdr="http://schemas.openxmlformats.org/drawingml/2006/chartDrawing">
    <cdr:from>
      <cdr:x>0.31211</cdr:x>
      <cdr:y>0.79599</cdr:y>
    </cdr:from>
    <cdr:to>
      <cdr:x>0.52171</cdr:x>
      <cdr:y>0.85133</cdr:y>
    </cdr:to>
    <cdr:sp macro="" textlink="">
      <cdr:nvSpPr>
        <cdr:cNvPr id="6" name="Retângulo 5"/>
        <cdr:cNvSpPr/>
      </cdr:nvSpPr>
      <cdr:spPr bwMode="auto">
        <a:xfrm xmlns:a="http://schemas.openxmlformats.org/drawingml/2006/main">
          <a:off x="1634331" y="4289425"/>
          <a:ext cx="1097543" cy="2982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flat" cmpd="sng" algn="ctr">
          <a:noFill/>
          <a:prstDash val="solid"/>
          <a:round/>
          <a:headEnd type="none" w="med" len="med"/>
          <a:tailEnd type="none" w="med" len="med"/>
        </a:ln>
        <a:effectLst xmlns:a="http://schemas.openxmlformats.org/drawingml/2006/main"/>
      </cdr:spPr>
      <cdr:txBody>
        <a:bodyPr xmlns:a="http://schemas.openxmlformats.org/drawingml/2006/main" wrap="square" lIns="18288" tIns="0" rIns="0" bIns="0" anchor="ctr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400" b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-0,5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2\DADOS\MODELO%20BUENO\DEUDA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iopark%20Apresenta&#231;&#227;o%201%20tri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2\DADOS\Documents%20and%20Settings\CTEEP\Desktop\Indicadores_Enviados_ISA\Enviado_Alexsandra_27jun\INDICADORES%20ENVIADOS%20&#192;%20ISA%20EM%2027%2006%2007_VersaoCompleta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2\DADOS\Documents%20and%20Settings\NBERNARDO\Nercio\Nova%20CTEEP\Or&#231;amento%20PLURIANUAL%2008-10\Administrativa\Banco%20Investimento%20-%20AI%2021-09-07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cpm10a\workgroup\DOCUME~1\kelly\CONFIG~1\Temp\Conselho_4Trim_Nestor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2\dados\PLANEJAMENTO\EXERCICIO%202008\Fechamento%202008\(11+01)%20Novembro-08\Arquivos%20Base\Real%202008_novembro%20rea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2\DADOS\Andr&#233;a\CTEEP\3+9%20pre&#231;os%20correntes\Resumo%20proje&#231;&#227;o%20final%20revisao%20pluri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t009391\obras\Obras\ECTE\ReceitaECT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Trabalhos\Trabalhos\Relat&#243;rio%20Mensal%20de%20Comercializa&#231;&#227;o%20de%20Energia%20-%20Junho_2005_P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2\DADOS\PLANEJAMENTO\EXERCICIO%202008\Orcamento\Apresentacoes\Reuniao_Orcamento2008_12Nov07\Indicadores\Atualizacao_04jan08\PROJE&#199;&#213;ES%20Indicadores_V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NOVA%20REDE\DIVULGA&#199;&#213;ES%20TRIMESTRAIS\2017\4T17\Database\Tabelas%20Release_2T1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06643\p&#250;blico\arqexcel\SistemaBoletimMensal2001\ResumoGerencial\ResGerencial20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NOVA%20REDE\DIVULGA&#199;&#213;ES%20TRIMESTRAIS\2017\4T17\Database\Suporte\CTEEP_DRE%20Consolidada%20062014%20(Base%20Regulat&#243;rio)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NOVA%20REDE\DIVULGA&#199;&#213;ES%20TRIMESTRAIS\2017\4T17\Database\Suporte\CTEEP_DRE%20Consolidada%20062015%20(Base%20Regulat&#243;rio)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NOVA%20REDE\DIVULGA&#199;&#213;ES%20TRIMESTRAIS\2017\4T17\Database\Suporte\BP%20e%20DRE_RI%2009%2010%2015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NOVA%20REDE\DIVULGA&#199;&#213;ES%20TRIMESTRAIS\2017\4T17\Database\Suporte\BP%20e%20DRE_2014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NOVA%20REDE\DIVULGA&#199;&#213;ES%20TRIMESTRAIS\2017\4T17\Database\Suporte\Equival&#234;ncia%202015%20IFRS%20E%20REG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cesari/AppData/Local/Microsoft/Windows/Temporary%20Internet%20Files/Content.Outlook/QO4VSYQV/Portaria%20120_AP%20068_Preco%20Set16_Papa_atualizada%20IPCA%20(2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cgr00\CO\CO\CCE\CCSE\UGB\Mercado\Acompanhamento\Situa&#231;&#227;o%20Comercial\2005\FontesDados\FontesDados%20SC%2020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2\dados\Documents%20and%20Settings\C%20T%20E%20E%20P\Meus%20documentos\Luciana\Modelo\Vers&#227;o%20Atual\MODELO%20CTEEP_Outubro%20real_141107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na\Desktop\Kaiser\Kaiser%20-%20MC%20Hosting%20v2%20(Implanta&#231;&#227;o%201%20ano%20-%20Refaseado%20-%20Ajuste%20Total%20Agressivo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assis/Configura&#231;&#245;es%20locais/Temporary%20Internet%20Files/Content.Outlook/4KD4RPWO/Oscila&#231;&#227;o%20de%20Pot&#234;ncia/Planilha_do_Rock_Vers&#227;o_1.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cpm10a\workgroup\Orcamento\2002\closing%20report\junho\closing_junho_0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%202006_2009_jul_rea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cpm10a\workgroup\kelly\Kelly\Endividamento%202002\Detalhes%20Escoamento\Fluxo%20Caixa%20Abertura%20Ban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pos_Cambio"/>
      <sheetName val="Indice"/>
      <sheetName val="Escenarios"/>
      <sheetName val="SENSIBILIDADES"/>
      <sheetName val="RESUMEN_CREDITO"/>
      <sheetName val="CUADROS"/>
      <sheetName val="Resumen L.P"/>
      <sheetName val="RESUMEN_MILLONES"/>
      <sheetName val="ASIGNACION_CDTOS"/>
      <sheetName val="CDTOS_CAPITALIZABLES"/>
      <sheetName val="FORWARDS"/>
      <sheetName val="SAP"/>
      <sheetName val="CDTOS-CAJA"/>
      <sheetName val="CDTOS-CAUSACION"/>
      <sheetName val="INDICADORES"/>
      <sheetName val="BID_195"/>
      <sheetName val="MEDIOCREDITO"/>
      <sheetName val="BIRF_3955"/>
      <sheetName val="BIRF_3954"/>
      <sheetName val="BONOS_35"/>
      <sheetName val="BONOS_DTF7"/>
      <sheetName val="BONOS_DTF10"/>
      <sheetName val="BONOS_IPC7"/>
      <sheetName val="BONOS_IPC10"/>
      <sheetName val="BONOS_2001"/>
      <sheetName val="BONOS_2004_1"/>
      <sheetName val="BONOS_2004_2"/>
      <sheetName val="BONOS_NACION"/>
      <sheetName val="FEN_10514"/>
      <sheetName val="FEN_10514_1"/>
      <sheetName val="FEN_10514_2"/>
      <sheetName val="GANADERO"/>
      <sheetName val="ABN_AMRO"/>
      <sheetName val="TRANSELCA_1"/>
      <sheetName val="TRANSELCA"/>
      <sheetName val="TRANSELCA_2005_1"/>
      <sheetName val="TRANSELCA_2005_3"/>
      <sheetName val="TRANSELCA_2005_2"/>
      <sheetName val="TRANSELCA_2004_2"/>
      <sheetName val="BONOS_COP"/>
      <sheetName val="BONOSCOP_DERECHO"/>
      <sheetName val="BONOSCOP_OBLIGACION"/>
      <sheetName val="BNP_DERECHO"/>
      <sheetName val="BNP_OBLIGACION"/>
      <sheetName val="BANCOLOMBIA_DERECHO"/>
      <sheetName val="BANCOLOMBIA_OBLIGACION"/>
      <sheetName val="B195_DERECHO"/>
      <sheetName val="B195_OBLIGACION"/>
      <sheetName val="G_BOLIVIA"/>
      <sheetName val="AB_USD"/>
      <sheetName val="AB_COP"/>
      <sheetName val="BONOS_USD"/>
      <sheetName val="BONOS_HIBRI"/>
      <sheetName val="EC"/>
      <sheetName val="Titulariza"/>
      <sheetName val="PN"/>
      <sheetName val="E_APORTES"/>
      <sheetName val="BONOS_UPME"/>
      <sheetName val="B_LOAN"/>
      <sheetName val="A_LOAN"/>
      <sheetName val="ECAS"/>
      <sheetName val="ISA_PERU_2003"/>
      <sheetName val="REP_2003"/>
      <sheetName val="BOLIVIA_EGR"/>
      <sheetName val="BONOS_SUST"/>
      <sheetName val="CORFINSURA"/>
      <sheetName val="BANCOLOMBIA"/>
      <sheetName val="COLPATRIA"/>
      <sheetName val="CORFIVALLE"/>
      <sheetName val="TES_CONAVI"/>
      <sheetName val="TES_OCCIDENTE"/>
      <sheetName val="TES_DAVIVIENDA"/>
      <sheetName val="TES_SANTANDER"/>
      <sheetName val="LLOYDS"/>
      <sheetName val="POPULAR"/>
      <sheetName val="NACION"/>
    </sheetNames>
    <sheetDataSet>
      <sheetData sheetId="0" refreshError="1"/>
      <sheetData sheetId="1" refreshError="1"/>
      <sheetData sheetId="2" refreshError="1">
        <row r="7">
          <cell r="B7">
            <v>4.8500000000000001E-2</v>
          </cell>
          <cell r="C7">
            <v>6.3100000000000003E-2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gmentos"/>
      <sheetName val="Top10"/>
      <sheetName val="Graficos"/>
      <sheetName val="PPT"/>
      <sheetName val="Book"/>
      <sheetName val="Filiais"/>
      <sheetName val="BD"/>
      <sheetName val="BD2"/>
      <sheetName val="Prestacao"/>
      <sheetName val="BDPrestacao"/>
      <sheetName val="BD Sinist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">
          <cell r="B3" t="str">
            <v>Barra Life</v>
          </cell>
        </row>
        <row r="4">
          <cell r="B4" t="str">
            <v>Barra Medical</v>
          </cell>
        </row>
        <row r="5">
          <cell r="B5" t="str">
            <v>Barão da Torre</v>
          </cell>
        </row>
        <row r="6">
          <cell r="B6" t="str">
            <v>Bolsa de Valores</v>
          </cell>
        </row>
        <row r="7">
          <cell r="B7" t="str">
            <v>Brad. Botafogo</v>
          </cell>
        </row>
        <row r="8">
          <cell r="B8" t="str">
            <v>Cassino Atlântico</v>
          </cell>
        </row>
        <row r="9">
          <cell r="B9" t="str">
            <v>Center Shopping</v>
          </cell>
        </row>
        <row r="10">
          <cell r="B10" t="str">
            <v>H Copa D´or</v>
          </cell>
        </row>
        <row r="11">
          <cell r="B11" t="str">
            <v>Copacabana Medical Center</v>
          </cell>
        </row>
        <row r="12">
          <cell r="B12" t="str">
            <v>Copacab. Medical Tower</v>
          </cell>
        </row>
        <row r="13">
          <cell r="B13" t="str">
            <v>Hilário de Gouveia</v>
          </cell>
        </row>
        <row r="14">
          <cell r="B14" t="str">
            <v>Humaita</v>
          </cell>
        </row>
        <row r="15">
          <cell r="B15" t="str">
            <v>Jacarepagua</v>
          </cell>
        </row>
        <row r="16">
          <cell r="B16" t="str">
            <v>Madureira Shopping</v>
          </cell>
        </row>
        <row r="17">
          <cell r="B17" t="str">
            <v>Passeio Shopping</v>
          </cell>
        </row>
        <row r="18">
          <cell r="B18" t="str">
            <v>Prudente de Moraes</v>
          </cell>
        </row>
        <row r="19">
          <cell r="B19" t="str">
            <v>Recreio Shopping</v>
          </cell>
        </row>
        <row r="20">
          <cell r="B20" t="str">
            <v>Tijuca</v>
          </cell>
        </row>
        <row r="21">
          <cell r="B21" t="str">
            <v>Praça Tiradentes</v>
          </cell>
        </row>
        <row r="22">
          <cell r="B22" t="str">
            <v>Shopping Rio Sul</v>
          </cell>
        </row>
        <row r="23">
          <cell r="B23" t="str">
            <v>Saens Peña</v>
          </cell>
        </row>
        <row r="24">
          <cell r="B24" t="str">
            <v>Senador Dantas</v>
          </cell>
        </row>
        <row r="25">
          <cell r="B25" t="str">
            <v>Sheraton Barra</v>
          </cell>
        </row>
        <row r="26">
          <cell r="B26" t="str">
            <v>Teleporto</v>
          </cell>
        </row>
        <row r="27">
          <cell r="B27" t="str">
            <v>Bradesco Teresópolis</v>
          </cell>
        </row>
        <row r="28">
          <cell r="B28" t="str">
            <v>Visconde de Pirajá</v>
          </cell>
        </row>
        <row r="29">
          <cell r="B29" t="str">
            <v>West Shopping</v>
          </cell>
        </row>
        <row r="30">
          <cell r="B30" t="str">
            <v>Citta America</v>
          </cell>
        </row>
        <row r="31">
          <cell r="B31" t="str">
            <v>Administração Allpark</v>
          </cell>
        </row>
        <row r="32">
          <cell r="B32" t="str">
            <v>Atlântica</v>
          </cell>
        </row>
        <row r="33">
          <cell r="B33" t="str">
            <v>Atlântico Pálace Hotel</v>
          </cell>
        </row>
        <row r="34">
          <cell r="B34" t="str">
            <v>Barcas</v>
          </cell>
        </row>
        <row r="35">
          <cell r="B35" t="str">
            <v>Bay Market</v>
          </cell>
        </row>
        <row r="36">
          <cell r="B36" t="str">
            <v>Bispo</v>
          </cell>
        </row>
        <row r="37">
          <cell r="B37" t="str">
            <v>Casa de Portugal</v>
          </cell>
        </row>
        <row r="38">
          <cell r="B38" t="str">
            <v>Clínica São Vicente</v>
          </cell>
        </row>
        <row r="39">
          <cell r="B39" t="str">
            <v>Forum Ipanema</v>
          </cell>
        </row>
        <row r="40">
          <cell r="B40" t="str">
            <v>Ibgeana</v>
          </cell>
        </row>
        <row r="41">
          <cell r="B41" t="str">
            <v>Ibol</v>
          </cell>
        </row>
        <row r="42">
          <cell r="B42" t="str">
            <v>Ipanema Park</v>
          </cell>
        </row>
        <row r="43">
          <cell r="B43" t="str">
            <v>Leblon Medical Center</v>
          </cell>
        </row>
        <row r="44">
          <cell r="B44" t="str">
            <v>Mario Henrique Simonsen</v>
          </cell>
        </row>
        <row r="45">
          <cell r="B45" t="str">
            <v>Mesbla</v>
          </cell>
        </row>
        <row r="46">
          <cell r="B46" t="str">
            <v>Mosteiro de São Bento</v>
          </cell>
        </row>
        <row r="47">
          <cell r="B47" t="str">
            <v>Nove de Julho</v>
          </cell>
        </row>
        <row r="48">
          <cell r="B48" t="str">
            <v>RB1</v>
          </cell>
        </row>
        <row r="49">
          <cell r="B49" t="str">
            <v>Rodrigues Alves</v>
          </cell>
        </row>
        <row r="50">
          <cell r="B50" t="str">
            <v>Santa Casa</v>
          </cell>
        </row>
        <row r="51">
          <cell r="B51" t="str">
            <v>Siqueira Campos</v>
          </cell>
        </row>
        <row r="52">
          <cell r="B52" t="str">
            <v>Santa Lúcia</v>
          </cell>
        </row>
        <row r="53">
          <cell r="B53" t="str">
            <v>São Gonçalo Shopping</v>
          </cell>
        </row>
        <row r="54">
          <cell r="B54" t="str">
            <v>Shopping Leblon</v>
          </cell>
        </row>
        <row r="55">
          <cell r="B55" t="str">
            <v>Tabajaras</v>
          </cell>
        </row>
        <row r="56">
          <cell r="B56" t="str">
            <v>Via Parque Shopping</v>
          </cell>
        </row>
        <row r="57">
          <cell r="B57" t="str">
            <v>Real Residence</v>
          </cell>
        </row>
        <row r="58">
          <cell r="B58" t="str">
            <v>Torre Almirante</v>
          </cell>
        </row>
        <row r="59">
          <cell r="B59" t="str">
            <v>Administração Riopark</v>
          </cell>
        </row>
        <row r="60">
          <cell r="B60" t="str">
            <v>Voluntários da Pátria</v>
          </cell>
        </row>
        <row r="61">
          <cell r="B61" t="str">
            <v>Conceição</v>
          </cell>
        </row>
        <row r="62">
          <cell r="B62" t="str">
            <v>Andrade Neves</v>
          </cell>
        </row>
        <row r="63">
          <cell r="B63" t="str">
            <v>Jornal do Brasil</v>
          </cell>
        </row>
        <row r="64">
          <cell r="B64" t="str">
            <v>Anasa</v>
          </cell>
        </row>
        <row r="65">
          <cell r="B65" t="str">
            <v>Shopping Teresópolis</v>
          </cell>
        </row>
        <row r="66">
          <cell r="B66" t="str">
            <v>Casarão</v>
          </cell>
        </row>
        <row r="67">
          <cell r="B67" t="str">
            <v>Terreno</v>
          </cell>
        </row>
        <row r="68">
          <cell r="B68" t="str">
            <v>Catete</v>
          </cell>
        </row>
        <row r="69">
          <cell r="B69" t="str">
            <v>Amaral Peixoto</v>
          </cell>
        </row>
        <row r="70">
          <cell r="B70" t="str">
            <v>Santa Rosa</v>
          </cell>
        </row>
        <row r="71">
          <cell r="B71" t="str">
            <v>Marechal Camara I</v>
          </cell>
        </row>
        <row r="72">
          <cell r="B72" t="str">
            <v>Academia Estação do Corpo</v>
          </cell>
        </row>
        <row r="73">
          <cell r="B73" t="str">
            <v>João Pessoa</v>
          </cell>
        </row>
        <row r="74">
          <cell r="B74" t="str">
            <v>Rioswin Candido Benicio</v>
          </cell>
        </row>
        <row r="75">
          <cell r="B75" t="str">
            <v>Rioswin Florianopolis</v>
          </cell>
        </row>
        <row r="76">
          <cell r="B76" t="str">
            <v>Restaurante Outback</v>
          </cell>
        </row>
        <row r="77">
          <cell r="B77" t="str">
            <v>Rioshopping</v>
          </cell>
        </row>
        <row r="78">
          <cell r="B78" t="str">
            <v>Sheraton Macaé</v>
          </cell>
        </row>
        <row r="79">
          <cell r="B79" t="str">
            <v>Macaé Palace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dores"/>
      <sheetName val="Esc.Macro"/>
      <sheetName val="Bases Grales."/>
      <sheetName val="Inversión"/>
      <sheetName val="PYG"/>
      <sheetName val="Flujo Caja"/>
      <sheetName val="Balance"/>
      <sheetName val="Tax"/>
      <sheetName val="M.E."/>
      <sheetName val="RES.ANUAL"/>
      <sheetName val="RES.CREDITO"/>
      <sheetName val="Ptmos. otorg."/>
      <sheetName val="WACC"/>
      <sheetName val="Ingresos"/>
      <sheetName val="Ingres Revisados"/>
      <sheetName val="Atualização"/>
      <sheetName val="FCAc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Resumo"/>
      <sheetName val="Rest_Dir"/>
      <sheetName val="Rest_UG"/>
      <sheetName val="Rest_UA"/>
      <sheetName val="Rest_Conta"/>
      <sheetName val="Rest_PRG"/>
      <sheetName val="Rest_Proc"/>
      <sheetName val="Rest_ATV"/>
      <sheetName val="Codigos"/>
      <sheetName val="Lista de Projetos"/>
      <sheetName val="Proj"/>
      <sheetName val="Datos"/>
      <sheetName val="Inversio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xo de caixa"/>
      <sheetName val="faturamento 2000"/>
      <sheetName val="faturamento 2000x1999"/>
      <sheetName val="margem bruta"/>
      <sheetName val="variação cambial"/>
      <sheetName val="resultado"/>
      <sheetName val="desp. financeira"/>
      <sheetName val="EBITDA"/>
      <sheetName val="patrimonio"/>
      <sheetName val="endividamento"/>
      <sheetName val="escoamento 2001"/>
      <sheetName val="Dividendos Quotas"/>
      <sheetName val="exposição dolar"/>
      <sheetName val="P&amp;L R$"/>
      <sheetName val="M.F.I YTD R$"/>
      <sheetName val="GROSS REVENUE - GRÁFICO"/>
      <sheetName val="GROSS MARGIN - GRÁFICO"/>
      <sheetName val="EBITDA - GRÁFICO"/>
      <sheetName val="M.F.I R$"/>
      <sheetName val="REFINANCING"/>
      <sheetName val="escoamento"/>
      <sheetName val="divida"/>
      <sheetName val="Cash Generation"/>
      <sheetName val="Base Caixa"/>
      <sheetName val="BU´S PRE R$"/>
      <sheetName val="Gráfico1"/>
      <sheetName val="Gráfico2"/>
      <sheetName val="Plan1"/>
      <sheetName val="Expenses Evolution"/>
      <sheetName val="S Gles"/>
      <sheetName val="pré-fixada"/>
      <sheetName val="Real_2004"/>
      <sheetName val="Inputs"/>
      <sheetName val="Codig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BP"/>
      <sheetName val="Passivo Oneroso"/>
      <sheetName val="IR &amp; CS 08"/>
      <sheetName val="IR &amp; CS_2008FY"/>
      <sheetName val="NOP"/>
      <sheetName val="Libor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RES1 (2)"/>
      <sheetName val="Plan1"/>
      <sheetName val="Plan2 (2)"/>
      <sheetName val="FINANC &amp; LEASING us$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LT CN-Blumenau original"/>
      <sheetName val="LT CN-Blumenau + igpm.julho01"/>
      <sheetName val="LT CN-Blumenaujulho+PD"/>
      <sheetName val="CalculoManual"/>
      <sheetName val="IGPM"/>
      <sheetName val="Plan1"/>
      <sheetName val="Plan2"/>
      <sheetName val="Plan3"/>
      <sheetName val="Curto Prazo"/>
      <sheetName val="Gráficos - Curto Prazo"/>
      <sheetName val="08+04"/>
      <sheetName val="Gráficos 8+4"/>
      <sheetName val="Planilha de Projeção"/>
      <sheetName val="Passivo Projeção"/>
      <sheetName val="Ativo Projeção"/>
      <sheetName val="Remuneracao ISA"/>
      <sheetName val="Rem_07_08_Agosto07"/>
      <sheetName val="JSCP"/>
      <sheetName val="Planilha de Projeção (2)"/>
      <sheetName val="Quadros Extras"/>
      <sheetName val="Orçto.Aprovado 2007"/>
      <sheetName val="DRE Contábil"/>
      <sheetName val="DRE Projeção Acum."/>
      <sheetName val="DRE Projeção Mensal"/>
      <sheetName val="Variação DRE"/>
      <sheetName val="Ativo Contábil"/>
      <sheetName val="Variação Ativo"/>
      <sheetName val="Passivo Contábil"/>
      <sheetName val="Variação Passivo"/>
      <sheetName val="Variação"/>
      <sheetName val="Empr -&gt; PDV e a obter"/>
      <sheetName val="BNDES"/>
      <sheetName val="FC Direto"/>
      <sheetName val="parâmetros"/>
      <sheetName val="Indicadores"/>
      <sheetName val="Covenants_BNDES"/>
      <sheetName val="WACC"/>
      <sheetName val="Indicadores_ISA"/>
      <sheetName val="FCL"/>
      <sheetName val="Tabela_Energizacao"/>
      <sheetName val="BNDES_Financeiro"/>
      <sheetName val="Receita 07"/>
      <sheetName val="Receita 08-18_30.08"/>
      <sheetName val="Pessoal"/>
      <sheetName val="MSO "/>
      <sheetName val="MSO com produt"/>
      <sheetName val="Fund.Secretaria"/>
      <sheetName val="Câmbio"/>
      <sheetName val="TI_21jul07"/>
      <sheetName val="IR07-corrente"/>
      <sheetName val="CSLL07-corrente"/>
      <sheetName val="Slide"/>
      <sheetName val="Principal"/>
      <sheetName val="27"/>
      <sheetName val="RP-101.2.1."/>
      <sheetName val="Resumo RT"/>
      <sheetName val="TAP - SRT"/>
      <sheetName val="INDIECO1"/>
      <sheetName val="Plan-Bônus"/>
      <sheetName val="Dados"/>
      <sheetName val="ReceitaECTE"/>
      <sheetName val="BM&amp;F"/>
      <sheetName val="CEEMES"/>
      <sheetName val="modaj"/>
      <sheetName val="15 - Emprest.e financ."/>
      <sheetName val="Inconsistência Sinais"/>
      <sheetName val="RAC"/>
      <sheetName val="DS"/>
      <sheetName val="Séries IGP-M e IPCA"/>
      <sheetName val="sapactivexlhiddensheet"/>
      <sheetName val="Sch9  Guarantees"/>
      <sheetName val="N"/>
      <sheetName val="Gráficos"/>
      <sheetName val="Lead"/>
      <sheetName val="Garantia"/>
      <sheetName val="GDP"/>
      <sheetName val="901 N8.2.1 Bal Mai07"/>
      <sheetName val="BOLETAR"/>
      <sheetName val="Deprec.-Amortiz."/>
      <sheetName val="IREM"/>
      <sheetName val="XREF"/>
      <sheetName val="RIS_TECNICHE"/>
      <sheetName val="ICATU"/>
      <sheetName val="RP - Custos Operacionais"/>
      <sheetName val="04 de 09_05 RSA"/>
      <sheetName val="ce"/>
      <sheetName val="SispecPSAP"/>
      <sheetName val="Capa_Menu"/>
      <sheetName val="SALDO PROJETOS"/>
      <sheetName val="COMPLETO"/>
      <sheetName val="den9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 "/>
      <sheetName val="4a"/>
      <sheetName val="4b_1"/>
      <sheetName val="4b_2"/>
      <sheetName val="4c"/>
      <sheetName val="4d"/>
      <sheetName val="4e"/>
      <sheetName val="4f"/>
      <sheetName val="4g"/>
      <sheetName val="4h"/>
      <sheetName val="4i_1"/>
      <sheetName val="5a"/>
      <sheetName val="5b"/>
      <sheetName val="5c"/>
      <sheetName val="5d"/>
      <sheetName val="5e"/>
      <sheetName val="5f"/>
      <sheetName val="5g"/>
      <sheetName val="5h"/>
      <sheetName val="5i"/>
      <sheetName val="5j"/>
      <sheetName val="8a"/>
      <sheetName val="8b"/>
      <sheetName val="8c"/>
      <sheetName val="9a"/>
      <sheetName val="9b"/>
      <sheetName val="9c"/>
      <sheetName val="10a"/>
      <sheetName val="10b"/>
      <sheetName val="10c"/>
      <sheetName val="10d"/>
      <sheetName val="10e"/>
      <sheetName val="10f"/>
      <sheetName val="13a"/>
      <sheetName val="13b"/>
      <sheetName val="NAV"/>
      <sheetName val="Energia (98 - 00)"/>
      <sheetName val="Control"/>
      <sheetName val="3-Listage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.Renda Orçto2007"/>
      <sheetName val="C.Social Orçto2007"/>
      <sheetName val="IR07-corrente"/>
      <sheetName val="CSLL07-corrente"/>
      <sheetName val="Impacto CETEMEQ"/>
      <sheetName val="Planilha de Projeção"/>
      <sheetName val="EVA_2"/>
      <sheetName val="EVA"/>
      <sheetName val="Remuneracao ISA"/>
      <sheetName val="Simulação Empréstimos"/>
      <sheetName val="Orçto.Pessoal"/>
      <sheetName val="parâmetros"/>
      <sheetName val="Reclas.Imobilizado"/>
      <sheetName val="BNDES"/>
      <sheetName val="Resumo BNDES"/>
      <sheetName val="Covenants_BNDES"/>
      <sheetName val="JSCP"/>
      <sheetName val="Tabela_Energizacao"/>
      <sheetName val="Depreciação"/>
      <sheetName val="Indicadores_ISA"/>
      <sheetName val="Fund.Secretaria"/>
      <sheetName val="FC Direto"/>
      <sheetName val="WACC"/>
      <sheetName val="WACC_2_Alexandra"/>
      <sheetName val="WACC_2"/>
      <sheetName val="WACC_Simulação"/>
      <sheetName val="Analise_Inv_Simulacao"/>
      <sheetName val="Analise_Inv"/>
      <sheetName val="FCL"/>
      <sheetName val="TRPL4_Valor"/>
      <sheetName val="Retorno_ISA"/>
      <sheetName val="Orçto.Receita 08-18"/>
      <sheetName val="Rentabilidade_Total_2008"/>
      <sheetName val="Rentabilidade_Total"/>
      <sheetName val="Receita 2007"/>
      <sheetName val="Controle PA"/>
      <sheetName val="Orçto.MSO"/>
      <sheetName val="Orçto.Aprovado 2007"/>
      <sheetName val="Orçto.Investimento_Econômico"/>
      <sheetName val="Orçto.03+09"/>
      <sheetName val="Carg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dores"/>
      <sheetName val="Balanço"/>
      <sheetName val="Balance Sheet "/>
      <sheetName val="DRE"/>
      <sheetName val="Results_"/>
      <sheetName val="Fluxo de Caixa "/>
      <sheetName val="Cash Flow"/>
      <sheetName val="Receita Bruta"/>
      <sheetName val="Receita Líquida"/>
      <sheetName val="Custos e Despesas"/>
      <sheetName val="Resultado Financeiro"/>
      <sheetName val="Equivalência."/>
      <sheetName val="Lucro Líquido"/>
      <sheetName val="Ebitda AJUSTADO"/>
      <sheetName val="Contas a Receber"/>
      <sheetName val="Subsidiárias"/>
      <sheetName val="Investimentos Sub's"/>
      <sheetName val="Estrutura de Capital"/>
      <sheetName val="Endividamento"/>
      <sheetName val="Endividamento inglês"/>
      <sheetName val="Dívida Líquida"/>
      <sheetName val="Amortização Dívida"/>
      <sheetName val="Dívida (não 100%)"/>
      <sheetName val="Prejeção Recbto Indenização (2"/>
      <sheetName val="Disponibilidade de Ativos"/>
      <sheetName val="SIN"/>
      <sheetName val="FREQ Acumulado Ano"/>
      <sheetName val="DREQ Acumulado Ano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">
          <cell r="B5" t="str">
            <v>Operating revenue</v>
          </cell>
        </row>
        <row r="9">
          <cell r="B9" t="str">
            <v>Others</v>
          </cell>
        </row>
        <row r="10">
          <cell r="B10" t="str">
            <v>Deductions from Operating Revenue</v>
          </cell>
        </row>
        <row r="11">
          <cell r="B11" t="str">
            <v>Net operating revenue</v>
          </cell>
        </row>
        <row r="12">
          <cell r="B12" t="str">
            <v xml:space="preserve">Cost and Expenses  </v>
          </cell>
        </row>
        <row r="13">
          <cell r="B13" t="str">
            <v>Personnel</v>
          </cell>
        </row>
        <row r="14">
          <cell r="B14" t="str">
            <v>Material</v>
          </cell>
        </row>
        <row r="15">
          <cell r="B15" t="str">
            <v>Services</v>
          </cell>
        </row>
        <row r="16">
          <cell r="B16" t="str">
            <v>Others</v>
          </cell>
        </row>
        <row r="17">
          <cell r="B17" t="str">
            <v>Gross Revenue</v>
          </cell>
        </row>
        <row r="18">
          <cell r="B18" t="str">
            <v>Equity</v>
          </cell>
        </row>
        <row r="19">
          <cell r="B19" t="str">
            <v>Other Operating Expenses/Income</v>
          </cell>
        </row>
        <row r="20">
          <cell r="B20" t="str">
            <v>Previous to the Net Financial Income and Taxes</v>
          </cell>
        </row>
        <row r="21">
          <cell r="B21" t="str">
            <v>Financial Results</v>
          </cell>
        </row>
        <row r="22">
          <cell r="B22" t="str">
            <v>Interest Receivable</v>
          </cell>
        </row>
        <row r="23">
          <cell r="B23" t="str">
            <v>Monetary (net)</v>
          </cell>
        </row>
        <row r="26">
          <cell r="B26" t="str">
            <v xml:space="preserve">Interest and expenses on loans </v>
          </cell>
        </row>
        <row r="27">
          <cell r="B27" t="str">
            <v>Others</v>
          </cell>
        </row>
        <row r="28">
          <cell r="B28" t="str">
            <v>Operating Income</v>
          </cell>
        </row>
        <row r="29">
          <cell r="B29" t="str">
            <v>Income tax and social contribuition</v>
          </cell>
        </row>
        <row r="30">
          <cell r="B30" t="str">
            <v>Current</v>
          </cell>
        </row>
        <row r="31">
          <cell r="B31" t="str">
            <v>Deferred</v>
          </cell>
        </row>
        <row r="32">
          <cell r="B32" t="str">
            <v>Net Income Before Minority Interest</v>
          </cell>
        </row>
        <row r="33">
          <cell r="B33" t="str">
            <v>Minority interest</v>
          </cell>
        </row>
        <row r="36">
          <cell r="B36" t="str">
            <v>Net Income</v>
          </cell>
        </row>
      </sheetData>
      <sheetData sheetId="5" refreshError="1"/>
      <sheetData sheetId="6" refreshError="1"/>
      <sheetData sheetId="7" refreshError="1">
        <row r="5">
          <cell r="C5" t="str">
            <v>2T15</v>
          </cell>
          <cell r="E5" t="str">
            <v>Δ%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Geral-JAN01"/>
      <sheetName val="ResGeral-FEV01"/>
      <sheetName val="ResGeral-MAR01"/>
      <sheetName val="ResGeral-ABR01"/>
      <sheetName val="ResGeral-MAI01"/>
      <sheetName val="ResGeral-JUN01"/>
      <sheetName val="ResGeral-JUL01"/>
      <sheetName val="ResGeral-AGO01"/>
      <sheetName val="ResGeral-SET01"/>
      <sheetName val="ResGeral-OUT01"/>
      <sheetName val="ResGeral-NOV01"/>
      <sheetName val="ResGeral-DEZ01"/>
      <sheetName val="Resumo-Mensal-Mercado"/>
      <sheetName val="ResGerencial2001"/>
      <sheetName val="P6"/>
      <sheetName val="Entrada de Dados"/>
      <sheetName val="ResGeral_NOV01"/>
      <sheetName val="CostosVPN"/>
      <sheetName val="Dados"/>
      <sheetName val="Painel"/>
      <sheetName val="Plan1"/>
      <sheetName val="BASE"/>
      <sheetName val="Navegação"/>
      <sheetName val="Resumo Conceito - PROVA"/>
      <sheetName val="Det_Informática - prova"/>
      <sheetName val="Det_Trans_Viaturas - prov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B2" t="str">
            <v>RESUMO  GERENCIAL  DO  MERCADO DE  ENERGIA  ELÉTRICA  DA  ENERSUL  - NOVEMBRO/2001</v>
          </cell>
        </row>
        <row r="4">
          <cell r="B4" t="str">
            <v>DISCRIMINAÇÃO</v>
          </cell>
          <cell r="C4" t="str">
            <v>NO MÊS</v>
          </cell>
          <cell r="E4" t="str">
            <v>VAR %</v>
          </cell>
          <cell r="F4" t="str">
            <v>ATÉ O MÊS</v>
          </cell>
          <cell r="H4" t="str">
            <v>VAR %</v>
          </cell>
          <cell r="I4" t="str">
            <v>ÚLTIMOS 12 MESES</v>
          </cell>
          <cell r="K4" t="str">
            <v>VAR %</v>
          </cell>
          <cell r="L4" t="str">
            <v>PART (%)</v>
          </cell>
        </row>
        <row r="5">
          <cell r="C5" t="str">
            <v>2000</v>
          </cell>
          <cell r="D5" t="str">
            <v>2001</v>
          </cell>
          <cell r="E5" t="str">
            <v>01/00</v>
          </cell>
          <cell r="F5" t="str">
            <v>2000</v>
          </cell>
          <cell r="G5" t="str">
            <v>2001</v>
          </cell>
          <cell r="H5" t="str">
            <v>01/00</v>
          </cell>
          <cell r="I5" t="str">
            <v>2000</v>
          </cell>
          <cell r="J5" t="str">
            <v>2001</v>
          </cell>
          <cell r="K5" t="str">
            <v>01/00</v>
          </cell>
          <cell r="L5" t="str">
            <v>2000</v>
          </cell>
        </row>
        <row r="6">
          <cell r="B6" t="str">
            <v>01 - VENDAS DIRETAS (MWh)</v>
          </cell>
          <cell r="C6">
            <v>252039.56799999997</v>
          </cell>
          <cell r="D6">
            <v>208260.74499999997</v>
          </cell>
          <cell r="E6">
            <v>-17.369821471841284</v>
          </cell>
          <cell r="F6">
            <v>2568005.9909999999</v>
          </cell>
          <cell r="G6">
            <v>2444990.4139999994</v>
          </cell>
          <cell r="H6">
            <v>-4.7903150316287775</v>
          </cell>
          <cell r="I6">
            <v>2797459.0360000003</v>
          </cell>
          <cell r="J6">
            <v>2688011.9009999996</v>
          </cell>
          <cell r="K6">
            <v>-3.9123766815365335</v>
          </cell>
          <cell r="L6">
            <v>99.999999999999986</v>
          </cell>
        </row>
        <row r="7">
          <cell r="B7" t="str">
            <v>- Residencial</v>
          </cell>
          <cell r="C7">
            <v>89053.411999999997</v>
          </cell>
          <cell r="D7">
            <v>63720.902000000002</v>
          </cell>
          <cell r="E7">
            <v>-28.446422692933982</v>
          </cell>
          <cell r="F7">
            <v>892440.72600000002</v>
          </cell>
          <cell r="G7">
            <v>804401.94799999986</v>
          </cell>
          <cell r="H7">
            <v>-9.8649440164612301</v>
          </cell>
          <cell r="I7">
            <v>972668.47699999996</v>
          </cell>
          <cell r="J7">
            <v>889120.75999999989</v>
          </cell>
          <cell r="K7">
            <v>-8.5895368232438365</v>
          </cell>
          <cell r="L7">
            <v>34.769712960329471</v>
          </cell>
        </row>
        <row r="8">
          <cell r="B8" t="str">
            <v>- Industrial</v>
          </cell>
          <cell r="C8">
            <v>52227.37</v>
          </cell>
          <cell r="D8">
            <v>52688.311000000002</v>
          </cell>
          <cell r="E8">
            <v>0.88256598025135968</v>
          </cell>
          <cell r="F8">
            <v>544800.33600000001</v>
          </cell>
          <cell r="G8">
            <v>570241.02100000007</v>
          </cell>
          <cell r="H8">
            <v>4.6697263784360121</v>
          </cell>
          <cell r="I8">
            <v>586043.45600000001</v>
          </cell>
          <cell r="J8">
            <v>618327.07799999998</v>
          </cell>
          <cell r="K8">
            <v>5.5087420001836751</v>
          </cell>
          <cell r="L8">
            <v>20.949134498783057</v>
          </cell>
        </row>
        <row r="9">
          <cell r="B9" t="str">
            <v>- Comercial</v>
          </cell>
          <cell r="C9">
            <v>49364.468000000001</v>
          </cell>
          <cell r="D9">
            <v>39595.741999999998</v>
          </cell>
          <cell r="E9">
            <v>-19.788982634229956</v>
          </cell>
          <cell r="F9">
            <v>508144.462</v>
          </cell>
          <cell r="G9">
            <v>481819.70999999996</v>
          </cell>
          <cell r="H9">
            <v>-5.1805645773228992</v>
          </cell>
          <cell r="I9">
            <v>553467.84299999999</v>
          </cell>
          <cell r="J9">
            <v>531189.10399999993</v>
          </cell>
          <cell r="K9">
            <v>-4.0252996234146243</v>
          </cell>
          <cell r="L9">
            <v>19.784663005875018</v>
          </cell>
        </row>
        <row r="10">
          <cell r="B10" t="str">
            <v>- Rural</v>
          </cell>
          <cell r="C10">
            <v>24759.058000000001</v>
          </cell>
          <cell r="D10">
            <v>21543.687999999998</v>
          </cell>
          <cell r="E10">
            <v>-12.986641091110984</v>
          </cell>
          <cell r="F10">
            <v>241803.7</v>
          </cell>
          <cell r="G10">
            <v>230505.28899999999</v>
          </cell>
          <cell r="H10">
            <v>-4.672555051887139</v>
          </cell>
          <cell r="I10">
            <v>269016.94400000002</v>
          </cell>
          <cell r="J10">
            <v>254541.51299999998</v>
          </cell>
          <cell r="K10">
            <v>-5.3808621809338657</v>
          </cell>
          <cell r="L10">
            <v>9.6164748272653515</v>
          </cell>
        </row>
        <row r="11">
          <cell r="B11" t="str">
            <v>- Poderes Públicos</v>
          </cell>
          <cell r="C11">
            <v>11091.55</v>
          </cell>
          <cell r="D11">
            <v>9176.64</v>
          </cell>
          <cell r="E11">
            <v>-17.264584300661312</v>
          </cell>
          <cell r="F11">
            <v>120285.281</v>
          </cell>
          <cell r="G11">
            <v>107029.89700000001</v>
          </cell>
          <cell r="H11">
            <v>-11.019955134826509</v>
          </cell>
          <cell r="I11">
            <v>131106.753</v>
          </cell>
          <cell r="J11">
            <v>118200.65199999999</v>
          </cell>
          <cell r="K11">
            <v>-9.8439635676127342</v>
          </cell>
          <cell r="L11">
            <v>4.6866370986245247</v>
          </cell>
        </row>
        <row r="12">
          <cell r="B12" t="str">
            <v>- Iluminação Pública</v>
          </cell>
          <cell r="C12">
            <v>12084.496999999999</v>
          </cell>
          <cell r="D12">
            <v>8758.59</v>
          </cell>
          <cell r="E12">
            <v>-27.522097113351094</v>
          </cell>
          <cell r="F12">
            <v>127921.05300000001</v>
          </cell>
          <cell r="G12">
            <v>116502.088</v>
          </cell>
          <cell r="H12">
            <v>-8.926572078796136</v>
          </cell>
          <cell r="I12">
            <v>139710.20500000002</v>
          </cell>
          <cell r="J12">
            <v>128603.186</v>
          </cell>
          <cell r="K12">
            <v>-7.9500413015642035</v>
          </cell>
          <cell r="L12">
            <v>4.9941823348293699</v>
          </cell>
        </row>
        <row r="13">
          <cell r="B13" t="str">
            <v>- Serviços Públicos</v>
          </cell>
          <cell r="C13">
            <v>12849.539000000001</v>
          </cell>
          <cell r="D13">
            <v>12349.743</v>
          </cell>
          <cell r="E13">
            <v>-3.8896025764037168</v>
          </cell>
          <cell r="F13">
            <v>126771.39200000002</v>
          </cell>
          <cell r="G13">
            <v>128516.74600000001</v>
          </cell>
          <cell r="H13">
            <v>1.3767727658934303</v>
          </cell>
          <cell r="I13">
            <v>138889.43800000002</v>
          </cell>
          <cell r="J13">
            <v>141469.60800000001</v>
          </cell>
          <cell r="K13">
            <v>1.8577150553377386</v>
          </cell>
          <cell r="L13">
            <v>4.9648426022564287</v>
          </cell>
        </row>
        <row r="14">
          <cell r="B14" t="str">
            <v>- Próprio</v>
          </cell>
          <cell r="C14">
            <v>609.67399999999998</v>
          </cell>
          <cell r="D14">
            <v>427.12900000000002</v>
          </cell>
          <cell r="E14">
            <v>-29.941411311618992</v>
          </cell>
          <cell r="F14">
            <v>5839.0410000000011</v>
          </cell>
          <cell r="G14">
            <v>5973.7150000000001</v>
          </cell>
          <cell r="H14">
            <v>2.3064403897831598</v>
          </cell>
          <cell r="I14">
            <v>6555.920000000001</v>
          </cell>
          <cell r="J14">
            <v>6560</v>
          </cell>
          <cell r="K14">
            <v>6.2233828356639265E-2</v>
          </cell>
          <cell r="L14">
            <v>0.2343526720367676</v>
          </cell>
        </row>
        <row r="15">
          <cell r="B15" t="str">
            <v>02 - VENDAS EM GROSSO (MWh)</v>
          </cell>
          <cell r="C15">
            <v>2156.3609999999999</v>
          </cell>
          <cell r="D15">
            <v>2062.8069999999998</v>
          </cell>
          <cell r="E15">
            <v>-4.3385128927855838</v>
          </cell>
          <cell r="F15">
            <v>23366.670000000002</v>
          </cell>
          <cell r="G15">
            <v>22815.49</v>
          </cell>
          <cell r="H15">
            <v>-2.3588299060157025</v>
          </cell>
          <cell r="I15">
            <v>26056.201999999997</v>
          </cell>
          <cell r="J15">
            <v>24837.846000000001</v>
          </cell>
          <cell r="K15">
            <v>-4.6758771673630513</v>
          </cell>
          <cell r="L15">
            <v>100</v>
          </cell>
        </row>
        <row r="16">
          <cell r="B16" t="str">
            <v>- CSPP (Bolívia)</v>
          </cell>
          <cell r="C16">
            <v>1069.5999999999999</v>
          </cell>
          <cell r="D16">
            <v>1022</v>
          </cell>
          <cell r="E16">
            <v>-4.4502617801047029</v>
          </cell>
          <cell r="F16">
            <v>12062.400000000001</v>
          </cell>
          <cell r="G16">
            <v>11110.400000000001</v>
          </cell>
          <cell r="H16">
            <v>-7.892293407613737</v>
          </cell>
          <cell r="I16">
            <v>13400.8</v>
          </cell>
          <cell r="J16">
            <v>12154.800000000001</v>
          </cell>
          <cell r="K16">
            <v>-9.2979523610530634</v>
          </cell>
          <cell r="L16">
            <v>51.430365791606924</v>
          </cell>
        </row>
        <row r="17">
          <cell r="B17" t="str">
            <v>- CELG (Goiás)</v>
          </cell>
          <cell r="C17">
            <v>1086</v>
          </cell>
          <cell r="D17">
            <v>1040</v>
          </cell>
          <cell r="E17">
            <v>-4.2357274401473299</v>
          </cell>
          <cell r="F17">
            <v>11258</v>
          </cell>
          <cell r="G17">
            <v>11682</v>
          </cell>
          <cell r="H17">
            <v>3.7662106946171559</v>
          </cell>
          <cell r="I17">
            <v>12608</v>
          </cell>
          <cell r="J17">
            <v>12659</v>
          </cell>
          <cell r="K17">
            <v>0.40450507614213649</v>
          </cell>
          <cell r="L17">
            <v>48.387712069471988</v>
          </cell>
        </row>
        <row r="18">
          <cell r="B18" t="str">
            <v>- ANDE (Paraguai)</v>
          </cell>
          <cell r="C18">
            <v>0.76100000000000001</v>
          </cell>
          <cell r="D18">
            <v>0.80700000000000005</v>
          </cell>
          <cell r="E18" t="str">
            <v>-</v>
          </cell>
          <cell r="F18">
            <v>46.27</v>
          </cell>
          <cell r="G18">
            <v>23.090000000000003</v>
          </cell>
          <cell r="H18" t="str">
            <v>-</v>
          </cell>
          <cell r="I18">
            <v>47.402000000000001</v>
          </cell>
          <cell r="J18">
            <v>24.045999999999999</v>
          </cell>
          <cell r="K18" t="str">
            <v>-</v>
          </cell>
          <cell r="L18">
            <v>0.18192213892109069</v>
          </cell>
        </row>
        <row r="19">
          <cell r="B19" t="str">
            <v>03 - VENDAS TOTAIS  (MWh)</v>
          </cell>
          <cell r="C19">
            <v>254195.92899999997</v>
          </cell>
          <cell r="D19">
            <v>210323.55199999997</v>
          </cell>
          <cell r="E19">
            <v>-17.259276013031666</v>
          </cell>
          <cell r="F19">
            <v>2591372.6609999998</v>
          </cell>
          <cell r="G19">
            <v>2467805.9039999996</v>
          </cell>
          <cell r="H19">
            <v>-4.7683900837449</v>
          </cell>
          <cell r="I19">
            <v>2823515.2380000004</v>
          </cell>
          <cell r="J19">
            <v>2712849.7469999995</v>
          </cell>
          <cell r="K19">
            <v>-3.919422481260959</v>
          </cell>
          <cell r="L19">
            <v>100</v>
          </cell>
        </row>
        <row r="20">
          <cell r="B20" t="str">
            <v>04 - GERAÇÃO PRÓPRIA (MWh)</v>
          </cell>
          <cell r="C20">
            <v>16725.776000000002</v>
          </cell>
          <cell r="D20">
            <v>14310.518999999998</v>
          </cell>
          <cell r="E20">
            <v>-14.440328508524825</v>
          </cell>
          <cell r="F20">
            <v>202861.20999999996</v>
          </cell>
          <cell r="G20">
            <v>220603.38700000002</v>
          </cell>
          <cell r="H20">
            <v>8.7459682410452331</v>
          </cell>
          <cell r="I20">
            <v>218955.14599999992</v>
          </cell>
          <cell r="J20">
            <v>239241.75499999998</v>
          </cell>
          <cell r="K20">
            <v>9.2651894100721712</v>
          </cell>
          <cell r="L20">
            <v>6.5210643779640804</v>
          </cell>
        </row>
        <row r="21">
          <cell r="B21" t="str">
            <v>- Hidráulica</v>
          </cell>
          <cell r="C21">
            <v>15935.920000000002</v>
          </cell>
          <cell r="D21">
            <v>13477.003999999999</v>
          </cell>
          <cell r="E21">
            <v>-15.430022239067487</v>
          </cell>
          <cell r="F21">
            <v>193968.77199999997</v>
          </cell>
          <cell r="G21">
            <v>191719.01500000001</v>
          </cell>
          <cell r="H21">
            <v>-1.1598552575256549</v>
          </cell>
          <cell r="I21">
            <v>209203.26199999993</v>
          </cell>
          <cell r="J21">
            <v>209506.40799999997</v>
          </cell>
          <cell r="K21">
            <v>0.14490500630914838</v>
          </cell>
          <cell r="L21">
            <v>95.546172730738192</v>
          </cell>
        </row>
        <row r="22">
          <cell r="B22" t="str">
            <v>- Térmica</v>
          </cell>
          <cell r="C22">
            <v>789.85599999999999</v>
          </cell>
          <cell r="D22">
            <v>833.51499999999999</v>
          </cell>
          <cell r="E22">
            <v>5.5274632338046414</v>
          </cell>
          <cell r="F22">
            <v>8892.4380000000019</v>
          </cell>
          <cell r="G22">
            <v>28884.371999999999</v>
          </cell>
          <cell r="H22">
            <v>224.81949269705331</v>
          </cell>
          <cell r="I22">
            <v>9751.884</v>
          </cell>
          <cell r="J22">
            <v>29735.346999999998</v>
          </cell>
          <cell r="K22">
            <v>204.91899821613956</v>
          </cell>
          <cell r="L22">
            <v>4.4538272692618071</v>
          </cell>
        </row>
        <row r="23">
          <cell r="B23" t="str">
            <v>05 - COMPRAS (MWh)</v>
          </cell>
          <cell r="C23">
            <v>272450.201</v>
          </cell>
          <cell r="D23">
            <v>225291.75699999998</v>
          </cell>
          <cell r="E23">
            <v>-17.309014207701033</v>
          </cell>
          <cell r="F23">
            <v>2869526.2239999999</v>
          </cell>
          <cell r="G23">
            <v>2597041.0640000002</v>
          </cell>
          <cell r="H23">
            <v>-9.4958240047085756</v>
          </cell>
          <cell r="I23">
            <v>3138704.4830000005</v>
          </cell>
          <cell r="J23">
            <v>2876452.7290000003</v>
          </cell>
          <cell r="K23">
            <v>-8.3554140066521292</v>
          </cell>
          <cell r="L23">
            <v>93.478935622035934</v>
          </cell>
        </row>
        <row r="24">
          <cell r="B24" t="str">
            <v>- Gerasul</v>
          </cell>
          <cell r="C24">
            <v>196433.70699999999</v>
          </cell>
          <cell r="D24">
            <v>150381.64000000001</v>
          </cell>
          <cell r="E24">
            <v>-23.444075715579704</v>
          </cell>
          <cell r="F24">
            <v>1999890.7380000001</v>
          </cell>
          <cell r="G24">
            <v>1745207.8370000003</v>
          </cell>
          <cell r="H24">
            <v>-12.734840767085942</v>
          </cell>
          <cell r="I24">
            <v>2192919.9200000004</v>
          </cell>
          <cell r="J24">
            <v>1947070.7780000004</v>
          </cell>
          <cell r="K24">
            <v>-11.211040574614328</v>
          </cell>
          <cell r="L24">
            <v>69.867040107706757</v>
          </cell>
        </row>
        <row r="25">
          <cell r="B25" t="str">
            <v>- Itaipu</v>
          </cell>
          <cell r="C25">
            <v>57342.807999999997</v>
          </cell>
          <cell r="D25">
            <v>58685</v>
          </cell>
          <cell r="E25">
            <v>2.3406457528204916</v>
          </cell>
          <cell r="F25">
            <v>661935.18499999994</v>
          </cell>
          <cell r="G25">
            <v>652564</v>
          </cell>
          <cell r="H25">
            <v>-1.4157254686499199</v>
          </cell>
          <cell r="I25">
            <v>720329.18900000001</v>
          </cell>
          <cell r="J25">
            <v>710916.81599999999</v>
          </cell>
          <cell r="K25">
            <v>-1.3066766061593071</v>
          </cell>
          <cell r="L25">
            <v>22.949888812453707</v>
          </cell>
        </row>
        <row r="26">
          <cell r="B26" t="str">
            <v>- Cesp 138 kV</v>
          </cell>
          <cell r="C26">
            <v>8835.0400000000009</v>
          </cell>
          <cell r="D26">
            <v>4658.0879999999997</v>
          </cell>
          <cell r="E26">
            <v>-47.277114761223501</v>
          </cell>
          <cell r="F26">
            <v>89179.206000000006</v>
          </cell>
          <cell r="G26">
            <v>79680.342000000004</v>
          </cell>
          <cell r="H26">
            <v>-10.651433698568702</v>
          </cell>
          <cell r="I26">
            <v>95769.054000000004</v>
          </cell>
          <cell r="J26">
            <v>85629.551999999996</v>
          </cell>
          <cell r="K26">
            <v>-10.587451349368038</v>
          </cell>
          <cell r="L26">
            <v>3.051228763928203</v>
          </cell>
        </row>
        <row r="27">
          <cell r="B27" t="str">
            <v>- Costa Rica 138 kV</v>
          </cell>
          <cell r="C27">
            <v>6797.6710000000003</v>
          </cell>
          <cell r="D27">
            <v>8585.9079999999994</v>
          </cell>
          <cell r="E27">
            <v>26.306612956113916</v>
          </cell>
          <cell r="F27">
            <v>85585.004000000001</v>
          </cell>
          <cell r="G27">
            <v>84908.263999999981</v>
          </cell>
          <cell r="H27">
            <v>-0.79072263640954654</v>
          </cell>
          <cell r="I27">
            <v>94103.40400000001</v>
          </cell>
          <cell r="J27">
            <v>94976.876999999979</v>
          </cell>
          <cell r="K27">
            <v>0.92820553016335072</v>
          </cell>
          <cell r="L27">
            <v>2.9981606904914848</v>
          </cell>
        </row>
        <row r="28">
          <cell r="B28" t="str">
            <v>- Caiuá</v>
          </cell>
          <cell r="C28">
            <v>2180.0590000000002</v>
          </cell>
          <cell r="D28">
            <v>2171.9810000000002</v>
          </cell>
          <cell r="E28">
            <v>-0.3705404303278037</v>
          </cell>
          <cell r="F28">
            <v>22397.878000000001</v>
          </cell>
          <cell r="G28">
            <v>25223.590000000004</v>
          </cell>
          <cell r="H28">
            <v>12.615980853186205</v>
          </cell>
          <cell r="I28">
            <v>24281.877999999997</v>
          </cell>
          <cell r="J28">
            <v>27492.018000000004</v>
          </cell>
          <cell r="K28">
            <v>13.220311872088342</v>
          </cell>
          <cell r="L28">
            <v>0.77362740364748106</v>
          </cell>
        </row>
        <row r="29">
          <cell r="B29" t="str">
            <v>- Cemat</v>
          </cell>
          <cell r="C29">
            <v>840.96600000000001</v>
          </cell>
          <cell r="D29">
            <v>790.24</v>
          </cell>
          <cell r="E29">
            <v>-6.0318728700090141</v>
          </cell>
          <cell r="F29">
            <v>10259.438</v>
          </cell>
          <cell r="G29">
            <v>9175.6309999999994</v>
          </cell>
          <cell r="H29">
            <v>-10.563999704467253</v>
          </cell>
          <cell r="I29">
            <v>11002.838</v>
          </cell>
          <cell r="J29">
            <v>10063.762999999997</v>
          </cell>
          <cell r="K29">
            <v>-8.5348434649315301</v>
          </cell>
          <cell r="L29">
            <v>0.35055348662462782</v>
          </cell>
        </row>
        <row r="30">
          <cell r="B30" t="str">
            <v>- Celg</v>
          </cell>
          <cell r="C30">
            <v>19.95</v>
          </cell>
          <cell r="D30">
            <v>18.899999999999999</v>
          </cell>
          <cell r="E30">
            <v>-5.2631578947368478</v>
          </cell>
          <cell r="F30">
            <v>278.77499999999998</v>
          </cell>
          <cell r="G30">
            <v>281.39999999999998</v>
          </cell>
          <cell r="H30">
            <v>0.94161958568739212</v>
          </cell>
          <cell r="I30">
            <v>298.2</v>
          </cell>
          <cell r="J30">
            <v>302.92499999999995</v>
          </cell>
          <cell r="K30">
            <v>1.5845070422535024</v>
          </cell>
          <cell r="L30">
            <v>9.500735147737702E-3</v>
          </cell>
        </row>
        <row r="31">
          <cell r="B31" t="str">
            <v>06 - ENERGIA REQUERIDA (MWh)</v>
          </cell>
          <cell r="C31">
            <v>289175.97700000001</v>
          </cell>
          <cell r="D31">
            <v>239602.27599999998</v>
          </cell>
          <cell r="E31">
            <v>-17.143091038990434</v>
          </cell>
          <cell r="F31">
            <v>3072387.4339999999</v>
          </cell>
          <cell r="G31">
            <v>2817644.4510000004</v>
          </cell>
          <cell r="H31">
            <v>-8.2913691216457313</v>
          </cell>
          <cell r="I31">
            <v>3357659.6290000002</v>
          </cell>
          <cell r="J31">
            <v>3115694.4840000002</v>
          </cell>
          <cell r="K31">
            <v>-7.2063631140617872</v>
          </cell>
          <cell r="L31">
            <v>100.00000000000001</v>
          </cell>
        </row>
        <row r="32">
          <cell r="B32" t="str">
            <v>07 - PERDAS (MWh)</v>
          </cell>
          <cell r="C32">
            <v>34980.048000000039</v>
          </cell>
          <cell r="D32">
            <v>29278.724000000017</v>
          </cell>
          <cell r="E32">
            <v>-16.298788383595173</v>
          </cell>
          <cell r="F32">
            <v>481014.77300000004</v>
          </cell>
          <cell r="G32">
            <v>349838.54700000072</v>
          </cell>
          <cell r="H32">
            <v>-27.270727088458734</v>
          </cell>
          <cell r="I32">
            <v>534144.39099999983</v>
          </cell>
          <cell r="J32">
            <v>402844.73700000066</v>
          </cell>
          <cell r="K32">
            <v>-24.581303522477537</v>
          </cell>
          <cell r="L32">
            <v>15.908235200096268</v>
          </cell>
        </row>
        <row r="33">
          <cell r="B33" t="str">
            <v>08 - REQUISITOS DE PONTA (kW)</v>
          </cell>
        </row>
        <row r="34">
          <cell r="B34" t="str">
            <v>8.1 - Geração Própria (KW)</v>
          </cell>
          <cell r="C34">
            <v>34571</v>
          </cell>
          <cell r="D34">
            <v>35796</v>
          </cell>
          <cell r="E34">
            <v>3.543432356599463</v>
          </cell>
          <cell r="F34">
            <v>38724</v>
          </cell>
          <cell r="G34">
            <v>44724</v>
          </cell>
          <cell r="H34">
            <v>15.494267121165173</v>
          </cell>
          <cell r="I34">
            <v>38724</v>
          </cell>
          <cell r="J34">
            <v>44724</v>
          </cell>
          <cell r="K34">
            <v>15.494267121165173</v>
          </cell>
          <cell r="L34">
            <v>100</v>
          </cell>
        </row>
        <row r="35">
          <cell r="B35" t="str">
            <v xml:space="preserve">        - Hidráulica</v>
          </cell>
          <cell r="C35">
            <v>31400</v>
          </cell>
          <cell r="D35">
            <v>31578</v>
          </cell>
          <cell r="E35">
            <v>0.56687898089171629</v>
          </cell>
          <cell r="F35">
            <v>31400</v>
          </cell>
          <cell r="G35">
            <v>32017</v>
          </cell>
          <cell r="H35">
            <v>1.9649681528662422</v>
          </cell>
          <cell r="I35">
            <v>31400</v>
          </cell>
          <cell r="J35">
            <v>32017</v>
          </cell>
          <cell r="K35">
            <v>1.9649681528662422</v>
          </cell>
          <cell r="L35">
            <v>81.086664600764379</v>
          </cell>
        </row>
        <row r="36">
          <cell r="B36" t="str">
            <v xml:space="preserve">        - Térmica</v>
          </cell>
          <cell r="C36">
            <v>3171</v>
          </cell>
          <cell r="D36">
            <v>4218</v>
          </cell>
          <cell r="E36">
            <v>33.017975402081355</v>
          </cell>
          <cell r="F36">
            <v>7324</v>
          </cell>
          <cell r="G36">
            <v>12707</v>
          </cell>
          <cell r="H36">
            <v>73.498088476242486</v>
          </cell>
          <cell r="I36">
            <v>7324</v>
          </cell>
          <cell r="J36">
            <v>12707</v>
          </cell>
          <cell r="K36">
            <v>73.498088476242486</v>
          </cell>
          <cell r="L36">
            <v>18.913335399235617</v>
          </cell>
        </row>
        <row r="37">
          <cell r="B37" t="str">
            <v>8.2 - Compras (KW)</v>
          </cell>
          <cell r="C37">
            <v>536199.75</v>
          </cell>
          <cell r="D37">
            <v>440577</v>
          </cell>
          <cell r="E37">
            <v>-17.833419355380155</v>
          </cell>
          <cell r="F37">
            <v>596221.75</v>
          </cell>
          <cell r="G37">
            <v>555115</v>
          </cell>
          <cell r="H37">
            <v>-6.8945404960486627</v>
          </cell>
          <cell r="I37">
            <v>596221.75</v>
          </cell>
          <cell r="J37">
            <v>555119.75</v>
          </cell>
          <cell r="K37">
            <v>-6.8937438125999284</v>
          </cell>
          <cell r="L37">
            <v>93.948670474689777</v>
          </cell>
        </row>
        <row r="38">
          <cell r="B38" t="str">
            <v xml:space="preserve">        - Gerasul</v>
          </cell>
          <cell r="C38">
            <v>385894</v>
          </cell>
          <cell r="D38">
            <v>296142</v>
          </cell>
          <cell r="E38">
            <v>-23.258200438462374</v>
          </cell>
          <cell r="F38">
            <v>443169</v>
          </cell>
          <cell r="G38">
            <v>400773</v>
          </cell>
          <cell r="H38">
            <v>-9.5665536172430787</v>
          </cell>
          <cell r="I38">
            <v>443169</v>
          </cell>
          <cell r="J38">
            <v>400773</v>
          </cell>
          <cell r="K38">
            <v>-9.5665536172430787</v>
          </cell>
          <cell r="L38">
            <v>74.329559429859785</v>
          </cell>
        </row>
        <row r="39">
          <cell r="B39" t="str">
            <v xml:space="preserve">        - Itaipu</v>
          </cell>
          <cell r="C39">
            <v>103000</v>
          </cell>
          <cell r="D39">
            <v>102000</v>
          </cell>
          <cell r="E39">
            <v>-0.97087378640776656</v>
          </cell>
          <cell r="F39">
            <v>103000</v>
          </cell>
          <cell r="G39">
            <v>103000</v>
          </cell>
          <cell r="H39">
            <v>0</v>
          </cell>
          <cell r="I39">
            <v>103000</v>
          </cell>
          <cell r="J39">
            <v>103000</v>
          </cell>
          <cell r="K39">
            <v>0</v>
          </cell>
          <cell r="L39">
            <v>17.275451625171339</v>
          </cell>
        </row>
        <row r="40">
          <cell r="B40" t="str">
            <v xml:space="preserve">        - Cesp 138 kV</v>
          </cell>
          <cell r="C40">
            <v>24360</v>
          </cell>
          <cell r="D40">
            <v>19884</v>
          </cell>
          <cell r="E40">
            <v>-18.374384236453199</v>
          </cell>
          <cell r="F40">
            <v>25728</v>
          </cell>
          <cell r="G40">
            <v>26376</v>
          </cell>
          <cell r="H40">
            <v>2.5186567164179108</v>
          </cell>
          <cell r="I40">
            <v>25728</v>
          </cell>
          <cell r="J40">
            <v>26376</v>
          </cell>
          <cell r="K40">
            <v>2.5186567164179108</v>
          </cell>
          <cell r="L40">
            <v>4.3151730040039631</v>
          </cell>
        </row>
        <row r="41">
          <cell r="B41" t="str">
            <v xml:space="preserve">        - Costa Rica 138 kV</v>
          </cell>
          <cell r="C41">
            <v>16600</v>
          </cell>
          <cell r="D41">
            <v>16321</v>
          </cell>
          <cell r="E41">
            <v>-1.6807228915662664</v>
          </cell>
          <cell r="F41">
            <v>16600</v>
          </cell>
          <cell r="G41">
            <v>16600</v>
          </cell>
          <cell r="H41">
            <v>0</v>
          </cell>
          <cell r="I41">
            <v>16600</v>
          </cell>
          <cell r="J41">
            <v>16600</v>
          </cell>
          <cell r="K41">
            <v>0</v>
          </cell>
          <cell r="L41">
            <v>2.7841989997848953</v>
          </cell>
        </row>
        <row r="42">
          <cell r="B42" t="str">
            <v xml:space="preserve">        - Caiuá</v>
          </cell>
          <cell r="C42">
            <v>4075</v>
          </cell>
          <cell r="D42">
            <v>4291</v>
          </cell>
          <cell r="E42">
            <v>5.3006134969325158</v>
          </cell>
          <cell r="F42">
            <v>4800</v>
          </cell>
          <cell r="G42">
            <v>5280</v>
          </cell>
          <cell r="H42">
            <v>10.000000000000009</v>
          </cell>
          <cell r="I42">
            <v>4800</v>
          </cell>
          <cell r="J42">
            <v>5280</v>
          </cell>
          <cell r="K42">
            <v>10.000000000000009</v>
          </cell>
          <cell r="L42">
            <v>0.80506959029924685</v>
          </cell>
        </row>
        <row r="43">
          <cell r="B43" t="str">
            <v xml:space="preserve">        - Cemat</v>
          </cell>
          <cell r="C43">
            <v>1982</v>
          </cell>
          <cell r="D43">
            <v>1766</v>
          </cell>
          <cell r="E43">
            <v>-10.89808274470232</v>
          </cell>
          <cell r="F43">
            <v>2636</v>
          </cell>
          <cell r="G43">
            <v>2907</v>
          </cell>
          <cell r="H43">
            <v>10.280728376327763</v>
          </cell>
          <cell r="I43">
            <v>2636</v>
          </cell>
          <cell r="J43">
            <v>2907</v>
          </cell>
          <cell r="K43">
            <v>10.280728376327763</v>
          </cell>
          <cell r="L43">
            <v>0.44211738333933642</v>
          </cell>
        </row>
        <row r="44">
          <cell r="B44" t="str">
            <v xml:space="preserve">        - Celg</v>
          </cell>
          <cell r="C44">
            <v>288.75</v>
          </cell>
          <cell r="D44">
            <v>173</v>
          </cell>
          <cell r="E44">
            <v>-40.086580086580085</v>
          </cell>
          <cell r="F44">
            <v>288.75</v>
          </cell>
          <cell r="G44">
            <v>179</v>
          </cell>
          <cell r="H44">
            <v>-38.008658008658017</v>
          </cell>
          <cell r="I44">
            <v>288.75</v>
          </cell>
          <cell r="J44">
            <v>183.75</v>
          </cell>
          <cell r="K44">
            <v>-36.363636363636367</v>
          </cell>
          <cell r="L44">
            <v>4.8429967541439072E-2</v>
          </cell>
        </row>
        <row r="45">
          <cell r="B45" t="str">
            <v>8.3 - Vendas em Grosso (KW)</v>
          </cell>
          <cell r="C45">
            <v>6220</v>
          </cell>
          <cell r="D45">
            <v>5230</v>
          </cell>
          <cell r="E45">
            <v>-15.916398713826363</v>
          </cell>
          <cell r="F45">
            <v>6495</v>
          </cell>
          <cell r="G45">
            <v>5786</v>
          </cell>
          <cell r="H45">
            <v>-10.916089299461129</v>
          </cell>
          <cell r="I45">
            <v>6621</v>
          </cell>
          <cell r="J45">
            <v>5786</v>
          </cell>
          <cell r="K45">
            <v>-12.611388007853797</v>
          </cell>
          <cell r="L45">
            <v>1.0432932834350994</v>
          </cell>
        </row>
        <row r="46">
          <cell r="B46" t="str">
            <v xml:space="preserve">        - CSPP (Bolívia)</v>
          </cell>
          <cell r="C46">
            <v>2500</v>
          </cell>
          <cell r="D46">
            <v>2500</v>
          </cell>
          <cell r="E46">
            <v>0</v>
          </cell>
          <cell r="F46">
            <v>2775</v>
          </cell>
          <cell r="G46">
            <v>2666</v>
          </cell>
          <cell r="H46">
            <v>-3.9279279279279322</v>
          </cell>
          <cell r="I46">
            <v>2901</v>
          </cell>
          <cell r="J46">
            <v>2666</v>
          </cell>
          <cell r="K46">
            <v>-8.1006549465701525</v>
          </cell>
          <cell r="L46">
            <v>43.815133665609423</v>
          </cell>
        </row>
        <row r="47">
          <cell r="B47" t="str">
            <v xml:space="preserve">        - CELG (Goiás)</v>
          </cell>
          <cell r="C47">
            <v>3720</v>
          </cell>
          <cell r="D47">
            <v>2730</v>
          </cell>
          <cell r="E47">
            <v>-26.612903225806448</v>
          </cell>
          <cell r="F47">
            <v>3720</v>
          </cell>
          <cell r="G47">
            <v>3120</v>
          </cell>
          <cell r="H47">
            <v>-16.129032258064512</v>
          </cell>
          <cell r="I47">
            <v>3720</v>
          </cell>
          <cell r="J47">
            <v>3120</v>
          </cell>
          <cell r="K47">
            <v>-16.129032258064512</v>
          </cell>
          <cell r="L47">
            <v>56.18486633439057</v>
          </cell>
        </row>
        <row r="48">
          <cell r="B48" t="str">
            <v xml:space="preserve">        - ANDE (Paraguai)</v>
          </cell>
          <cell r="C48">
            <v>0</v>
          </cell>
          <cell r="D48">
            <v>0</v>
          </cell>
          <cell r="E48" t="str">
            <v>-</v>
          </cell>
          <cell r="F48">
            <v>0</v>
          </cell>
          <cell r="G48">
            <v>0</v>
          </cell>
          <cell r="H48" t="str">
            <v>-</v>
          </cell>
          <cell r="I48">
            <v>0</v>
          </cell>
          <cell r="J48">
            <v>0</v>
          </cell>
          <cell r="K48" t="str">
            <v>-</v>
          </cell>
          <cell r="L48">
            <v>0</v>
          </cell>
        </row>
        <row r="49">
          <cell r="B49" t="str">
            <v>8.4 - Sist. Enersul Não Simultâneo</v>
          </cell>
          <cell r="C49">
            <v>570771</v>
          </cell>
          <cell r="D49">
            <v>476373</v>
          </cell>
          <cell r="E49">
            <v>-16.538681888182825</v>
          </cell>
          <cell r="F49">
            <v>634625</v>
          </cell>
          <cell r="G49">
            <v>588525.25</v>
          </cell>
          <cell r="H49">
            <v>-7.2640929682883604</v>
          </cell>
          <cell r="I49">
            <v>634625</v>
          </cell>
          <cell r="J49">
            <v>588525.25</v>
          </cell>
          <cell r="K49">
            <v>-7.2640929682883604</v>
          </cell>
          <cell r="L49">
            <v>100</v>
          </cell>
        </row>
        <row r="50">
          <cell r="B50" t="str">
            <v>8.5 - Sistema Enersul Simultâneo</v>
          </cell>
          <cell r="C50">
            <v>547344</v>
          </cell>
          <cell r="D50">
            <v>441106</v>
          </cell>
          <cell r="E50">
            <v>-19.409731357245175</v>
          </cell>
          <cell r="F50">
            <v>573284</v>
          </cell>
          <cell r="G50">
            <v>578510</v>
          </cell>
          <cell r="H50">
            <v>0.91159006705228141</v>
          </cell>
          <cell r="I50">
            <v>573284</v>
          </cell>
          <cell r="J50">
            <v>578510</v>
          </cell>
          <cell r="K50">
            <v>0.91159006705228141</v>
          </cell>
          <cell r="L50">
            <v>90.334291904668106</v>
          </cell>
        </row>
        <row r="51">
          <cell r="B51" t="str">
            <v>8.6 - Sistema Térmico Isolado</v>
          </cell>
          <cell r="C51">
            <v>1971</v>
          </cell>
          <cell r="D51">
            <v>2118</v>
          </cell>
          <cell r="E51">
            <v>7.4581430745814359</v>
          </cell>
          <cell r="F51">
            <v>2466</v>
          </cell>
          <cell r="G51">
            <v>2408</v>
          </cell>
          <cell r="H51">
            <v>-2.3519870235198748</v>
          </cell>
          <cell r="I51">
            <v>2466</v>
          </cell>
          <cell r="J51">
            <v>2408</v>
          </cell>
          <cell r="K51">
            <v>-2.3519870235198748</v>
          </cell>
          <cell r="L51">
            <v>0.38857593066771712</v>
          </cell>
        </row>
        <row r="52">
          <cell r="B52" t="str">
            <v>09 - CARGA PRÓPRIA ( S. Interligado )</v>
          </cell>
        </row>
        <row r="53">
          <cell r="B53" t="str">
            <v>- Energia (MW-Médio)</v>
          </cell>
          <cell r="C53">
            <v>362.46</v>
          </cell>
          <cell r="D53">
            <v>309.09367222222221</v>
          </cell>
          <cell r="E53">
            <v>-14.723370241620525</v>
          </cell>
          <cell r="F53">
            <v>354.08545454545452</v>
          </cell>
          <cell r="G53">
            <v>325.8464544936694</v>
          </cell>
          <cell r="H53">
            <v>-7.9751934707501633</v>
          </cell>
          <cell r="I53">
            <v>354.44499999999994</v>
          </cell>
          <cell r="J53">
            <v>329.83091661919701</v>
          </cell>
          <cell r="K53">
            <v>-6.944401354456387</v>
          </cell>
          <cell r="L53" t="str">
            <v>-</v>
          </cell>
        </row>
        <row r="54">
          <cell r="B54" t="str">
            <v>- Demanda (MWh/h)</v>
          </cell>
          <cell r="C54">
            <v>505.113</v>
          </cell>
          <cell r="D54">
            <v>407.61</v>
          </cell>
          <cell r="E54">
            <v>-19.303205421361159</v>
          </cell>
          <cell r="F54">
            <v>528.34</v>
          </cell>
          <cell r="G54">
            <v>532.12</v>
          </cell>
          <cell r="H54">
            <v>0.71544838550932077</v>
          </cell>
          <cell r="I54">
            <v>528.34</v>
          </cell>
          <cell r="J54">
            <v>532.12</v>
          </cell>
          <cell r="K54">
            <v>0.71544838550932077</v>
          </cell>
        </row>
        <row r="55">
          <cell r="B55" t="str">
            <v xml:space="preserve">10 - NÚMERO DE CONSUMIDORES </v>
          </cell>
          <cell r="C55">
            <v>538522</v>
          </cell>
          <cell r="D55">
            <v>567362</v>
          </cell>
          <cell r="E55">
            <v>5.3553986652356</v>
          </cell>
          <cell r="F55">
            <v>538522</v>
          </cell>
          <cell r="G55">
            <v>567362</v>
          </cell>
          <cell r="H55">
            <v>5.3553986652356</v>
          </cell>
          <cell r="I55" t="str">
            <v>-</v>
          </cell>
          <cell r="J55" t="str">
            <v>-</v>
          </cell>
          <cell r="K55" t="str">
            <v>-</v>
          </cell>
        </row>
        <row r="56">
          <cell r="B56" t="str">
            <v>- Residencial</v>
          </cell>
          <cell r="C56">
            <v>446784</v>
          </cell>
          <cell r="D56">
            <v>466101</v>
          </cell>
          <cell r="E56">
            <v>4.3235657498925661</v>
          </cell>
          <cell r="F56">
            <v>446784</v>
          </cell>
          <cell r="G56">
            <v>466101</v>
          </cell>
          <cell r="H56">
            <v>4.3235657498925661</v>
          </cell>
          <cell r="I56" t="str">
            <v>-</v>
          </cell>
        </row>
        <row r="57">
          <cell r="B57" t="str">
            <v>- Industrial</v>
          </cell>
          <cell r="C57">
            <v>4778</v>
          </cell>
          <cell r="D57">
            <v>4722</v>
          </cell>
          <cell r="E57">
            <v>-1.1720385098367481</v>
          </cell>
          <cell r="F57">
            <v>4778</v>
          </cell>
          <cell r="G57">
            <v>4722</v>
          </cell>
          <cell r="H57">
            <v>-1.1720385098367481</v>
          </cell>
        </row>
        <row r="58">
          <cell r="B58" t="str">
            <v>- Comercial</v>
          </cell>
          <cell r="C58">
            <v>47183</v>
          </cell>
          <cell r="D58">
            <v>51057</v>
          </cell>
          <cell r="E58">
            <v>8.2105843206239584</v>
          </cell>
          <cell r="F58">
            <v>47183</v>
          </cell>
          <cell r="G58">
            <v>51057</v>
          </cell>
          <cell r="H58">
            <v>8.2105843206239584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o de contas_CTEEP 2014"/>
      <sheetName val="Plano de contas_CTEEP 2013"/>
      <sheetName val="Plano de contas (Subs) 2014"/>
      <sheetName val="Plano de contas (Subs) 2013"/>
      <sheetName val="Capa"/>
      <sheetName val="DRE MAPA 2014"/>
      <sheetName val="DRE MAPA 2013"/>
      <sheetName val="DRE Consolidad Tri"/>
      <sheetName val="DRE Consolidad AC"/>
    </sheetNames>
    <sheetDataSet>
      <sheetData sheetId="0"/>
      <sheetData sheetId="1"/>
      <sheetData sheetId="2"/>
      <sheetData sheetId="3"/>
      <sheetData sheetId="4"/>
      <sheetData sheetId="5">
        <row r="7">
          <cell r="P7">
            <v>349297</v>
          </cell>
          <cell r="Y7">
            <v>396004</v>
          </cell>
          <cell r="AA7">
            <v>173530</v>
          </cell>
        </row>
        <row r="13">
          <cell r="P13">
            <v>11857</v>
          </cell>
          <cell r="Y13">
            <v>10595</v>
          </cell>
          <cell r="AA13">
            <v>5782</v>
          </cell>
        </row>
        <row r="32">
          <cell r="AA32">
            <v>-46553</v>
          </cell>
          <cell r="AJ32">
            <v>-48520</v>
          </cell>
        </row>
        <row r="33">
          <cell r="AA33">
            <v>-1919</v>
          </cell>
          <cell r="AJ33">
            <v>-1958</v>
          </cell>
        </row>
        <row r="34">
          <cell r="AA34">
            <v>-14456</v>
          </cell>
          <cell r="AJ34">
            <v>-16003</v>
          </cell>
        </row>
        <row r="35">
          <cell r="AA35">
            <v>-2970</v>
          </cell>
          <cell r="AJ35">
            <v>-9050</v>
          </cell>
        </row>
        <row r="36">
          <cell r="AA36">
            <v>-1789</v>
          </cell>
          <cell r="AJ36">
            <v>-1818</v>
          </cell>
        </row>
        <row r="37">
          <cell r="AA37">
            <v>-5521</v>
          </cell>
          <cell r="AJ37">
            <v>-5657</v>
          </cell>
        </row>
        <row r="41">
          <cell r="AA41">
            <v>-9459</v>
          </cell>
          <cell r="AJ41">
            <v>-9822</v>
          </cell>
        </row>
        <row r="42">
          <cell r="AA42">
            <v>-229</v>
          </cell>
          <cell r="AJ42">
            <v>-240</v>
          </cell>
        </row>
        <row r="43">
          <cell r="AA43">
            <v>-8756</v>
          </cell>
          <cell r="AJ43">
            <v>-9206</v>
          </cell>
        </row>
        <row r="44">
          <cell r="AA44">
            <v>-2206</v>
          </cell>
          <cell r="AJ44">
            <v>-2206</v>
          </cell>
        </row>
        <row r="45">
          <cell r="AA45">
            <v>-2564</v>
          </cell>
          <cell r="AJ45">
            <v>-2564</v>
          </cell>
        </row>
        <row r="46">
          <cell r="AA46">
            <v>-1394</v>
          </cell>
          <cell r="AJ46">
            <v>-1509</v>
          </cell>
        </row>
        <row r="47">
          <cell r="AA47">
            <v>-3755</v>
          </cell>
          <cell r="AJ47">
            <v>-3910</v>
          </cell>
        </row>
        <row r="52">
          <cell r="AA52">
            <v>13422</v>
          </cell>
          <cell r="AJ52">
            <v>14043.000000000002</v>
          </cell>
        </row>
        <row r="53">
          <cell r="AA53">
            <v>9774</v>
          </cell>
          <cell r="AJ53">
            <v>9780</v>
          </cell>
        </row>
        <row r="54">
          <cell r="AA54">
            <v>18598</v>
          </cell>
          <cell r="AJ54">
            <v>18572</v>
          </cell>
        </row>
        <row r="55">
          <cell r="AA55">
            <v>421</v>
          </cell>
          <cell r="AJ55">
            <v>427</v>
          </cell>
        </row>
        <row r="58">
          <cell r="AA58">
            <v>-5644</v>
          </cell>
          <cell r="AJ58">
            <v>-10651</v>
          </cell>
        </row>
        <row r="59">
          <cell r="AA59">
            <v>-3015</v>
          </cell>
          <cell r="AJ59">
            <v>-3026</v>
          </cell>
        </row>
        <row r="60">
          <cell r="AA60">
            <v>0</v>
          </cell>
          <cell r="AJ60">
            <v>0</v>
          </cell>
        </row>
        <row r="61">
          <cell r="AA61">
            <v>-21755</v>
          </cell>
          <cell r="AJ61">
            <v>-21755</v>
          </cell>
        </row>
        <row r="62">
          <cell r="AA62">
            <v>-506</v>
          </cell>
          <cell r="AJ62">
            <v>-727</v>
          </cell>
        </row>
        <row r="75">
          <cell r="AA75">
            <v>-3350</v>
          </cell>
          <cell r="AJ75">
            <v>-3663</v>
          </cell>
        </row>
        <row r="76">
          <cell r="AA76">
            <v>-9077</v>
          </cell>
          <cell r="AJ76">
            <v>-9689</v>
          </cell>
        </row>
        <row r="77">
          <cell r="AA77">
            <v>-392</v>
          </cell>
          <cell r="AJ77">
            <v>-392</v>
          </cell>
        </row>
        <row r="78">
          <cell r="AA78">
            <v>-1089</v>
          </cell>
          <cell r="AJ78">
            <v>-1089</v>
          </cell>
        </row>
      </sheetData>
      <sheetData sheetId="6"/>
      <sheetData sheetId="7"/>
      <sheetData sheetId="8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o de contas_CTEEP 2015"/>
      <sheetName val="Plano de contas_CTEEP 2014"/>
      <sheetName val="Plano de contas (Subs) 2015"/>
      <sheetName val="Plano de contas (Subs) 2014"/>
      <sheetName val="Capa"/>
      <sheetName val="DRE MAPA 2013"/>
      <sheetName val="DRE MAPA 2014"/>
      <sheetName val="DRE MAPA 2015"/>
      <sheetName val="DRE Consolidad Tri"/>
      <sheetName val="DRE Consolidad A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P7">
            <v>395902</v>
          </cell>
          <cell r="Y7">
            <v>454268</v>
          </cell>
        </row>
        <row r="13">
          <cell r="P13">
            <v>11811</v>
          </cell>
          <cell r="Y13">
            <v>10763</v>
          </cell>
        </row>
        <row r="32">
          <cell r="AA32">
            <v>-46438</v>
          </cell>
          <cell r="AJ32">
            <v>-51131</v>
          </cell>
        </row>
        <row r="33">
          <cell r="AA33">
            <v>-1951</v>
          </cell>
          <cell r="AJ33">
            <v>-2050</v>
          </cell>
        </row>
        <row r="34">
          <cell r="AA34">
            <v>-13560</v>
          </cell>
          <cell r="AJ34">
            <v>-14786</v>
          </cell>
        </row>
        <row r="35">
          <cell r="AA35">
            <v>-4278</v>
          </cell>
          <cell r="AJ35">
            <v>-10437</v>
          </cell>
        </row>
        <row r="36">
          <cell r="AA36">
            <v>-1871</v>
          </cell>
          <cell r="AJ36">
            <v>-2089</v>
          </cell>
        </row>
        <row r="37">
          <cell r="AA37">
            <v>-7642</v>
          </cell>
          <cell r="AJ37">
            <v>-7574</v>
          </cell>
        </row>
        <row r="41">
          <cell r="AA41">
            <v>-9591</v>
          </cell>
          <cell r="AJ41">
            <v>-7419</v>
          </cell>
        </row>
        <row r="42">
          <cell r="AA42">
            <v>-208</v>
          </cell>
          <cell r="AJ42">
            <v>-244</v>
          </cell>
        </row>
        <row r="43">
          <cell r="AA43">
            <v>-7994</v>
          </cell>
          <cell r="AJ43">
            <v>-8271</v>
          </cell>
        </row>
        <row r="44">
          <cell r="AA44">
            <v>-1833</v>
          </cell>
          <cell r="AJ44">
            <v>-2023</v>
          </cell>
        </row>
        <row r="45">
          <cell r="AA45">
            <v>-21780</v>
          </cell>
          <cell r="AJ45">
            <v>-21780</v>
          </cell>
        </row>
        <row r="46">
          <cell r="AA46">
            <v>-1524</v>
          </cell>
          <cell r="AJ46">
            <v>-1580</v>
          </cell>
        </row>
        <row r="47">
          <cell r="AA47">
            <v>-405</v>
          </cell>
          <cell r="AJ47">
            <v>-739</v>
          </cell>
        </row>
        <row r="52">
          <cell r="AA52">
            <v>11830</v>
          </cell>
          <cell r="AJ52">
            <v>16226</v>
          </cell>
        </row>
        <row r="53">
          <cell r="AA53">
            <v>6031</v>
          </cell>
          <cell r="AJ53">
            <v>6033</v>
          </cell>
        </row>
        <row r="54">
          <cell r="AA54">
            <v>9780</v>
          </cell>
          <cell r="AJ54">
            <v>9755</v>
          </cell>
        </row>
        <row r="55">
          <cell r="AA55">
            <v>426</v>
          </cell>
          <cell r="AJ55">
            <v>558</v>
          </cell>
        </row>
        <row r="58">
          <cell r="AA58">
            <v>-6482</v>
          </cell>
          <cell r="AJ58">
            <v>-10895</v>
          </cell>
        </row>
        <row r="59">
          <cell r="AA59">
            <v>-3145</v>
          </cell>
          <cell r="AJ59">
            <v>-3151</v>
          </cell>
        </row>
        <row r="60">
          <cell r="AA60">
            <v>0</v>
          </cell>
          <cell r="AJ60">
            <v>0</v>
          </cell>
        </row>
        <row r="61">
          <cell r="AA61">
            <v>-22041</v>
          </cell>
          <cell r="AJ61">
            <v>-22041</v>
          </cell>
        </row>
        <row r="62">
          <cell r="AA62">
            <v>-497</v>
          </cell>
          <cell r="AJ62">
            <v>-562</v>
          </cell>
        </row>
        <row r="75">
          <cell r="AA75">
            <v>-5463</v>
          </cell>
          <cell r="AJ75">
            <v>-5904</v>
          </cell>
        </row>
        <row r="76">
          <cell r="AA76">
            <v>-14814</v>
          </cell>
          <cell r="AJ76">
            <v>-15704</v>
          </cell>
        </row>
        <row r="77">
          <cell r="AA77">
            <v>699</v>
          </cell>
          <cell r="AJ77">
            <v>699</v>
          </cell>
        </row>
        <row r="78">
          <cell r="AA78">
            <v>1940</v>
          </cell>
          <cell r="AJ78">
            <v>1940</v>
          </cell>
        </row>
      </sheetData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 IFRS"/>
      <sheetName val="DRE IFRS"/>
      <sheetName val="BP REGULATÓRIO"/>
      <sheetName val="DRE REGULATÓRIO"/>
    </sheetNames>
    <sheetDataSet>
      <sheetData sheetId="0">
        <row r="7">
          <cell r="B7">
            <v>3709</v>
          </cell>
        </row>
      </sheetData>
      <sheetData sheetId="1">
        <row r="6">
          <cell r="B6">
            <v>188828</v>
          </cell>
        </row>
      </sheetData>
      <sheetData sheetId="2"/>
      <sheetData sheetId="3">
        <row r="9">
          <cell r="B9">
            <v>644476</v>
          </cell>
        </row>
        <row r="32">
          <cell r="B32">
            <v>-147002</v>
          </cell>
          <cell r="K32">
            <v>-154356</v>
          </cell>
          <cell r="M32">
            <v>-52242</v>
          </cell>
          <cell r="V32">
            <v>-54903</v>
          </cell>
        </row>
        <row r="33">
          <cell r="B33">
            <v>-5480</v>
          </cell>
          <cell r="K33">
            <v>-5753</v>
          </cell>
          <cell r="M33">
            <v>-2085</v>
          </cell>
          <cell r="V33">
            <v>-2195</v>
          </cell>
        </row>
        <row r="34">
          <cell r="B34">
            <v>-38207</v>
          </cell>
          <cell r="K34">
            <v>-41978</v>
          </cell>
          <cell r="M34">
            <v>-14098</v>
          </cell>
          <cell r="V34">
            <v>-15254</v>
          </cell>
        </row>
        <row r="35">
          <cell r="B35">
            <v>-12959</v>
          </cell>
          <cell r="K35">
            <v>-31523</v>
          </cell>
          <cell r="M35">
            <v>-4721</v>
          </cell>
          <cell r="V35">
            <v>-11037</v>
          </cell>
        </row>
        <row r="36">
          <cell r="B36">
            <v>-5422</v>
          </cell>
          <cell r="K36">
            <v>-5959</v>
          </cell>
          <cell r="M36">
            <v>-1782</v>
          </cell>
          <cell r="V36">
            <v>-2006</v>
          </cell>
        </row>
        <row r="37">
          <cell r="B37">
            <v>-22096</v>
          </cell>
          <cell r="K37">
            <v>-22431</v>
          </cell>
          <cell r="M37">
            <v>-7611</v>
          </cell>
          <cell r="V37">
            <v>-7946</v>
          </cell>
        </row>
        <row r="41">
          <cell r="B41">
            <v>-36993</v>
          </cell>
          <cell r="K41">
            <v>-38561</v>
          </cell>
          <cell r="M41">
            <v>-15266</v>
          </cell>
          <cell r="V41">
            <v>-15865</v>
          </cell>
        </row>
        <row r="42">
          <cell r="B42">
            <v>-551</v>
          </cell>
          <cell r="K42">
            <v>-558</v>
          </cell>
          <cell r="M42">
            <v>-175</v>
          </cell>
          <cell r="V42">
            <v>-141</v>
          </cell>
        </row>
        <row r="43">
          <cell r="B43">
            <v>-24862</v>
          </cell>
          <cell r="K43">
            <v>-25787</v>
          </cell>
          <cell r="M43">
            <v>-8906</v>
          </cell>
          <cell r="V43">
            <v>-9286</v>
          </cell>
        </row>
        <row r="44">
          <cell r="B44">
            <v>-5229</v>
          </cell>
          <cell r="K44">
            <v>-5792</v>
          </cell>
          <cell r="M44">
            <v>-1701</v>
          </cell>
          <cell r="V44">
            <v>-1886</v>
          </cell>
        </row>
        <row r="45">
          <cell r="B45">
            <v>-50630</v>
          </cell>
          <cell r="K45">
            <v>-50599</v>
          </cell>
          <cell r="M45">
            <v>-11647</v>
          </cell>
          <cell r="V45">
            <v>-11659</v>
          </cell>
        </row>
        <row r="46">
          <cell r="B46">
            <v>-4493</v>
          </cell>
          <cell r="K46">
            <v>-4704</v>
          </cell>
          <cell r="M46">
            <v>-1509</v>
          </cell>
          <cell r="V46">
            <v>-1582</v>
          </cell>
        </row>
        <row r="47">
          <cell r="B47">
            <v>-4184</v>
          </cell>
          <cell r="K47">
            <v>-4760</v>
          </cell>
          <cell r="M47">
            <v>-1174</v>
          </cell>
          <cell r="V47">
            <v>-1135</v>
          </cell>
        </row>
        <row r="81">
          <cell r="M81">
            <v>0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 IFRS"/>
      <sheetName val="BP REGULATÓRIO"/>
      <sheetName val="DRE IFRS"/>
      <sheetName val="DRE REGULATÓRIO"/>
      <sheetName val="DRE REGULATÓRIO 201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B9">
            <v>572916</v>
          </cell>
        </row>
        <row r="32">
          <cell r="B32">
            <v>-141984</v>
          </cell>
          <cell r="K32">
            <v>-148758</v>
          </cell>
          <cell r="M32">
            <v>-50436</v>
          </cell>
          <cell r="V32">
            <v>-53345</v>
          </cell>
        </row>
        <row r="33">
          <cell r="B33">
            <v>-7035</v>
          </cell>
          <cell r="K33">
            <v>-7281</v>
          </cell>
          <cell r="M33">
            <v>-2575</v>
          </cell>
          <cell r="V33">
            <v>-2715</v>
          </cell>
        </row>
        <row r="34">
          <cell r="B34">
            <v>-46071</v>
          </cell>
          <cell r="K34">
            <v>-50451</v>
          </cell>
          <cell r="M34">
            <v>-15208</v>
          </cell>
          <cell r="V34">
            <v>-16632</v>
          </cell>
        </row>
        <row r="35">
          <cell r="B35">
            <v>-8346</v>
          </cell>
          <cell r="K35">
            <v>-26470</v>
          </cell>
          <cell r="M35">
            <v>-3045</v>
          </cell>
          <cell r="V35">
            <v>-9126</v>
          </cell>
        </row>
        <row r="36">
          <cell r="B36">
            <v>-6040</v>
          </cell>
          <cell r="K36">
            <v>-6134</v>
          </cell>
          <cell r="M36">
            <v>-1942</v>
          </cell>
          <cell r="V36">
            <v>-1985</v>
          </cell>
        </row>
        <row r="37">
          <cell r="B37">
            <v>-16983</v>
          </cell>
          <cell r="K37">
            <v>-17262</v>
          </cell>
          <cell r="M37">
            <v>-3929</v>
          </cell>
          <cell r="V37">
            <v>-3934</v>
          </cell>
        </row>
        <row r="41">
          <cell r="B41">
            <v>-29681</v>
          </cell>
          <cell r="K41">
            <v>-31046</v>
          </cell>
          <cell r="M41">
            <v>-11147</v>
          </cell>
          <cell r="V41">
            <v>-11661</v>
          </cell>
        </row>
        <row r="42">
          <cell r="B42">
            <v>-682</v>
          </cell>
          <cell r="K42">
            <v>-723</v>
          </cell>
          <cell r="M42">
            <v>-225</v>
          </cell>
          <cell r="V42">
            <v>-231</v>
          </cell>
        </row>
        <row r="43">
          <cell r="B43">
            <v>-25426</v>
          </cell>
          <cell r="K43">
            <v>-26290</v>
          </cell>
          <cell r="M43">
            <v>-9207</v>
          </cell>
          <cell r="V43">
            <v>-9421</v>
          </cell>
        </row>
        <row r="44">
          <cell r="B44">
            <v>-6711</v>
          </cell>
          <cell r="K44">
            <v>-6711</v>
          </cell>
          <cell r="M44">
            <v>-2366</v>
          </cell>
          <cell r="V44">
            <v>-2366</v>
          </cell>
        </row>
        <row r="45">
          <cell r="B45">
            <v>-28893</v>
          </cell>
          <cell r="K45">
            <v>-28893</v>
          </cell>
          <cell r="M45">
            <v>-17861</v>
          </cell>
          <cell r="V45">
            <v>-17861</v>
          </cell>
        </row>
        <row r="46">
          <cell r="B46">
            <v>-4286</v>
          </cell>
          <cell r="K46">
            <v>-4626</v>
          </cell>
          <cell r="M46">
            <v>-1438</v>
          </cell>
          <cell r="V46">
            <v>-1553</v>
          </cell>
        </row>
        <row r="47">
          <cell r="B47">
            <v>-15719</v>
          </cell>
          <cell r="K47">
            <v>-16184</v>
          </cell>
          <cell r="M47">
            <v>-8953</v>
          </cell>
          <cell r="V47">
            <v>-8991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ulatório"/>
      <sheetName val="IFRS"/>
    </sheetNames>
    <sheetDataSet>
      <sheetData sheetId="0" refreshError="1">
        <row r="6">
          <cell r="D6">
            <v>504658.82352941175</v>
          </cell>
        </row>
        <row r="18">
          <cell r="B18">
            <v>-925</v>
          </cell>
          <cell r="C18">
            <v>-721</v>
          </cell>
          <cell r="D18">
            <v>66314.170000000013</v>
          </cell>
          <cell r="E18">
            <v>1754.9200000000005</v>
          </cell>
          <cell r="F18">
            <v>-1567.75</v>
          </cell>
          <cell r="G18">
            <v>-707</v>
          </cell>
          <cell r="H18">
            <v>59012.099999999969</v>
          </cell>
        </row>
      </sheetData>
      <sheetData sheetId="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_SET16"/>
      <sheetName val="Dados"/>
      <sheetName val="Lançto 0L"/>
      <sheetName val="Lançto Y1"/>
      <sheetName val="Mov BRR Líquida_Sem Inflação"/>
      <sheetName val="Mov BRR Líquida_Com Inflação"/>
      <sheetName val="Parcelas em atraso"/>
      <sheetName val="Fluxo RAP"/>
      <sheetName val="IPCA"/>
      <sheetName val="Ke"/>
      <sheetName val="Novas contas"/>
    </sheetNames>
    <sheetDataSet>
      <sheetData sheetId="0" refreshError="1"/>
      <sheetData sheetId="1" refreshError="1">
        <row r="41">
          <cell r="B41">
            <v>1100170452.3302407</v>
          </cell>
          <cell r="C41">
            <v>5141579406.3844357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l_1999"/>
      <sheetName val="Real_Acum_1999"/>
      <sheetName val="Real_2000"/>
      <sheetName val="Real_Acum_2000"/>
      <sheetName val="Real_2001"/>
      <sheetName val="Real_Acum_2001"/>
      <sheetName val="Real_2002"/>
      <sheetName val="Real_Acum_2002"/>
      <sheetName val="Real_2003"/>
      <sheetName val="Real_Acum_2003"/>
      <sheetName val="Real_2004"/>
      <sheetName val="Real_Acum_2004"/>
      <sheetName val="Prev_2004"/>
      <sheetName val="Prev_Acum_2004"/>
      <sheetName val="Real_2005"/>
      <sheetName val="Real_Acum_2005"/>
      <sheetName val="Margem"/>
      <sheetName val="Margem_Acum"/>
      <sheetName val="Prev_2005"/>
      <sheetName val="Prev_Acum_2005"/>
      <sheetName val="FontesDados SC 2005"/>
      <sheetName val="3-Listagem"/>
      <sheetName val="Macroeco"/>
      <sheetName val="Macro"/>
      <sheetName val="Faixas salariais"/>
      <sheetName val="Validating data"/>
      <sheetName val="Instruções"/>
      <sheetName val="MSO"/>
      <sheetName val="Fornecedores"/>
      <sheetName val="Paramet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3">
          <cell r="D23">
            <v>13583.772999999999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>
        <row r="23">
          <cell r="D23">
            <v>6152112139</v>
          </cell>
        </row>
      </sheetData>
      <sheetData sheetId="28"/>
      <sheetData sheetId="2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Check"/>
      <sheetName val="Sum_Real_Orc"/>
      <sheetName val="Sum_Real_Orc II"/>
      <sheetName val="Sum_Real_Orc_03+09"/>
      <sheetName val="Sum_Proj_Orc"/>
      <sheetName val="Sum_Proj_Orc II"/>
      <sheetName val="Sum_Proj_Orc_03+09"/>
      <sheetName val="Sum_Mensal"/>
      <sheetName val="Sum_Trim"/>
      <sheetName val="Sum_Anual"/>
      <sheetName val="Sum_Graf"/>
      <sheetName val="Simulação"/>
      <sheetName val="Hexágono"/>
      <sheetName val="Árvore"/>
      <sheetName val="Valor"/>
      <sheetName val="Múltiplos"/>
      <sheetName val="Dados Históricos"/>
      <sheetName val="FCD Real analítico"/>
      <sheetName val="BP"/>
      <sheetName val="DRE"/>
      <sheetName val="FCD"/>
      <sheetName val="FCL"/>
      <sheetName val="Cap_Inv"/>
      <sheetName val="Capital de Giro"/>
      <sheetName val="Receita"/>
      <sheetName val="Impostos Venda"/>
      <sheetName val="Custos e Despesas"/>
      <sheetName val="IR CS"/>
      <sheetName val="Contingências"/>
      <sheetName val="Caixa e Reservas"/>
      <sheetName val="Mútuo e Controladas"/>
      <sheetName val="Permanente"/>
      <sheetName val="BNDES_Novos Negócios"/>
      <sheetName val="Financiamentos"/>
      <sheetName val="PL"/>
      <sheetName val="Macroeco"/>
      <sheetName val="P Orçado"/>
      <sheetName val="MSO Orçado"/>
      <sheetName val="Invest Orçado"/>
      <sheetName val="RBNIA"/>
      <sheetName val="RBNIA_Fronteira"/>
      <sheetName val="Cx_Dist"/>
      <sheetName val="Cx_Ger_Bilaterais"/>
      <sheetName val="Outras Receitas"/>
      <sheetName val="Orçado_03+09"/>
      <sheetName val="Orçado"/>
      <sheetName val="Códigos"/>
      <sheetName val="Planilha de Projeção"/>
    </sheetNames>
    <sheetDataSet>
      <sheetData sheetId="0" refreshError="1">
        <row r="89">
          <cell r="A89">
            <v>39386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15">
          <cell r="C15">
            <v>39097</v>
          </cell>
          <cell r="D15">
            <v>39128</v>
          </cell>
          <cell r="E15">
            <v>39156</v>
          </cell>
          <cell r="F15">
            <v>39187</v>
          </cell>
          <cell r="G15">
            <v>39217</v>
          </cell>
          <cell r="H15">
            <v>39248</v>
          </cell>
          <cell r="I15">
            <v>39278</v>
          </cell>
          <cell r="J15">
            <v>39309</v>
          </cell>
          <cell r="K15">
            <v>39340</v>
          </cell>
          <cell r="L15">
            <v>39370</v>
          </cell>
          <cell r="M15">
            <v>39401</v>
          </cell>
          <cell r="N15">
            <v>39431</v>
          </cell>
        </row>
      </sheetData>
      <sheetData sheetId="34" refreshError="1"/>
      <sheetData sheetId="35" refreshError="1"/>
      <sheetData sheetId="36" refreshError="1">
        <row r="180">
          <cell r="B180" t="str">
            <v>RESUMO DAS TAXAS ESCOLHIDAS</v>
          </cell>
          <cell r="D180">
            <v>39082</v>
          </cell>
          <cell r="E180">
            <v>39113</v>
          </cell>
          <cell r="F180">
            <v>39141</v>
          </cell>
          <cell r="G180">
            <v>39172</v>
          </cell>
          <cell r="H180">
            <v>39202</v>
          </cell>
          <cell r="I180">
            <v>39233</v>
          </cell>
          <cell r="J180">
            <v>39263</v>
          </cell>
          <cell r="K180">
            <v>39294</v>
          </cell>
          <cell r="L180">
            <v>39325</v>
          </cell>
          <cell r="M180">
            <v>39355</v>
          </cell>
          <cell r="N180">
            <v>39386</v>
          </cell>
          <cell r="O180">
            <v>39416</v>
          </cell>
          <cell r="P180">
            <v>39447</v>
          </cell>
          <cell r="Q180">
            <v>39478</v>
          </cell>
          <cell r="R180">
            <v>39507</v>
          </cell>
          <cell r="S180">
            <v>39538</v>
          </cell>
          <cell r="T180">
            <v>39568</v>
          </cell>
          <cell r="U180">
            <v>39599</v>
          </cell>
          <cell r="V180">
            <v>39629</v>
          </cell>
          <cell r="W180">
            <v>39660</v>
          </cell>
          <cell r="X180">
            <v>39691</v>
          </cell>
          <cell r="Y180">
            <v>39721</v>
          </cell>
          <cell r="Z180">
            <v>39752</v>
          </cell>
          <cell r="AA180">
            <v>39782</v>
          </cell>
          <cell r="AB180">
            <v>39813</v>
          </cell>
          <cell r="AC180">
            <v>39844</v>
          </cell>
          <cell r="AD180">
            <v>39872</v>
          </cell>
          <cell r="AE180">
            <v>39903</v>
          </cell>
          <cell r="AF180">
            <v>39933</v>
          </cell>
          <cell r="AG180">
            <v>39964</v>
          </cell>
          <cell r="AH180">
            <v>39994</v>
          </cell>
          <cell r="AI180">
            <v>40025</v>
          </cell>
          <cell r="AJ180">
            <v>40056</v>
          </cell>
          <cell r="AK180">
            <v>40086</v>
          </cell>
          <cell r="AL180">
            <v>40117</v>
          </cell>
          <cell r="AM180">
            <v>40147</v>
          </cell>
          <cell r="AN180">
            <v>40178</v>
          </cell>
          <cell r="AO180">
            <v>40543</v>
          </cell>
          <cell r="AP180">
            <v>40908</v>
          </cell>
          <cell r="AQ180">
            <v>41274</v>
          </cell>
          <cell r="AR180">
            <v>41639</v>
          </cell>
          <cell r="AS180">
            <v>42004</v>
          </cell>
          <cell r="AT180">
            <v>42369</v>
          </cell>
          <cell r="AU180">
            <v>42735</v>
          </cell>
          <cell r="AV180">
            <v>43100</v>
          </cell>
          <cell r="AW180">
            <v>43465</v>
          </cell>
          <cell r="AX180">
            <v>43830</v>
          </cell>
          <cell r="AY180">
            <v>44196</v>
          </cell>
          <cell r="AZ180">
            <v>44561</v>
          </cell>
        </row>
        <row r="181">
          <cell r="D181">
            <v>2006</v>
          </cell>
          <cell r="E181">
            <v>2007</v>
          </cell>
          <cell r="F181">
            <v>2007</v>
          </cell>
          <cell r="G181">
            <v>2007</v>
          </cell>
          <cell r="H181">
            <v>2007</v>
          </cell>
          <cell r="I181">
            <v>2007</v>
          </cell>
          <cell r="J181">
            <v>2007</v>
          </cell>
          <cell r="K181">
            <v>2007</v>
          </cell>
          <cell r="L181">
            <v>2007</v>
          </cell>
          <cell r="M181">
            <v>2007</v>
          </cell>
          <cell r="N181">
            <v>2007</v>
          </cell>
          <cell r="O181">
            <v>2007</v>
          </cell>
          <cell r="P181">
            <v>2007</v>
          </cell>
          <cell r="Q181">
            <v>2008</v>
          </cell>
          <cell r="R181">
            <v>2008</v>
          </cell>
          <cell r="S181">
            <v>2008</v>
          </cell>
          <cell r="T181">
            <v>2008</v>
          </cell>
          <cell r="U181">
            <v>2008</v>
          </cell>
          <cell r="V181">
            <v>2008</v>
          </cell>
          <cell r="W181">
            <v>2008</v>
          </cell>
          <cell r="X181">
            <v>2008</v>
          </cell>
          <cell r="Y181">
            <v>2008</v>
          </cell>
          <cell r="Z181">
            <v>2008</v>
          </cell>
          <cell r="AA181">
            <v>2008</v>
          </cell>
          <cell r="AB181">
            <v>2008</v>
          </cell>
          <cell r="AC181">
            <v>2009</v>
          </cell>
          <cell r="AD181">
            <v>2009</v>
          </cell>
          <cell r="AE181">
            <v>2009</v>
          </cell>
          <cell r="AF181">
            <v>2009</v>
          </cell>
          <cell r="AG181">
            <v>2009</v>
          </cell>
          <cell r="AH181">
            <v>2009</v>
          </cell>
          <cell r="AI181">
            <v>2009</v>
          </cell>
          <cell r="AJ181">
            <v>2009</v>
          </cell>
          <cell r="AK181">
            <v>2009</v>
          </cell>
          <cell r="AL181">
            <v>2009</v>
          </cell>
          <cell r="AM181">
            <v>2009</v>
          </cell>
          <cell r="AN181">
            <v>2009</v>
          </cell>
          <cell r="AO181">
            <v>2010</v>
          </cell>
          <cell r="AP181">
            <v>2011</v>
          </cell>
          <cell r="AQ181">
            <v>2012</v>
          </cell>
          <cell r="AR181">
            <v>2013</v>
          </cell>
          <cell r="AS181">
            <v>2014</v>
          </cell>
          <cell r="AT181">
            <v>2015</v>
          </cell>
          <cell r="AU181">
            <v>2016</v>
          </cell>
          <cell r="AV181">
            <v>2017</v>
          </cell>
          <cell r="AW181">
            <v>2018</v>
          </cell>
          <cell r="AX181">
            <v>2019</v>
          </cell>
          <cell r="AY181">
            <v>2020</v>
          </cell>
          <cell r="AZ181">
            <v>2021</v>
          </cell>
        </row>
        <row r="182">
          <cell r="B182" t="str">
            <v>Crescimento do PIB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</row>
        <row r="183">
          <cell r="B183" t="str">
            <v>Inflação Projetada - IPCA</v>
          </cell>
          <cell r="D183">
            <v>0</v>
          </cell>
          <cell r="E183">
            <v>3.1611235488977485E-3</v>
          </cell>
          <cell r="F183">
            <v>3.1611235488977485E-3</v>
          </cell>
          <cell r="G183">
            <v>3.1611235488977485E-3</v>
          </cell>
          <cell r="H183">
            <v>3.1611235488977485E-3</v>
          </cell>
          <cell r="I183">
            <v>3.1611235488977485E-3</v>
          </cell>
          <cell r="J183">
            <v>3.1611235488977485E-3</v>
          </cell>
          <cell r="K183">
            <v>3.1611235488977485E-3</v>
          </cell>
          <cell r="L183">
            <v>3.1611235488977485E-3</v>
          </cell>
          <cell r="M183">
            <v>3.1611235488977485E-3</v>
          </cell>
          <cell r="N183">
            <v>3.1611235488977485E-3</v>
          </cell>
          <cell r="O183">
            <v>3.1611235488977485E-3</v>
          </cell>
          <cell r="P183">
            <v>3.1611235488977485E-3</v>
          </cell>
          <cell r="Q183">
            <v>3.3139261897998651E-3</v>
          </cell>
          <cell r="R183">
            <v>3.3139261897998651E-3</v>
          </cell>
          <cell r="S183">
            <v>3.3139261897998651E-3</v>
          </cell>
          <cell r="T183">
            <v>3.3139261897998651E-3</v>
          </cell>
          <cell r="U183">
            <v>3.3139261897998651E-3</v>
          </cell>
          <cell r="V183">
            <v>3.3139261897998651E-3</v>
          </cell>
          <cell r="W183">
            <v>3.3139261897998651E-3</v>
          </cell>
          <cell r="X183">
            <v>3.3139261897998651E-3</v>
          </cell>
          <cell r="Y183">
            <v>3.3139261897998651E-3</v>
          </cell>
          <cell r="Z183">
            <v>3.3139261897998651E-3</v>
          </cell>
          <cell r="AA183">
            <v>3.3139261897998651E-3</v>
          </cell>
          <cell r="AB183">
            <v>3.3139261897998651E-3</v>
          </cell>
          <cell r="AC183">
            <v>3.3058903246372395E-3</v>
          </cell>
          <cell r="AD183">
            <v>3.3058903246372395E-3</v>
          </cell>
          <cell r="AE183">
            <v>3.3058903246372395E-3</v>
          </cell>
          <cell r="AF183">
            <v>3.3058903246372395E-3</v>
          </cell>
          <cell r="AG183">
            <v>3.3058903246372395E-3</v>
          </cell>
          <cell r="AH183">
            <v>3.3058903246372395E-3</v>
          </cell>
          <cell r="AI183">
            <v>3.3058903246372395E-3</v>
          </cell>
          <cell r="AJ183">
            <v>3.3058903246372395E-3</v>
          </cell>
          <cell r="AK183">
            <v>3.3058903246372395E-3</v>
          </cell>
          <cell r="AL183">
            <v>3.3058903246372395E-3</v>
          </cell>
          <cell r="AM183">
            <v>3.3058903246372395E-3</v>
          </cell>
          <cell r="AN183">
            <v>3.3058903246372395E-3</v>
          </cell>
          <cell r="AO183">
            <v>4.0100000000000025E-2</v>
          </cell>
          <cell r="AP183">
            <v>3.9800000000000058E-2</v>
          </cell>
          <cell r="AQ183">
            <v>3.9800000000000058E-2</v>
          </cell>
          <cell r="AR183">
            <v>3.9800000000000058E-2</v>
          </cell>
          <cell r="AS183">
            <v>3.9800000000000058E-2</v>
          </cell>
          <cell r="AT183">
            <v>3.9800000000000058E-2</v>
          </cell>
          <cell r="AU183">
            <v>3.9800000000000058E-2</v>
          </cell>
          <cell r="AV183">
            <v>3.9800000000000058E-2</v>
          </cell>
          <cell r="AW183">
            <v>3.9800000000000058E-2</v>
          </cell>
          <cell r="AX183">
            <v>3.9800000000000058E-2</v>
          </cell>
          <cell r="AY183">
            <v>3.9800000000000058E-2</v>
          </cell>
          <cell r="AZ183">
            <v>3.9800000000000058E-2</v>
          </cell>
        </row>
        <row r="184">
          <cell r="B184" t="str">
            <v>Inflação Projetada - IGPM</v>
          </cell>
          <cell r="D184">
            <v>0</v>
          </cell>
          <cell r="E184">
            <v>4.5034302658089054E-3</v>
          </cell>
          <cell r="F184">
            <v>4.5034302658089054E-3</v>
          </cell>
          <cell r="G184">
            <v>4.5034302658089054E-3</v>
          </cell>
          <cell r="H184">
            <v>4.5034302658089054E-3</v>
          </cell>
          <cell r="I184">
            <v>4.5034302658089054E-3</v>
          </cell>
          <cell r="J184">
            <v>4.5034302658089054E-3</v>
          </cell>
          <cell r="K184">
            <v>4.5034302658089054E-3</v>
          </cell>
          <cell r="L184">
            <v>4.5034302658089054E-3</v>
          </cell>
          <cell r="M184">
            <v>4.5034302658089054E-3</v>
          </cell>
          <cell r="N184">
            <v>4.5034302658089054E-3</v>
          </cell>
          <cell r="O184">
            <v>4.5034302658089054E-3</v>
          </cell>
          <cell r="P184">
            <v>4.5034302658089054E-3</v>
          </cell>
          <cell r="Q184">
            <v>3.3781876370064801E-3</v>
          </cell>
          <cell r="R184">
            <v>3.3781876370064801E-3</v>
          </cell>
          <cell r="S184">
            <v>3.3781876370064801E-3</v>
          </cell>
          <cell r="T184">
            <v>3.3781876370064801E-3</v>
          </cell>
          <cell r="U184">
            <v>3.3781876370064801E-3</v>
          </cell>
          <cell r="V184">
            <v>3.3781876370064801E-3</v>
          </cell>
          <cell r="W184">
            <v>3.3781876370064801E-3</v>
          </cell>
          <cell r="X184">
            <v>3.3781876370064801E-3</v>
          </cell>
          <cell r="Y184">
            <v>3.3781876370064801E-3</v>
          </cell>
          <cell r="Z184">
            <v>3.3781876370064801E-3</v>
          </cell>
          <cell r="AA184">
            <v>3.3781876370064801E-3</v>
          </cell>
          <cell r="AB184">
            <v>3.3781876370064801E-3</v>
          </cell>
          <cell r="AC184">
            <v>3.3942459274463044E-3</v>
          </cell>
          <cell r="AD184">
            <v>3.3942459274463044E-3</v>
          </cell>
          <cell r="AE184">
            <v>3.3942459274463044E-3</v>
          </cell>
          <cell r="AF184">
            <v>3.3942459274463044E-3</v>
          </cell>
          <cell r="AG184">
            <v>3.3942459274463044E-3</v>
          </cell>
          <cell r="AH184">
            <v>3.3942459274463044E-3</v>
          </cell>
          <cell r="AI184">
            <v>3.3942459274463044E-3</v>
          </cell>
          <cell r="AJ184">
            <v>3.3942459274463044E-3</v>
          </cell>
          <cell r="AK184">
            <v>3.3942459274463044E-3</v>
          </cell>
          <cell r="AL184">
            <v>3.3942459274463044E-3</v>
          </cell>
          <cell r="AM184">
            <v>3.3942459274463044E-3</v>
          </cell>
          <cell r="AN184">
            <v>3.3942459274463044E-3</v>
          </cell>
          <cell r="AO184">
            <v>4.1099999999999914E-2</v>
          </cell>
          <cell r="AP184">
            <v>4.049999999999998E-2</v>
          </cell>
          <cell r="AQ184">
            <v>4.049999999999998E-2</v>
          </cell>
          <cell r="AR184">
            <v>4.049999999999998E-2</v>
          </cell>
          <cell r="AS184">
            <v>4.049999999999998E-2</v>
          </cell>
          <cell r="AT184">
            <v>4.049999999999998E-2</v>
          </cell>
          <cell r="AU184">
            <v>4.049999999999998E-2</v>
          </cell>
          <cell r="AV184">
            <v>4.049999999999998E-2</v>
          </cell>
          <cell r="AW184">
            <v>4.049999999999998E-2</v>
          </cell>
          <cell r="AX184">
            <v>4.049999999999998E-2</v>
          </cell>
          <cell r="AY184">
            <v>4.049999999999998E-2</v>
          </cell>
          <cell r="AZ184">
            <v>4.049999999999998E-2</v>
          </cell>
        </row>
        <row r="185">
          <cell r="B185" t="str">
            <v>Inflação Projetada - IGP-DI</v>
          </cell>
          <cell r="D185">
            <v>0</v>
          </cell>
          <cell r="E185">
            <v>4.7015017912679369E-3</v>
          </cell>
          <cell r="F185">
            <v>4.7015017912679369E-3</v>
          </cell>
          <cell r="G185">
            <v>4.7015017912679369E-3</v>
          </cell>
          <cell r="H185">
            <v>4.7015017912679369E-3</v>
          </cell>
          <cell r="I185">
            <v>4.7015017912679369E-3</v>
          </cell>
          <cell r="J185">
            <v>4.7015017912679369E-3</v>
          </cell>
          <cell r="K185">
            <v>4.7015017912679369E-3</v>
          </cell>
          <cell r="L185">
            <v>4.7015017912679369E-3</v>
          </cell>
          <cell r="M185">
            <v>4.7015017912679369E-3</v>
          </cell>
          <cell r="N185">
            <v>4.7015017912679369E-3</v>
          </cell>
          <cell r="O185">
            <v>4.7015017912679369E-3</v>
          </cell>
          <cell r="P185">
            <v>4.7015017912679369E-3</v>
          </cell>
          <cell r="Q185">
            <v>3.329995796502061E-3</v>
          </cell>
          <cell r="R185">
            <v>3.329995796502061E-3</v>
          </cell>
          <cell r="S185">
            <v>3.329995796502061E-3</v>
          </cell>
          <cell r="T185">
            <v>3.329995796502061E-3</v>
          </cell>
          <cell r="U185">
            <v>3.329995796502061E-3</v>
          </cell>
          <cell r="V185">
            <v>3.329995796502061E-3</v>
          </cell>
          <cell r="W185">
            <v>3.329995796502061E-3</v>
          </cell>
          <cell r="X185">
            <v>3.329995796502061E-3</v>
          </cell>
          <cell r="Y185">
            <v>3.329995796502061E-3</v>
          </cell>
          <cell r="Z185">
            <v>3.329995796502061E-3</v>
          </cell>
          <cell r="AA185">
            <v>3.329995796502061E-3</v>
          </cell>
          <cell r="AB185">
            <v>3.329995796502061E-3</v>
          </cell>
          <cell r="AC185">
            <v>3.2737397821989145E-3</v>
          </cell>
          <cell r="AD185">
            <v>3.2737397821989145E-3</v>
          </cell>
          <cell r="AE185">
            <v>3.2737397821989145E-3</v>
          </cell>
          <cell r="AF185">
            <v>3.2737397821989145E-3</v>
          </cell>
          <cell r="AG185">
            <v>3.2737397821989145E-3</v>
          </cell>
          <cell r="AH185">
            <v>3.2737397821989145E-3</v>
          </cell>
          <cell r="AI185">
            <v>3.2737397821989145E-3</v>
          </cell>
          <cell r="AJ185">
            <v>3.2737397821989145E-3</v>
          </cell>
          <cell r="AK185">
            <v>3.2737397821989145E-3</v>
          </cell>
          <cell r="AL185">
            <v>3.2737397821989145E-3</v>
          </cell>
          <cell r="AM185">
            <v>3.2737397821989145E-3</v>
          </cell>
          <cell r="AN185">
            <v>3.2737397821989145E-3</v>
          </cell>
          <cell r="AO185">
            <v>4.0100000000000025E-2</v>
          </cell>
          <cell r="AP185">
            <v>3.9500000000000091E-2</v>
          </cell>
          <cell r="AQ185">
            <v>3.9500000000000091E-2</v>
          </cell>
          <cell r="AR185">
            <v>3.9500000000000091E-2</v>
          </cell>
          <cell r="AS185">
            <v>3.9500000000000091E-2</v>
          </cell>
          <cell r="AT185">
            <v>3.9500000000000091E-2</v>
          </cell>
          <cell r="AU185">
            <v>3.9500000000000091E-2</v>
          </cell>
          <cell r="AV185">
            <v>3.9500000000000091E-2</v>
          </cell>
          <cell r="AW185">
            <v>3.9500000000000091E-2</v>
          </cell>
          <cell r="AX185">
            <v>3.9500000000000091E-2</v>
          </cell>
          <cell r="AY185">
            <v>3.9500000000000091E-2</v>
          </cell>
          <cell r="AZ185">
            <v>3.9500000000000091E-2</v>
          </cell>
        </row>
        <row r="186">
          <cell r="B186" t="str">
            <v>Inflação Projetada - INCC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</row>
        <row r="187">
          <cell r="B187" t="str">
            <v>Inflação Projetada - INPC</v>
          </cell>
          <cell r="D187">
            <v>0</v>
          </cell>
          <cell r="E187">
            <v>3.5145930840192463E-3</v>
          </cell>
          <cell r="F187">
            <v>3.5145930840192463E-3</v>
          </cell>
          <cell r="G187">
            <v>3.5145930840192463E-3</v>
          </cell>
          <cell r="H187">
            <v>3.5145930840192463E-3</v>
          </cell>
          <cell r="I187">
            <v>3.5145930840192463E-3</v>
          </cell>
          <cell r="J187">
            <v>3.5145930840192463E-3</v>
          </cell>
          <cell r="K187">
            <v>3.5145930840192463E-3</v>
          </cell>
          <cell r="L187">
            <v>3.5145930840192463E-3</v>
          </cell>
          <cell r="M187">
            <v>3.5145930840192463E-3</v>
          </cell>
          <cell r="N187">
            <v>3.5145930840192463E-3</v>
          </cell>
          <cell r="O187">
            <v>3.5145930840192463E-3</v>
          </cell>
          <cell r="P187">
            <v>3.5145930840192463E-3</v>
          </cell>
          <cell r="Q187">
            <v>3.3621265190633132E-3</v>
          </cell>
          <cell r="R187">
            <v>3.3621265190633132E-3</v>
          </cell>
          <cell r="S187">
            <v>3.3621265190633132E-3</v>
          </cell>
          <cell r="T187">
            <v>3.3621265190633132E-3</v>
          </cell>
          <cell r="U187">
            <v>3.3621265190633132E-3</v>
          </cell>
          <cell r="V187">
            <v>3.3621265190633132E-3</v>
          </cell>
          <cell r="W187">
            <v>3.3621265190633132E-3</v>
          </cell>
          <cell r="X187">
            <v>3.3621265190633132E-3</v>
          </cell>
          <cell r="Y187">
            <v>3.3621265190633132E-3</v>
          </cell>
          <cell r="Z187">
            <v>3.3621265190633132E-3</v>
          </cell>
          <cell r="AA187">
            <v>3.3621265190633132E-3</v>
          </cell>
          <cell r="AB187">
            <v>3.3621265190633132E-3</v>
          </cell>
          <cell r="AC187">
            <v>3.281778480337616E-3</v>
          </cell>
          <cell r="AD187">
            <v>3.281778480337616E-3</v>
          </cell>
          <cell r="AE187">
            <v>3.281778480337616E-3</v>
          </cell>
          <cell r="AF187">
            <v>3.281778480337616E-3</v>
          </cell>
          <cell r="AG187">
            <v>3.281778480337616E-3</v>
          </cell>
          <cell r="AH187">
            <v>3.281778480337616E-3</v>
          </cell>
          <cell r="AI187">
            <v>3.281778480337616E-3</v>
          </cell>
          <cell r="AJ187">
            <v>3.281778480337616E-3</v>
          </cell>
          <cell r="AK187">
            <v>3.281778480337616E-3</v>
          </cell>
          <cell r="AL187">
            <v>3.281778480337616E-3</v>
          </cell>
          <cell r="AM187">
            <v>3.281778480337616E-3</v>
          </cell>
          <cell r="AN187">
            <v>3.281778480337616E-3</v>
          </cell>
          <cell r="AO187">
            <v>4.0300000000000002E-2</v>
          </cell>
          <cell r="AP187">
            <v>3.960000000000008E-2</v>
          </cell>
          <cell r="AQ187">
            <v>3.960000000000008E-2</v>
          </cell>
          <cell r="AR187">
            <v>3.960000000000008E-2</v>
          </cell>
          <cell r="AS187">
            <v>3.960000000000008E-2</v>
          </cell>
          <cell r="AT187">
            <v>3.960000000000008E-2</v>
          </cell>
          <cell r="AU187">
            <v>3.960000000000008E-2</v>
          </cell>
          <cell r="AV187">
            <v>3.960000000000008E-2</v>
          </cell>
          <cell r="AW187">
            <v>3.960000000000008E-2</v>
          </cell>
          <cell r="AX187">
            <v>3.960000000000008E-2</v>
          </cell>
          <cell r="AY187">
            <v>3.960000000000008E-2</v>
          </cell>
          <cell r="AZ187">
            <v>3.960000000000008E-2</v>
          </cell>
        </row>
        <row r="188">
          <cell r="B188" t="str">
            <v>Índice de inflação - coringa 1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</row>
        <row r="189">
          <cell r="B189" t="str">
            <v>Índice de inflação - coringa 2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</row>
        <row r="190">
          <cell r="B190" t="str">
            <v>Variação Cambial - Dólar Americano</v>
          </cell>
          <cell r="D190">
            <v>0</v>
          </cell>
          <cell r="E190">
            <v>-0.23099927372153628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7.7777777777777724E-2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5.1546391752577359E-2</v>
          </cell>
          <cell r="AP190">
            <v>2.450980392156854E-2</v>
          </cell>
          <cell r="AQ190">
            <v>2.3923444976076791E-2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</row>
        <row r="191">
          <cell r="B191" t="str">
            <v>Cotação do Dólar Americano (R$ = US$ 1,00)</v>
          </cell>
          <cell r="D191">
            <v>2.3407</v>
          </cell>
          <cell r="E191">
            <v>1.8</v>
          </cell>
          <cell r="F191">
            <v>1.8</v>
          </cell>
          <cell r="G191">
            <v>1.8</v>
          </cell>
          <cell r="H191">
            <v>1.8</v>
          </cell>
          <cell r="I191">
            <v>1.8</v>
          </cell>
          <cell r="J191">
            <v>1.8</v>
          </cell>
          <cell r="K191">
            <v>1.8</v>
          </cell>
          <cell r="L191">
            <v>1.8</v>
          </cell>
          <cell r="M191">
            <v>1.8</v>
          </cell>
          <cell r="N191">
            <v>1.8</v>
          </cell>
          <cell r="O191">
            <v>1.8</v>
          </cell>
          <cell r="P191">
            <v>1.8</v>
          </cell>
          <cell r="Q191">
            <v>1.8</v>
          </cell>
          <cell r="R191">
            <v>1.8</v>
          </cell>
          <cell r="S191">
            <v>1.8</v>
          </cell>
          <cell r="T191">
            <v>1.8</v>
          </cell>
          <cell r="U191">
            <v>1.8</v>
          </cell>
          <cell r="V191">
            <v>1.8</v>
          </cell>
          <cell r="W191">
            <v>1.8</v>
          </cell>
          <cell r="X191">
            <v>1.8</v>
          </cell>
          <cell r="Y191">
            <v>1.8</v>
          </cell>
          <cell r="Z191">
            <v>1.8</v>
          </cell>
          <cell r="AA191">
            <v>1.8</v>
          </cell>
          <cell r="AB191">
            <v>1.8</v>
          </cell>
          <cell r="AC191">
            <v>1.94</v>
          </cell>
          <cell r="AD191">
            <v>1.94</v>
          </cell>
          <cell r="AE191">
            <v>1.94</v>
          </cell>
          <cell r="AF191">
            <v>1.94</v>
          </cell>
          <cell r="AG191">
            <v>1.94</v>
          </cell>
          <cell r="AH191">
            <v>1.94</v>
          </cell>
          <cell r="AI191">
            <v>1.94</v>
          </cell>
          <cell r="AJ191">
            <v>1.94</v>
          </cell>
          <cell r="AK191">
            <v>1.94</v>
          </cell>
          <cell r="AL191">
            <v>1.94</v>
          </cell>
          <cell r="AM191">
            <v>1.94</v>
          </cell>
          <cell r="AN191">
            <v>1.94</v>
          </cell>
          <cell r="AO191">
            <v>2.04</v>
          </cell>
          <cell r="AP191">
            <v>2.09</v>
          </cell>
          <cell r="AQ191">
            <v>2.1400000000000006</v>
          </cell>
          <cell r="AR191">
            <v>2.1400000000000006</v>
          </cell>
          <cell r="AS191">
            <v>2.1400000000000006</v>
          </cell>
          <cell r="AT191">
            <v>2.1400000000000006</v>
          </cell>
          <cell r="AU191">
            <v>2.1400000000000006</v>
          </cell>
          <cell r="AV191">
            <v>2.1400000000000006</v>
          </cell>
          <cell r="AW191">
            <v>2.1400000000000006</v>
          </cell>
          <cell r="AX191">
            <v>2.1400000000000006</v>
          </cell>
          <cell r="AY191">
            <v>2.1400000000000006</v>
          </cell>
          <cell r="AZ191">
            <v>2.1400000000000006</v>
          </cell>
        </row>
        <row r="192">
          <cell r="B192" t="str">
            <v>Variação Cambial - Euro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</row>
        <row r="193">
          <cell r="B193" t="str">
            <v>Cotação do Euro (R$ = Euro$ 1,00)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</row>
        <row r="194">
          <cell r="B194" t="str">
            <v>Variação Cambial - Coringa 1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</row>
        <row r="195">
          <cell r="B195" t="str">
            <v>Cotação  - coringa 1 (R$ = coringa1 $ 1,00)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</row>
        <row r="196">
          <cell r="B196" t="str">
            <v>Variação Cambial - Coringa 2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</row>
        <row r="197">
          <cell r="B197" t="str">
            <v>Cotação  - coringa 2 (R$ = coringa 2  $ 1,00)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</row>
        <row r="198">
          <cell r="B198" t="str">
            <v>CDI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</row>
        <row r="199">
          <cell r="B199" t="str">
            <v>TJLP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6.25E-2</v>
          </cell>
          <cell r="O199">
            <v>6.25E-2</v>
          </cell>
          <cell r="P199">
            <v>6.25E-2</v>
          </cell>
          <cell r="Q199">
            <v>6.25E-2</v>
          </cell>
          <cell r="R199">
            <v>6.25E-2</v>
          </cell>
          <cell r="S199">
            <v>6.25E-2</v>
          </cell>
          <cell r="T199">
            <v>6.25E-2</v>
          </cell>
          <cell r="U199">
            <v>6.25E-2</v>
          </cell>
          <cell r="V199">
            <v>6.25E-2</v>
          </cell>
          <cell r="W199">
            <v>6.25E-2</v>
          </cell>
          <cell r="X199">
            <v>6.25E-2</v>
          </cell>
          <cell r="Y199">
            <v>6.25E-2</v>
          </cell>
          <cell r="Z199">
            <v>6.25E-2</v>
          </cell>
          <cell r="AA199">
            <v>6.25E-2</v>
          </cell>
          <cell r="AB199">
            <v>6.25E-2</v>
          </cell>
          <cell r="AC199">
            <v>0.06</v>
          </cell>
          <cell r="AD199">
            <v>0.06</v>
          </cell>
          <cell r="AE199">
            <v>0.06</v>
          </cell>
          <cell r="AF199">
            <v>0.06</v>
          </cell>
          <cell r="AG199">
            <v>0.06</v>
          </cell>
          <cell r="AH199">
            <v>0.06</v>
          </cell>
          <cell r="AI199">
            <v>0.06</v>
          </cell>
          <cell r="AJ199">
            <v>0.06</v>
          </cell>
          <cell r="AK199">
            <v>0.06</v>
          </cell>
          <cell r="AL199">
            <v>0.06</v>
          </cell>
          <cell r="AM199">
            <v>0.06</v>
          </cell>
          <cell r="AN199">
            <v>0.06</v>
          </cell>
          <cell r="AO199">
            <v>5.7500000000000002E-2</v>
          </cell>
          <cell r="AP199">
            <v>5.7500000000000002E-2</v>
          </cell>
          <cell r="AQ199">
            <v>5.7500000000000002E-2</v>
          </cell>
          <cell r="AR199">
            <v>5.7500000000000002E-2</v>
          </cell>
          <cell r="AS199">
            <v>5.5E-2</v>
          </cell>
          <cell r="AT199">
            <v>5.5E-2</v>
          </cell>
          <cell r="AU199">
            <v>5.5E-2</v>
          </cell>
          <cell r="AV199">
            <v>5.5E-2</v>
          </cell>
          <cell r="AW199">
            <v>5.5E-2</v>
          </cell>
          <cell r="AX199">
            <v>5.5E-2</v>
          </cell>
          <cell r="AY199">
            <v>5.5E-2</v>
          </cell>
          <cell r="AZ199">
            <v>5.5E-2</v>
          </cell>
        </row>
        <row r="200">
          <cell r="B200" t="str">
            <v>SELIC</v>
          </cell>
          <cell r="D200">
            <v>0</v>
          </cell>
          <cell r="E200">
            <v>9.436200325992683E-3</v>
          </cell>
          <cell r="F200">
            <v>9.436200325992683E-3</v>
          </cell>
          <cell r="G200">
            <v>9.436200325992683E-3</v>
          </cell>
          <cell r="H200">
            <v>9.436200325992683E-3</v>
          </cell>
          <cell r="I200">
            <v>9.436200325992683E-3</v>
          </cell>
          <cell r="J200">
            <v>9.436200325992683E-3</v>
          </cell>
          <cell r="K200">
            <v>9.436200325992683E-3</v>
          </cell>
          <cell r="L200">
            <v>9.436200325992683E-3</v>
          </cell>
          <cell r="M200">
            <v>9.436200325992683E-3</v>
          </cell>
          <cell r="N200">
            <v>9.436200325992683E-3</v>
          </cell>
          <cell r="O200">
            <v>9.436200325992683E-3</v>
          </cell>
          <cell r="P200">
            <v>9.436200325992683E-3</v>
          </cell>
          <cell r="Q200">
            <v>8.3855685914970834E-3</v>
          </cell>
          <cell r="R200">
            <v>8.3855685914970834E-3</v>
          </cell>
          <cell r="S200">
            <v>8.3855685914970834E-3</v>
          </cell>
          <cell r="T200">
            <v>8.3855685914970834E-3</v>
          </cell>
          <cell r="U200">
            <v>8.3855685914970834E-3</v>
          </cell>
          <cell r="V200">
            <v>8.3855685914970834E-3</v>
          </cell>
          <cell r="W200">
            <v>8.3855685914970834E-3</v>
          </cell>
          <cell r="X200">
            <v>8.3855685914970834E-3</v>
          </cell>
          <cell r="Y200">
            <v>8.3855685914970834E-3</v>
          </cell>
          <cell r="Z200">
            <v>8.3855685914970834E-3</v>
          </cell>
          <cell r="AA200">
            <v>8.3855685914970834E-3</v>
          </cell>
          <cell r="AB200">
            <v>8.3855685914970834E-3</v>
          </cell>
          <cell r="AC200">
            <v>7.7906888794740947E-3</v>
          </cell>
          <cell r="AD200">
            <v>7.7906888794740947E-3</v>
          </cell>
          <cell r="AE200">
            <v>7.7906888794740947E-3</v>
          </cell>
          <cell r="AF200">
            <v>7.7906888794740947E-3</v>
          </cell>
          <cell r="AG200">
            <v>7.7906888794740947E-3</v>
          </cell>
          <cell r="AH200">
            <v>7.7906888794740947E-3</v>
          </cell>
          <cell r="AI200">
            <v>7.7906888794740947E-3</v>
          </cell>
          <cell r="AJ200">
            <v>7.7906888794740947E-3</v>
          </cell>
          <cell r="AK200">
            <v>7.7906888794740947E-3</v>
          </cell>
          <cell r="AL200">
            <v>7.7906888794740947E-3</v>
          </cell>
          <cell r="AM200">
            <v>7.7906888794740947E-3</v>
          </cell>
          <cell r="AN200">
            <v>7.7906888794740947E-3</v>
          </cell>
          <cell r="AO200">
            <v>9.3699999999999894E-2</v>
          </cell>
          <cell r="AP200">
            <v>8.9099999999999957E-2</v>
          </cell>
          <cell r="AQ200">
            <v>8.9099999999999957E-2</v>
          </cell>
          <cell r="AR200">
            <v>8.9099999999999957E-2</v>
          </cell>
          <cell r="AS200">
            <v>8.9099999999999957E-2</v>
          </cell>
          <cell r="AT200">
            <v>8.9099999999999957E-2</v>
          </cell>
          <cell r="AU200">
            <v>8.9099999999999957E-2</v>
          </cell>
          <cell r="AV200">
            <v>8.9099999999999957E-2</v>
          </cell>
          <cell r="AW200">
            <v>8.9099999999999957E-2</v>
          </cell>
          <cell r="AX200">
            <v>8.9099999999999957E-2</v>
          </cell>
          <cell r="AY200">
            <v>8.9099999999999957E-2</v>
          </cell>
          <cell r="AZ200">
            <v>8.9099999999999957E-2</v>
          </cell>
        </row>
        <row r="201">
          <cell r="B201" t="str">
            <v xml:space="preserve">LIBOR 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</row>
        <row r="202">
          <cell r="B202" t="str">
            <v>LIBOR - inclui variação cambial</v>
          </cell>
          <cell r="D202">
            <v>0</v>
          </cell>
          <cell r="E202">
            <v>-0.23099927372153628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7.7777777777777724E-2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5.1546391752577359E-2</v>
          </cell>
          <cell r="AP202">
            <v>2.450980392156854E-2</v>
          </cell>
          <cell r="AQ202">
            <v>2.3923444976076791E-2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</row>
        <row r="203">
          <cell r="B203" t="str">
            <v>Cesta de Moedas - BNDES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</row>
        <row r="204">
          <cell r="B204" t="str">
            <v>Taxa Anbid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</row>
        <row r="205">
          <cell r="B205" t="str">
            <v>NTN-B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</row>
        <row r="206">
          <cell r="B206" t="str">
            <v>Taxa de juros - Coringa 2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</row>
        <row r="207">
          <cell r="B207" t="str">
            <v>Custo de oportunidade dos acionistas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</row>
        <row r="208">
          <cell r="B208" t="str">
            <v>Indice coringa 1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</row>
        <row r="209">
          <cell r="B209" t="str">
            <v>Indice coringa 2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</row>
        <row r="210">
          <cell r="B210" t="str">
            <v>Nenhum/None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Input"/>
      <sheetName val="Configuração"/>
      <sheetName val="Hardware"/>
      <sheetName val="Software"/>
      <sheetName val="Services"/>
      <sheetName val="Spares - Materials"/>
      <sheetName val="Fixed Asset"/>
      <sheetName val="PriceList"/>
      <sheetName val="Draft"/>
      <sheetName val="Draft (2)"/>
      <sheetName val="Draft (3)"/>
      <sheetName val="Rental"/>
      <sheetName val="P&amp;L by Year"/>
      <sheetName val="P&amp;L by Product"/>
      <sheetName val="Services - P&amp;L Monthly"/>
      <sheetName val="CashFlow"/>
      <sheetName val="Financials"/>
      <sheetName val="ID FILES"/>
      <sheetName val="Dados Cadastrais"/>
      <sheetName val="Preço Eqptos &amp; Frete"/>
      <sheetName val="Preço Serviços"/>
      <sheetName val="Preço Spares - Materials"/>
      <sheetName val="Qtdes Eqptos"/>
      <sheetName val="Qtdes serviços"/>
      <sheetName val="Qtdes Spares - Materials"/>
      <sheetName val="Ativo Fixo"/>
      <sheetName val="Leasing &amp; Alguel"/>
      <sheetName val="BACK-UP"/>
      <sheetName val="TEC"/>
      <sheetName val="QUADRO SINÓTICO"/>
      <sheetName val="Centro Custos Infra"/>
      <sheetName val="Cargos"/>
      <sheetName val="Categorias"/>
      <sheetName val="CPM - YTD 2004"/>
      <sheetName val="CPM - OP 2004"/>
      <sheetName val="GTM´s Info"/>
      <sheetName val="Approval Matrix"/>
      <sheetName val="INDIRETOS X PRODUTO"/>
      <sheetName val="Rental Output"/>
      <sheetName val="Ind IN98"/>
      <sheetName val="Ind IN98 (Spares)"/>
      <sheetName val="TLPR02"/>
      <sheetName val="Dados (peso)"/>
      <sheetName val="Prop-Ger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4">
          <cell r="C4" t="str">
            <v>Analista de Suporte Técnico Jr</v>
          </cell>
        </row>
        <row r="5">
          <cell r="C5" t="str">
            <v>Analista de Suporte Técnico Pl</v>
          </cell>
        </row>
        <row r="6">
          <cell r="C6" t="str">
            <v>Analista de Suporte Técnico Sr</v>
          </cell>
        </row>
        <row r="7">
          <cell r="C7" t="str">
            <v>Analista de Suporte Técnico Mr</v>
          </cell>
        </row>
        <row r="8">
          <cell r="C8" t="str">
            <v>Supervisor Suporte Técnico Jr</v>
          </cell>
        </row>
        <row r="9">
          <cell r="C9" t="str">
            <v>Supervisor Suporte Técnico Pl</v>
          </cell>
        </row>
        <row r="10">
          <cell r="C10" t="str">
            <v>Supervisor Suporte Técnico Sr</v>
          </cell>
        </row>
        <row r="11">
          <cell r="C11" t="str">
            <v>Técnico Eletrônico Jr</v>
          </cell>
        </row>
        <row r="12">
          <cell r="C12" t="str">
            <v>Técnico Eletrônico Pl</v>
          </cell>
        </row>
        <row r="13">
          <cell r="C13" t="str">
            <v>Técnico Eletrônico Sr</v>
          </cell>
        </row>
        <row r="14">
          <cell r="C14" t="str">
            <v>Técnico de Suporte a Microinformática Jr</v>
          </cell>
        </row>
        <row r="15">
          <cell r="C15" t="str">
            <v>Técnico de Suporte a Microinformática Pl</v>
          </cell>
        </row>
        <row r="16">
          <cell r="C16" t="str">
            <v>Técnico de Suporte a Microinformática Sr</v>
          </cell>
        </row>
        <row r="17">
          <cell r="C17" t="str">
            <v>Operador de Computadores Jr</v>
          </cell>
        </row>
        <row r="18">
          <cell r="C18" t="str">
            <v>Operador de Computadores Pl</v>
          </cell>
        </row>
        <row r="19">
          <cell r="C19" t="str">
            <v>Operador de Computadores Sr</v>
          </cell>
        </row>
        <row r="20">
          <cell r="C20" t="str">
            <v>Documentador Jr</v>
          </cell>
        </row>
        <row r="21">
          <cell r="C21" t="str">
            <v>Documentador Pl</v>
          </cell>
        </row>
        <row r="22">
          <cell r="C22" t="str">
            <v>Documentador Sr</v>
          </cell>
        </row>
        <row r="23">
          <cell r="C23" t="str">
            <v>Instrutor Jr</v>
          </cell>
        </row>
        <row r="24">
          <cell r="C24" t="str">
            <v>Instrutor Pl</v>
          </cell>
        </row>
        <row r="25">
          <cell r="C25" t="str">
            <v>Instrutor Sr</v>
          </cell>
        </row>
        <row r="26">
          <cell r="C26" t="str">
            <v>Administrador de Bco de Dados Tr</v>
          </cell>
        </row>
        <row r="27">
          <cell r="C27" t="str">
            <v>Administrador de Bco de Dados Jr</v>
          </cell>
        </row>
        <row r="28">
          <cell r="C28" t="str">
            <v>Administrador de Bco de Dados Pl</v>
          </cell>
        </row>
        <row r="29">
          <cell r="C29" t="str">
            <v>Administrador de Bco de Dados Sr</v>
          </cell>
        </row>
        <row r="30">
          <cell r="C30" t="str">
            <v>Administrador de Bco de Dados Mr</v>
          </cell>
        </row>
        <row r="31">
          <cell r="C31" t="str">
            <v>Administrador de Redes Jr</v>
          </cell>
        </row>
        <row r="32">
          <cell r="C32" t="str">
            <v>Administrador de Redes Pl</v>
          </cell>
        </row>
        <row r="33">
          <cell r="C33" t="str">
            <v>Administrador de Redes Sr</v>
          </cell>
        </row>
        <row r="34">
          <cell r="C34" t="str">
            <v>Gerente de Projeto Jr</v>
          </cell>
        </row>
        <row r="35">
          <cell r="C35" t="str">
            <v>Gerente de Projeto Pl</v>
          </cell>
        </row>
        <row r="36">
          <cell r="C36" t="str">
            <v>Gerente de Projeto Sr</v>
          </cell>
        </row>
        <row r="39">
          <cell r="C39" t="str">
            <v>Analista de Suporte Técnico Tr</v>
          </cell>
        </row>
        <row r="40">
          <cell r="C40" t="str">
            <v>Analista de Suporte Técnico Jr</v>
          </cell>
        </row>
        <row r="41">
          <cell r="C41" t="str">
            <v>Analista de Suporte Técnico Pl</v>
          </cell>
        </row>
        <row r="42">
          <cell r="C42" t="str">
            <v>Analista de Suporte Técnico Sr</v>
          </cell>
        </row>
        <row r="43">
          <cell r="C43" t="str">
            <v>Supervisor Suporte Técnico Jr</v>
          </cell>
        </row>
        <row r="44">
          <cell r="C44" t="str">
            <v>Supervisor Suporte Técnico Pl</v>
          </cell>
        </row>
        <row r="45">
          <cell r="C45" t="str">
            <v>Supervisor Suporte Técnico Sr</v>
          </cell>
        </row>
        <row r="46">
          <cell r="C46" t="str">
            <v>Técnico Eletrônico Jr</v>
          </cell>
        </row>
        <row r="47">
          <cell r="C47" t="str">
            <v>Técnico Eletrônico Pl</v>
          </cell>
        </row>
        <row r="48">
          <cell r="C48" t="str">
            <v>Técnico Eletrônico Sr</v>
          </cell>
        </row>
        <row r="49">
          <cell r="C49" t="str">
            <v>Técnico de Suporte a Microinformática Jr</v>
          </cell>
        </row>
        <row r="50">
          <cell r="C50" t="str">
            <v>Técnico de Suporte a Microinformática Pl</v>
          </cell>
        </row>
        <row r="51">
          <cell r="C51" t="str">
            <v>Técnico de Suporte a Microinformática Sr</v>
          </cell>
        </row>
        <row r="52">
          <cell r="C52" t="str">
            <v>Operador de Computadores Jr</v>
          </cell>
        </row>
        <row r="53">
          <cell r="C53" t="str">
            <v>Operador de Computadores Pl</v>
          </cell>
        </row>
        <row r="54">
          <cell r="C54" t="str">
            <v>Operador de Computadores Sr</v>
          </cell>
        </row>
        <row r="55">
          <cell r="C55" t="str">
            <v>Documentador Jr</v>
          </cell>
        </row>
        <row r="56">
          <cell r="C56" t="str">
            <v>Documentador Pl</v>
          </cell>
        </row>
        <row r="57">
          <cell r="C57" t="str">
            <v>Documentador Sr</v>
          </cell>
        </row>
        <row r="58">
          <cell r="C58" t="str">
            <v>Instrutor Jr</v>
          </cell>
        </row>
        <row r="59">
          <cell r="C59" t="str">
            <v>Instrutor Pl</v>
          </cell>
        </row>
        <row r="60">
          <cell r="C60" t="str">
            <v>Instrutor Sr</v>
          </cell>
        </row>
        <row r="61">
          <cell r="C61" t="str">
            <v>Administrador de Bco de Dados Tr</v>
          </cell>
        </row>
        <row r="62">
          <cell r="C62" t="str">
            <v>Administrador de Bco de Dados Jr</v>
          </cell>
        </row>
        <row r="63">
          <cell r="C63" t="str">
            <v>Administrador de Bco de Dados Pl</v>
          </cell>
        </row>
        <row r="64">
          <cell r="C64" t="str">
            <v>Administrador de Bco de Dados Sr</v>
          </cell>
        </row>
        <row r="65">
          <cell r="C65" t="str">
            <v>Administrador de Redes Jr</v>
          </cell>
        </row>
        <row r="66">
          <cell r="C66" t="str">
            <v>Administrador de Redes Pl</v>
          </cell>
        </row>
        <row r="67">
          <cell r="C67" t="str">
            <v>Administrador de Redes Sr</v>
          </cell>
        </row>
        <row r="68">
          <cell r="C68" t="str">
            <v>CCIE</v>
          </cell>
        </row>
        <row r="69">
          <cell r="C69" t="str">
            <v>Gerente de Projetos</v>
          </cell>
        </row>
        <row r="70">
          <cell r="C70" t="str">
            <v>ASM</v>
          </cell>
        </row>
        <row r="74">
          <cell r="C74" t="str">
            <v>Gerente Projetos</v>
          </cell>
        </row>
        <row r="75">
          <cell r="C75" t="str">
            <v>Coordenador Técnico</v>
          </cell>
        </row>
        <row r="76">
          <cell r="C76" t="str">
            <v>Consultor de BI</v>
          </cell>
        </row>
        <row r="77">
          <cell r="C77" t="str">
            <v>Consutor de Processos</v>
          </cell>
        </row>
        <row r="78">
          <cell r="C78" t="str">
            <v>Consultor de Negócios</v>
          </cell>
        </row>
        <row r="79">
          <cell r="C79" t="str">
            <v>Consultor de Tecnologia(capacity planning)</v>
          </cell>
        </row>
        <row r="80">
          <cell r="C80" t="str">
            <v>Analista de Sistemas Pleno</v>
          </cell>
        </row>
        <row r="81">
          <cell r="C81" t="str">
            <v>Analista de Sistemas Senior</v>
          </cell>
        </row>
        <row r="82">
          <cell r="C82" t="str">
            <v>Documentador</v>
          </cell>
        </row>
        <row r="85">
          <cell r="C85" t="str">
            <v>Gerente Projetos</v>
          </cell>
        </row>
        <row r="86">
          <cell r="C86" t="str">
            <v>Coordenador Técnico</v>
          </cell>
        </row>
        <row r="87">
          <cell r="C87" t="str">
            <v>Consultor de Tecnologia CC</v>
          </cell>
        </row>
        <row r="88">
          <cell r="C88" t="str">
            <v>Analista Produto CC Pleno</v>
          </cell>
        </row>
        <row r="89">
          <cell r="C89" t="str">
            <v>Analista Produto CC Senior</v>
          </cell>
        </row>
        <row r="90">
          <cell r="C90" t="str">
            <v>Consultor de Integração/CTI</v>
          </cell>
        </row>
        <row r="91">
          <cell r="C91" t="str">
            <v>Analista Tráfego CC Pleno</v>
          </cell>
        </row>
        <row r="92">
          <cell r="C92" t="str">
            <v>Analista Tráfego CC Senior</v>
          </cell>
        </row>
        <row r="93">
          <cell r="C93" t="str">
            <v>Analista Processos CC/Treinan.Pleno</v>
          </cell>
        </row>
        <row r="94">
          <cell r="C94" t="str">
            <v>Analista Processos CC/Treinan. Senior</v>
          </cell>
        </row>
        <row r="95">
          <cell r="C95" t="str">
            <v>Documentador</v>
          </cell>
        </row>
        <row r="98">
          <cell r="C98" t="str">
            <v>Gerente de Projetos</v>
          </cell>
        </row>
        <row r="99">
          <cell r="C99" t="str">
            <v>Coordenador Técnico</v>
          </cell>
        </row>
        <row r="100">
          <cell r="C100" t="str">
            <v>Consultor de Negócios</v>
          </cell>
        </row>
        <row r="101">
          <cell r="C101" t="str">
            <v>Consutor de Processos</v>
          </cell>
        </row>
        <row r="102">
          <cell r="C102" t="str">
            <v>Consultor de Tecnologia(capacity planning)</v>
          </cell>
        </row>
        <row r="103">
          <cell r="C103" t="str">
            <v>Analista de Sistemas Filenet Senior</v>
          </cell>
        </row>
        <row r="104">
          <cell r="C104" t="str">
            <v>Analista de Sistemas Filenet Pleno</v>
          </cell>
        </row>
        <row r="105">
          <cell r="C105" t="str">
            <v>Analista Programador Filenet Senior</v>
          </cell>
        </row>
        <row r="106">
          <cell r="C106" t="str">
            <v>Analista Programador Filenet Pleno</v>
          </cell>
        </row>
        <row r="107">
          <cell r="C107" t="str">
            <v>WEB Designer Senior</v>
          </cell>
        </row>
        <row r="108">
          <cell r="C108" t="str">
            <v xml:space="preserve">WEB Designer Pleno </v>
          </cell>
        </row>
        <row r="109">
          <cell r="C109" t="str">
            <v>WEB Designer Junior</v>
          </cell>
        </row>
        <row r="110">
          <cell r="C110" t="str">
            <v>Programador WEB Senior</v>
          </cell>
        </row>
        <row r="111">
          <cell r="C111" t="str">
            <v>Programador WEB Pleno</v>
          </cell>
        </row>
        <row r="112">
          <cell r="C112" t="str">
            <v>Programador WEB Junior</v>
          </cell>
        </row>
        <row r="113">
          <cell r="C113" t="str">
            <v>Documentador</v>
          </cell>
        </row>
        <row r="116">
          <cell r="C116" t="str">
            <v>Gerente Projetos</v>
          </cell>
        </row>
        <row r="117">
          <cell r="C117" t="str">
            <v>Coordenador Técnico</v>
          </cell>
        </row>
        <row r="118">
          <cell r="C118" t="str">
            <v>Consultor de Tecnologia CC</v>
          </cell>
        </row>
        <row r="119">
          <cell r="C119" t="str">
            <v>Consultor Funcional Siebel Junior</v>
          </cell>
        </row>
        <row r="120">
          <cell r="C120" t="str">
            <v>Consultor Funcional Siebel Pleno</v>
          </cell>
        </row>
        <row r="121">
          <cell r="C121" t="str">
            <v>Consultor Funcional Siebel Senior</v>
          </cell>
        </row>
        <row r="122">
          <cell r="C122" t="str">
            <v>Consultor Funcional PeopleSoft Junior</v>
          </cell>
        </row>
        <row r="123">
          <cell r="C123" t="str">
            <v>Consultor Funcional PeopleSoft Pleno</v>
          </cell>
        </row>
        <row r="124">
          <cell r="C124" t="str">
            <v>Consultor Funcional PeopleSoft Senior</v>
          </cell>
        </row>
        <row r="125">
          <cell r="C125" t="str">
            <v>Consultor de Integração/CTI</v>
          </cell>
        </row>
        <row r="126">
          <cell r="C126" t="str">
            <v>Configurador Siebel Junior</v>
          </cell>
        </row>
        <row r="127">
          <cell r="C127" t="str">
            <v>Configurador Siebel Pleno</v>
          </cell>
        </row>
        <row r="128">
          <cell r="C128" t="str">
            <v>Configurador Siebel Senior</v>
          </cell>
        </row>
        <row r="129">
          <cell r="C129" t="str">
            <v>Configurador PeopleSoft Junior</v>
          </cell>
        </row>
        <row r="130">
          <cell r="C130" t="str">
            <v>Configurador PeopleSoft Pleno</v>
          </cell>
        </row>
        <row r="131">
          <cell r="C131" t="str">
            <v>Configurador PeopleSoft Senior</v>
          </cell>
        </row>
        <row r="132">
          <cell r="C132" t="str">
            <v>Configurador Portrait</v>
          </cell>
        </row>
        <row r="133">
          <cell r="C133" t="str">
            <v>Configurador Edge</v>
          </cell>
        </row>
        <row r="134">
          <cell r="C134" t="str">
            <v>Documentador</v>
          </cell>
        </row>
        <row r="137">
          <cell r="C137" t="str">
            <v>Mainframe - Gerente de Projeto</v>
          </cell>
        </row>
        <row r="138">
          <cell r="C138" t="str">
            <v>Mainframe - Líder Técnico</v>
          </cell>
        </row>
        <row r="139">
          <cell r="C139" t="str">
            <v>Mainframe - Analista de Sistemas SR</v>
          </cell>
        </row>
        <row r="140">
          <cell r="C140" t="str">
            <v>Mainframe - Analista de Sistemas PL</v>
          </cell>
        </row>
        <row r="141">
          <cell r="C141" t="str">
            <v>Mainframe - Analista de Sistemas Jr</v>
          </cell>
        </row>
        <row r="142">
          <cell r="C142" t="str">
            <v>Mainframe - Analista Programador Sr</v>
          </cell>
        </row>
        <row r="143">
          <cell r="C143" t="str">
            <v>Mainframe - Analista Programador PL</v>
          </cell>
        </row>
        <row r="144">
          <cell r="C144" t="str">
            <v>Mainframe - Analista Programador Jr</v>
          </cell>
        </row>
        <row r="145">
          <cell r="C145" t="str">
            <v>Mainframe - Programador SR</v>
          </cell>
        </row>
        <row r="146">
          <cell r="C146" t="str">
            <v>Mainframe - Programador Pl</v>
          </cell>
        </row>
        <row r="147">
          <cell r="C147" t="str">
            <v>Mainframe - Documentador</v>
          </cell>
        </row>
        <row r="148">
          <cell r="C148" t="str">
            <v>Client/Server - Gerente de Projeto</v>
          </cell>
        </row>
        <row r="149">
          <cell r="C149" t="str">
            <v>Client/Server - Líder Técnico</v>
          </cell>
        </row>
        <row r="150">
          <cell r="C150" t="str">
            <v>Client/Server - Analista de Sistemas SR</v>
          </cell>
        </row>
        <row r="151">
          <cell r="C151" t="str">
            <v>Client/Server - Analista de Sistemas PL</v>
          </cell>
        </row>
        <row r="152">
          <cell r="C152" t="str">
            <v>Client/Server - Analista de Sistemas Jr</v>
          </cell>
        </row>
        <row r="153">
          <cell r="C153" t="str">
            <v>Client/Server - Analista Programador Sr</v>
          </cell>
        </row>
        <row r="154">
          <cell r="C154" t="str">
            <v>Client/Server - Analista Programador PL</v>
          </cell>
        </row>
        <row r="155">
          <cell r="C155" t="str">
            <v>Client/Server - Analista Programador Jr</v>
          </cell>
        </row>
        <row r="156">
          <cell r="C156" t="str">
            <v>Client/Server - Programador SR</v>
          </cell>
        </row>
        <row r="157">
          <cell r="C157" t="str">
            <v>Client/Server - Programador Pl</v>
          </cell>
        </row>
        <row r="158">
          <cell r="C158" t="str">
            <v>Client/Server - Documentador</v>
          </cell>
        </row>
        <row r="159">
          <cell r="C159" t="str">
            <v>Web - Gerente de Projeto</v>
          </cell>
        </row>
        <row r="160">
          <cell r="C160" t="str">
            <v>Web - Líder Técnico</v>
          </cell>
        </row>
        <row r="161">
          <cell r="C161" t="str">
            <v>Web - Analista de Sistemas Sr</v>
          </cell>
        </row>
        <row r="162">
          <cell r="C162" t="str">
            <v>Web - Analista de Sistemas PL</v>
          </cell>
        </row>
        <row r="163">
          <cell r="C163" t="str">
            <v>Web - Analista de Sistemas Jr</v>
          </cell>
        </row>
        <row r="164">
          <cell r="C164" t="str">
            <v>Web - Analista Programador Sr</v>
          </cell>
        </row>
        <row r="165">
          <cell r="C165" t="str">
            <v>Web - Analista Programador PL</v>
          </cell>
        </row>
        <row r="166">
          <cell r="C166" t="str">
            <v>Web - Analista Programador Jr</v>
          </cell>
        </row>
        <row r="167">
          <cell r="C167" t="str">
            <v>Web - Designer(Anal. Sistemas)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mada máxima"/>
      <sheetName val="Falhas humanas"/>
      <sheetName val="Gráfico falhas humanas"/>
      <sheetName val="Confiabilidade"/>
      <sheetName val="Interrupções"/>
      <sheetName val="2009"/>
      <sheetName val="Jan10"/>
      <sheetName val="Fev10"/>
      <sheetName val="Mar10"/>
      <sheetName val="Histórico DREQ-FREQ-ENES-TF"/>
      <sheetName val="Gráfico histório DREQ"/>
      <sheetName val="Gráfico histório FREQ"/>
      <sheetName val="Gráfico histório ENES"/>
      <sheetName val="Gráfico histório IENS"/>
      <sheetName val="Gráfico histório IENS barra"/>
      <sheetName val="Gráfico histórico TFtyt"/>
      <sheetName val="Entrada"/>
      <sheetName val="Vetor Z (Ph-Ph)"/>
      <sheetName val="Vetor Z (Ph-E)"/>
      <sheetName val="Vetor Z (mho)"/>
      <sheetName val="Ajuste (prim)"/>
      <sheetName val="Ajuste (sec)"/>
      <sheetName val="Graf_mho"/>
      <sheetName val="PHS"/>
      <sheetName val="Dados"/>
      <sheetName val="Tratamento"/>
      <sheetName val="PSD_MHO"/>
      <sheetName val="MHO"/>
      <sheetName val="SETTINGS (PRIM)"/>
      <sheetName val="SETTINGS (sec)"/>
      <sheetName val="DRAWING LN ALL2"/>
      <sheetName val="DRAWING LLL ALL2"/>
      <sheetName val="DRAWING LL ALL2"/>
      <sheetName val="PHS LLL NonDir2"/>
      <sheetName val="PHS LL NonDir2"/>
      <sheetName val="PHS LN NonDir2"/>
      <sheetName val="PSD1 Calc "/>
      <sheetName val="LOAD DATA"/>
      <sheetName val="ZM01 LN  CALC"/>
      <sheetName val="ZM02 LN  CALC"/>
      <sheetName val="ZM03 LN  CALC"/>
      <sheetName val="ZM04 LN  CALC"/>
      <sheetName val="ZM05 LN  CALC"/>
      <sheetName val="PHS LN NonDir"/>
      <sheetName val="DRAWING LN ALL"/>
      <sheetName val="ZM01 LL  CALC"/>
      <sheetName val="ZM05 LL RV CALC"/>
      <sheetName val="ZM02 LL  CALC"/>
      <sheetName val="ZM03 LL  CALC"/>
      <sheetName val="ZM04 LL  CALC"/>
      <sheetName val="ZM05 LL  CALC"/>
      <sheetName val="PHS LL NonDir"/>
      <sheetName val="DRAWING LL ALL"/>
      <sheetName val="PHS LLL NonDir"/>
      <sheetName val="DRAWING LLL ALL"/>
      <sheetName val="ZM01 LN"/>
      <sheetName val="ZM01 LL"/>
      <sheetName val="ZM02 LL"/>
      <sheetName val="ZM03 LL"/>
      <sheetName val="ZM04 LL"/>
      <sheetName val="ZM05  LL"/>
      <sheetName val="ZM02 LN"/>
      <sheetName val="ZM03 LN"/>
      <sheetName val="ZM04 LN"/>
      <sheetName val="ZM05 LN"/>
      <sheetName val="Listas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>
        <row r="13">
          <cell r="I13" t="str">
            <v>Elektro</v>
          </cell>
        </row>
      </sheetData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13">
          <cell r="I13">
            <v>2000</v>
          </cell>
        </row>
        <row r="14">
          <cell r="I14">
            <v>5</v>
          </cell>
        </row>
      </sheetData>
      <sheetData sheetId="29" refreshError="1">
        <row r="13">
          <cell r="L13">
            <v>460000</v>
          </cell>
        </row>
        <row r="14">
          <cell r="L14">
            <v>115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RESUMO EMPRESA"/>
      <sheetName val="Consolidado Empresa"/>
      <sheetName val="Empresa"/>
      <sheetName val="2001real"/>
      <sheetName val="EMPRESA_BUDGET"/>
      <sheetName val="Consolidado BU"/>
      <sheetName val="Consolidado BU´s"/>
      <sheetName val="2100real"/>
      <sheetName val="CONS.BU_BUDGET"/>
      <sheetName val="RESUMO INFRA"/>
      <sheetName val="Infra"/>
      <sheetName val="Infra (2)"/>
      <sheetName val="2200real"/>
      <sheetName val="INFRA_BUDGET"/>
      <sheetName val="Mainframe"/>
      <sheetName val="Storage"/>
      <sheetName val="Opens Servers"/>
      <sheetName val="Networking"/>
      <sheetName val="Security Solutions"/>
      <sheetName val="Mobile"/>
      <sheetName val="Overhead"/>
      <sheetName val="RESUMO BIS"/>
      <sheetName val="Bis (3)"/>
      <sheetName val="BIS (2)"/>
      <sheetName val="2300real"/>
      <sheetName val="BIS-BUDGET"/>
      <sheetName val="CRM"/>
      <sheetName val="EDM"/>
      <sheetName val="Contact Center"/>
      <sheetName val="Business Intelligence"/>
      <sheetName val="WS"/>
      <sheetName val="Overhead Bis"/>
      <sheetName val="Resumo Sistemas"/>
      <sheetName val="Sistemas"/>
      <sheetName val="Sistemas (2)"/>
      <sheetName val="2400real"/>
      <sheetName val="SISTEMAS_BUDGET"/>
      <sheetName val="IS"/>
      <sheetName val="Software Factory"/>
      <sheetName val="Project Develop."/>
      <sheetName val="Body Shop"/>
      <sheetName val="Packaged Applications"/>
      <sheetName val="ERP"/>
      <sheetName val="Payment Solution"/>
      <sheetName val="Overhead Sistemas"/>
      <sheetName val="Resumo Serviços"/>
      <sheetName val="Servicos"/>
      <sheetName val="Serviços"/>
      <sheetName val="2500real"/>
      <sheetName val="SERVIÇOS_BUDGET"/>
      <sheetName val="Facilities Management"/>
      <sheetName val="DBAS"/>
      <sheetName val="Service Desk"/>
      <sheetName val="Customer Service"/>
      <sheetName val="Business Continuity"/>
      <sheetName val="Infrastructure Service"/>
      <sheetName val="Overhead Servicos"/>
      <sheetName val="Resumo Tecnologia"/>
      <sheetName val="Tecnologia"/>
      <sheetName val="Tecnologia (2)"/>
      <sheetName val="2600real"/>
      <sheetName val="TECNOLOGIA_BUDGET"/>
      <sheetName val="Fitnet"/>
      <sheetName val="Overhead Tecnologia"/>
      <sheetName val="Resumo Consultoria"/>
      <sheetName val="Consultoria"/>
      <sheetName val="Consultoria (2)"/>
      <sheetName val="2700real"/>
      <sheetName val="CONSULTORIA_BUDGET"/>
      <sheetName val="Consulting"/>
      <sheetName val="Overhead Consultoria"/>
      <sheetName val="Resumo Corporativo"/>
      <sheetName val="Consolidado Corporativo"/>
      <sheetName val="Corporate"/>
      <sheetName val="2002real"/>
      <sheetName val="CORP_BUDGET"/>
      <sheetName val="Despesas Finaceiras"/>
      <sheetName val="2003real"/>
      <sheetName val="DFI_BUDGET"/>
      <sheetName val="Presidencia"/>
      <sheetName val="2004real"/>
      <sheetName val="PRESIDENCIA_BUDGET"/>
      <sheetName val="Marketing"/>
      <sheetName val="2005real"/>
      <sheetName val="MKT_BUDGET"/>
      <sheetName val="CIO"/>
      <sheetName val="2006real"/>
      <sheetName val="CIO_BUDGET"/>
      <sheetName val="Financas"/>
      <sheetName val="2007real"/>
      <sheetName val="FINANCEIRO-BUDGET"/>
      <sheetName val="Recursos Humanos"/>
      <sheetName val="2008real"/>
      <sheetName val="RH _BUDGET"/>
      <sheetName val="VPOP"/>
      <sheetName val="2009real"/>
      <sheetName val="VPOP_BUDGET"/>
      <sheetName val="Vendas"/>
      <sheetName val="2010real"/>
      <sheetName val="VENDAS_BUDGET"/>
      <sheetName val="Balanço"/>
      <sheetName val="DRE"/>
      <sheetName val="Output"/>
      <sheetName val="Financiamentos"/>
      <sheetName val="Net"/>
      <sheetName val="escoamento"/>
      <sheetName val="fluxo caixa 2002 juros"/>
      <sheetName val="Pendências"/>
      <sheetName val="Grafico"/>
      <sheetName val="pjsistemas"/>
      <sheetName val="pjbis"/>
      <sheetName val="pjserviços"/>
      <sheetName val="Bis"/>
      <sheetName val="Comissõ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>
        <row r="10">
          <cell r="G10" t="str">
            <v>Jan</v>
          </cell>
          <cell r="H10" t="str">
            <v>Fev</v>
          </cell>
          <cell r="I10" t="str">
            <v>Mar</v>
          </cell>
          <cell r="J10" t="str">
            <v>Abr</v>
          </cell>
          <cell r="K10" t="str">
            <v>Mai</v>
          </cell>
          <cell r="L10" t="str">
            <v>Jun</v>
          </cell>
          <cell r="M10" t="str">
            <v>YTD</v>
          </cell>
          <cell r="N10">
            <v>0</v>
          </cell>
          <cell r="O10" t="str">
            <v>Budget (YTD Jan/Jun)</v>
          </cell>
        </row>
        <row r="12">
          <cell r="G12">
            <v>26057</v>
          </cell>
          <cell r="H12">
            <v>33057</v>
          </cell>
          <cell r="I12">
            <v>36725</v>
          </cell>
          <cell r="J12">
            <v>31092</v>
          </cell>
          <cell r="K12">
            <v>28430</v>
          </cell>
          <cell r="L12">
            <v>33060</v>
          </cell>
          <cell r="M12">
            <v>188421</v>
          </cell>
        </row>
        <row r="13">
          <cell r="G13">
            <v>0.25835667958705916</v>
          </cell>
          <cell r="H13">
            <v>0.26864182369420875</v>
          </cell>
          <cell r="I13">
            <v>0.11095985721632329</v>
          </cell>
          <cell r="J13">
            <v>-0.15338325391422736</v>
          </cell>
          <cell r="K13">
            <v>-8.5616878939920205E-2</v>
          </cell>
          <cell r="L13">
            <v>0.1628561378825184</v>
          </cell>
          <cell r="M13">
            <v>4.6998820219620656</v>
          </cell>
          <cell r="N13">
            <v>0</v>
          </cell>
          <cell r="O13">
            <v>0</v>
          </cell>
          <cell r="P13">
            <v>0</v>
          </cell>
        </row>
        <row r="14">
          <cell r="G14">
            <v>6732</v>
          </cell>
          <cell r="H14">
            <v>7823</v>
          </cell>
          <cell r="I14">
            <v>7201</v>
          </cell>
          <cell r="J14">
            <v>5970</v>
          </cell>
          <cell r="K14">
            <v>6368</v>
          </cell>
          <cell r="L14">
            <v>10023</v>
          </cell>
          <cell r="M14">
            <v>44117</v>
          </cell>
        </row>
        <row r="15">
          <cell r="G15">
            <v>0.25835667958705916</v>
          </cell>
          <cell r="H15">
            <v>0.23665184378497747</v>
          </cell>
          <cell r="I15">
            <v>0.1960789652825051</v>
          </cell>
          <cell r="J15">
            <v>0.19201080663836356</v>
          </cell>
          <cell r="K15">
            <v>0.22398874428420681</v>
          </cell>
          <cell r="L15">
            <v>0.30317604355716876</v>
          </cell>
          <cell r="M15">
            <v>0.23414056819568943</v>
          </cell>
          <cell r="N15">
            <v>0</v>
          </cell>
          <cell r="O15">
            <v>0</v>
          </cell>
          <cell r="P15">
            <v>0</v>
          </cell>
        </row>
        <row r="16">
          <cell r="G16">
            <v>2576</v>
          </cell>
          <cell r="H16">
            <v>4033</v>
          </cell>
          <cell r="I16">
            <v>3039</v>
          </cell>
          <cell r="J16">
            <v>1793</v>
          </cell>
          <cell r="K16">
            <v>2370</v>
          </cell>
          <cell r="L16">
            <v>5601</v>
          </cell>
          <cell r="M16">
            <v>19412</v>
          </cell>
          <cell r="O16">
            <v>29600</v>
          </cell>
        </row>
        <row r="17">
          <cell r="G17">
            <v>-3997</v>
          </cell>
          <cell r="H17">
            <v>-2393</v>
          </cell>
          <cell r="I17">
            <v>-2680</v>
          </cell>
          <cell r="J17">
            <v>-3065</v>
          </cell>
          <cell r="K17">
            <v>-3229</v>
          </cell>
          <cell r="L17">
            <v>-3659</v>
          </cell>
          <cell r="M17">
            <v>-19023</v>
          </cell>
          <cell r="O17">
            <v>-16500</v>
          </cell>
        </row>
        <row r="18">
          <cell r="G18">
            <v>275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275</v>
          </cell>
        </row>
        <row r="19">
          <cell r="G19">
            <v>0</v>
          </cell>
          <cell r="H19">
            <v>-864</v>
          </cell>
          <cell r="I19">
            <v>-109</v>
          </cell>
          <cell r="J19">
            <v>522</v>
          </cell>
          <cell r="K19">
            <v>-129</v>
          </cell>
          <cell r="L19">
            <v>112</v>
          </cell>
          <cell r="M19">
            <v>-468</v>
          </cell>
        </row>
        <row r="20">
          <cell r="G20">
            <v>-223</v>
          </cell>
          <cell r="H20">
            <v>-49</v>
          </cell>
          <cell r="I20">
            <v>85</v>
          </cell>
          <cell r="J20">
            <v>-108</v>
          </cell>
          <cell r="K20">
            <v>-178</v>
          </cell>
          <cell r="L20">
            <v>-698</v>
          </cell>
          <cell r="M20">
            <v>-1171</v>
          </cell>
        </row>
        <row r="21">
          <cell r="L21" t="str">
            <v>,</v>
          </cell>
        </row>
        <row r="22">
          <cell r="G22">
            <v>11662</v>
          </cell>
          <cell r="H22">
            <v>-6659</v>
          </cell>
          <cell r="I22">
            <v>8051</v>
          </cell>
          <cell r="J22">
            <v>6148</v>
          </cell>
          <cell r="K22">
            <v>-656</v>
          </cell>
          <cell r="L22">
            <v>-11379</v>
          </cell>
          <cell r="M22">
            <v>7167</v>
          </cell>
        </row>
        <row r="23">
          <cell r="G23">
            <v>1794</v>
          </cell>
          <cell r="H23">
            <v>1260</v>
          </cell>
          <cell r="I23">
            <v>2189</v>
          </cell>
          <cell r="J23">
            <v>1342</v>
          </cell>
          <cell r="K23">
            <v>164</v>
          </cell>
          <cell r="L23">
            <v>1221</v>
          </cell>
          <cell r="M23">
            <v>7970</v>
          </cell>
        </row>
        <row r="24">
          <cell r="G24">
            <v>-15379</v>
          </cell>
          <cell r="H24">
            <v>-1674</v>
          </cell>
          <cell r="I24">
            <v>841</v>
          </cell>
          <cell r="J24">
            <v>-3144</v>
          </cell>
          <cell r="K24">
            <v>2764</v>
          </cell>
          <cell r="L24">
            <v>7432</v>
          </cell>
          <cell r="M24">
            <v>-9160</v>
          </cell>
        </row>
        <row r="25">
          <cell r="G25">
            <v>1268</v>
          </cell>
          <cell r="H25">
            <v>-233</v>
          </cell>
          <cell r="I25">
            <v>-283</v>
          </cell>
          <cell r="J25">
            <v>484</v>
          </cell>
          <cell r="K25">
            <v>-1543</v>
          </cell>
          <cell r="L25">
            <v>-6342</v>
          </cell>
          <cell r="M25">
            <v>-6649</v>
          </cell>
        </row>
        <row r="26">
          <cell r="G26">
            <v>-5869</v>
          </cell>
          <cell r="H26">
            <v>-3073</v>
          </cell>
          <cell r="I26">
            <v>198</v>
          </cell>
          <cell r="J26">
            <v>-1724</v>
          </cell>
          <cell r="K26">
            <v>-513</v>
          </cell>
          <cell r="L26">
            <v>1647</v>
          </cell>
          <cell r="M26">
            <v>-9334</v>
          </cell>
        </row>
        <row r="27">
          <cell r="G27">
            <v>28</v>
          </cell>
          <cell r="H27">
            <v>896</v>
          </cell>
          <cell r="I27">
            <v>126</v>
          </cell>
          <cell r="J27">
            <v>-560</v>
          </cell>
          <cell r="K27">
            <v>183</v>
          </cell>
          <cell r="L27">
            <v>-95</v>
          </cell>
          <cell r="M27">
            <v>578</v>
          </cell>
        </row>
        <row r="28">
          <cell r="G28">
            <v>-22</v>
          </cell>
          <cell r="H28">
            <v>-12</v>
          </cell>
          <cell r="I28">
            <v>-12</v>
          </cell>
          <cell r="J28">
            <v>-12</v>
          </cell>
          <cell r="K28">
            <v>-13</v>
          </cell>
          <cell r="L28">
            <v>-12</v>
          </cell>
          <cell r="M28">
            <v>-83</v>
          </cell>
        </row>
        <row r="29">
          <cell r="G29">
            <v>-6518</v>
          </cell>
          <cell r="H29">
            <v>-9495</v>
          </cell>
          <cell r="I29">
            <v>11110</v>
          </cell>
          <cell r="J29">
            <v>2534</v>
          </cell>
          <cell r="K29">
            <v>386</v>
          </cell>
          <cell r="L29">
            <v>-7528</v>
          </cell>
          <cell r="M29">
            <v>-9511</v>
          </cell>
          <cell r="O29">
            <v>-4800</v>
          </cell>
        </row>
        <row r="30">
          <cell r="G30">
            <v>-7887</v>
          </cell>
          <cell r="H30">
            <v>-8768</v>
          </cell>
          <cell r="I30">
            <v>11445</v>
          </cell>
          <cell r="J30">
            <v>1676</v>
          </cell>
          <cell r="K30">
            <v>-780</v>
          </cell>
          <cell r="L30">
            <v>-6172</v>
          </cell>
          <cell r="M30">
            <v>-10486</v>
          </cell>
          <cell r="O30">
            <v>8300</v>
          </cell>
        </row>
        <row r="32">
          <cell r="G32">
            <v>-207</v>
          </cell>
          <cell r="H32">
            <v>-170</v>
          </cell>
          <cell r="I32">
            <v>-384</v>
          </cell>
          <cell r="J32">
            <v>-868</v>
          </cell>
          <cell r="K32">
            <v>-820</v>
          </cell>
          <cell r="L32">
            <v>-860</v>
          </cell>
          <cell r="M32">
            <v>-3309</v>
          </cell>
        </row>
        <row r="33">
          <cell r="G33">
            <v>-256</v>
          </cell>
          <cell r="H33">
            <v>-395</v>
          </cell>
          <cell r="I33">
            <v>-402</v>
          </cell>
          <cell r="J33">
            <v>-641</v>
          </cell>
          <cell r="K33">
            <v>-401</v>
          </cell>
          <cell r="L33">
            <v>-496</v>
          </cell>
          <cell r="M33">
            <v>-2591</v>
          </cell>
        </row>
        <row r="34"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G35">
            <v>-25</v>
          </cell>
          <cell r="H35">
            <v>-25</v>
          </cell>
          <cell r="I35">
            <v>-25</v>
          </cell>
          <cell r="J35">
            <v>-627</v>
          </cell>
          <cell r="K35">
            <v>-70</v>
          </cell>
          <cell r="L35">
            <v>-71</v>
          </cell>
          <cell r="M35">
            <v>-843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G37">
            <v>-41</v>
          </cell>
          <cell r="H37">
            <v>-131</v>
          </cell>
          <cell r="I37">
            <v>0</v>
          </cell>
          <cell r="J37">
            <v>-81</v>
          </cell>
          <cell r="K37">
            <v>-54</v>
          </cell>
          <cell r="L37">
            <v>0</v>
          </cell>
          <cell r="M37">
            <v>-307</v>
          </cell>
        </row>
        <row r="38"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G39">
            <v>-204</v>
          </cell>
          <cell r="H39">
            <v>-253</v>
          </cell>
          <cell r="I39">
            <v>-283</v>
          </cell>
          <cell r="J39">
            <v>-254</v>
          </cell>
          <cell r="K39">
            <v>-403</v>
          </cell>
          <cell r="L39">
            <v>-66</v>
          </cell>
          <cell r="M39">
            <v>-1463</v>
          </cell>
        </row>
        <row r="40">
          <cell r="G40">
            <v>4</v>
          </cell>
          <cell r="H40">
            <v>33</v>
          </cell>
          <cell r="I40">
            <v>59</v>
          </cell>
          <cell r="J40">
            <v>3628</v>
          </cell>
          <cell r="K40">
            <v>11</v>
          </cell>
          <cell r="L40">
            <v>23</v>
          </cell>
          <cell r="M40">
            <v>3758</v>
          </cell>
        </row>
        <row r="41">
          <cell r="G41">
            <v>-729</v>
          </cell>
          <cell r="H41">
            <v>-941</v>
          </cell>
          <cell r="I41">
            <v>-1035</v>
          </cell>
          <cell r="J41">
            <v>1157</v>
          </cell>
          <cell r="K41">
            <v>-1737</v>
          </cell>
          <cell r="L41">
            <v>-1470</v>
          </cell>
          <cell r="M41">
            <v>-4755</v>
          </cell>
          <cell r="O41">
            <v>-7800</v>
          </cell>
        </row>
        <row r="43">
          <cell r="G43">
            <v>-8616</v>
          </cell>
          <cell r="H43">
            <v>-9709</v>
          </cell>
          <cell r="I43">
            <v>10410</v>
          </cell>
          <cell r="J43">
            <v>2833</v>
          </cell>
          <cell r="K43">
            <v>-2517</v>
          </cell>
          <cell r="L43">
            <v>-7642</v>
          </cell>
          <cell r="M43">
            <v>-15241</v>
          </cell>
          <cell r="O43">
            <v>500</v>
          </cell>
        </row>
        <row r="45">
          <cell r="G45">
            <v>-130394</v>
          </cell>
          <cell r="H45">
            <v>-140103</v>
          </cell>
          <cell r="I45">
            <v>-129693</v>
          </cell>
          <cell r="J45">
            <v>-126860</v>
          </cell>
          <cell r="K45">
            <v>-129377</v>
          </cell>
          <cell r="L45">
            <v>-137019</v>
          </cell>
          <cell r="M45">
            <v>-137019</v>
          </cell>
          <cell r="O45">
            <v>-121278</v>
          </cell>
        </row>
        <row r="47">
          <cell r="G47">
            <v>-2571</v>
          </cell>
          <cell r="H47">
            <v>-2453</v>
          </cell>
          <cell r="I47">
            <v>-2283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G48">
            <v>-1083</v>
          </cell>
          <cell r="H48">
            <v>-1057</v>
          </cell>
          <cell r="I48">
            <v>-1027</v>
          </cell>
          <cell r="J48">
            <v>-973</v>
          </cell>
          <cell r="K48">
            <v>-953</v>
          </cell>
          <cell r="L48">
            <v>-942</v>
          </cell>
          <cell r="M48">
            <v>-942</v>
          </cell>
        </row>
        <row r="49">
          <cell r="G49">
            <v>-1459</v>
          </cell>
          <cell r="H49">
            <v>-1417</v>
          </cell>
          <cell r="I49">
            <v>-1378</v>
          </cell>
          <cell r="J49">
            <v>-1309</v>
          </cell>
          <cell r="K49">
            <v>-1249</v>
          </cell>
          <cell r="L49">
            <v>-1225</v>
          </cell>
          <cell r="M49">
            <v>-1225</v>
          </cell>
        </row>
      </sheetData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 a 2009 GERENCIAL F_2"/>
      <sheetName val="2004 a 2005 GERENCIAL"/>
      <sheetName val="DRE 2005 a 2010 MENSAL"/>
      <sheetName val="FCX 2005 a 2008 MENSAL"/>
      <sheetName val="IR _ projeção"/>
      <sheetName val="CS _ projeção"/>
      <sheetName val="análises"/>
      <sheetName val="Entrada de parâmetros"/>
      <sheetName val="2005 a 2009 GERENCIAL F"/>
      <sheetName val="2005 a 2009 GERENCIAL F_1"/>
      <sheetName val="proj__despesa de pessoal"/>
      <sheetName val="projeção_folha_base 100"/>
      <sheetName val="ajustes at_pass"/>
      <sheetName val="INDICADORES BSC"/>
      <sheetName val="2005 a 2008 GERENCIAL"/>
      <sheetName val="Resultado Financ 2005 à 2008"/>
      <sheetName val="Planilhas de apoio ____"/>
      <sheetName val="Caixa Real até jun e proj 05"/>
      <sheetName val="Caixa Projetado de 2005 a 2008"/>
      <sheetName val="Rentabilidade"/>
      <sheetName val="DRE 2005 a 2008 b"/>
      <sheetName val="_Depreciação atual"/>
      <sheetName val="Módulo1"/>
    </sheetNames>
    <sheetDataSet>
      <sheetData sheetId="0"/>
      <sheetData sheetId="1"/>
      <sheetData sheetId="2" refreshError="1">
        <row r="6">
          <cell r="B6" t="str">
            <v>Real</v>
          </cell>
          <cell r="C6" t="str">
            <v>Projetado</v>
          </cell>
          <cell r="D6" t="str">
            <v>DEMONSTRATIVO DO RESULTADO</v>
          </cell>
          <cell r="P6" t="str">
            <v xml:space="preserve"> (em R$ mil)</v>
          </cell>
          <cell r="AC6" t="str">
            <v xml:space="preserve"> (em R$ mil)</v>
          </cell>
          <cell r="AP6" t="str">
            <v xml:space="preserve"> (em R$ mil)</v>
          </cell>
          <cell r="BC6" t="str">
            <v xml:space="preserve"> (em R$ mil)</v>
          </cell>
          <cell r="BP6" t="str">
            <v xml:space="preserve"> (em R$ mil)</v>
          </cell>
        </row>
        <row r="7">
          <cell r="A7" t="str">
            <v>DESCRIÇÃO</v>
          </cell>
          <cell r="B7" t="str">
            <v>Julho/06</v>
          </cell>
          <cell r="C7" t="str">
            <v>Ago-Dez/06</v>
          </cell>
          <cell r="D7">
            <v>38718</v>
          </cell>
          <cell r="E7">
            <v>38749</v>
          </cell>
          <cell r="F7">
            <v>38777</v>
          </cell>
          <cell r="G7">
            <v>38808</v>
          </cell>
          <cell r="H7">
            <v>38869</v>
          </cell>
          <cell r="I7">
            <v>38869</v>
          </cell>
          <cell r="J7">
            <v>38899</v>
          </cell>
          <cell r="K7">
            <v>38930</v>
          </cell>
          <cell r="L7">
            <v>38961</v>
          </cell>
          <cell r="M7">
            <v>38991</v>
          </cell>
          <cell r="N7">
            <v>39022</v>
          </cell>
          <cell r="O7">
            <v>39052</v>
          </cell>
          <cell r="P7" t="str">
            <v>TOTAL 2006</v>
          </cell>
          <cell r="Q7">
            <v>39083</v>
          </cell>
          <cell r="R7">
            <v>39114</v>
          </cell>
          <cell r="S7">
            <v>39142</v>
          </cell>
          <cell r="T7">
            <v>39173</v>
          </cell>
          <cell r="U7">
            <v>39234</v>
          </cell>
          <cell r="V7">
            <v>39234</v>
          </cell>
          <cell r="W7">
            <v>39264</v>
          </cell>
          <cell r="X7">
            <v>39295</v>
          </cell>
          <cell r="Y7">
            <v>39326</v>
          </cell>
          <cell r="Z7">
            <v>39356</v>
          </cell>
          <cell r="AA7">
            <v>39387</v>
          </cell>
          <cell r="AB7">
            <v>39417</v>
          </cell>
          <cell r="AC7">
            <v>2007</v>
          </cell>
          <cell r="AD7">
            <v>39448</v>
          </cell>
          <cell r="AE7">
            <v>39479</v>
          </cell>
          <cell r="AF7">
            <v>39508</v>
          </cell>
          <cell r="AG7">
            <v>39539</v>
          </cell>
          <cell r="AH7">
            <v>39600</v>
          </cell>
          <cell r="AI7">
            <v>39600</v>
          </cell>
          <cell r="AJ7">
            <v>39630</v>
          </cell>
          <cell r="AK7">
            <v>39661</v>
          </cell>
          <cell r="AL7">
            <v>39692</v>
          </cell>
          <cell r="AM7">
            <v>39722</v>
          </cell>
          <cell r="AN7">
            <v>39753</v>
          </cell>
          <cell r="AO7">
            <v>39783</v>
          </cell>
          <cell r="AP7">
            <v>2008</v>
          </cell>
          <cell r="AQ7">
            <v>39814</v>
          </cell>
          <cell r="AR7">
            <v>39845</v>
          </cell>
          <cell r="AS7">
            <v>39873</v>
          </cell>
          <cell r="AT7">
            <v>39904</v>
          </cell>
          <cell r="AU7">
            <v>39965</v>
          </cell>
          <cell r="AV7">
            <v>39965</v>
          </cell>
          <cell r="AW7">
            <v>39995</v>
          </cell>
          <cell r="AX7">
            <v>40026</v>
          </cell>
          <cell r="AY7">
            <v>40057</v>
          </cell>
          <cell r="AZ7">
            <v>40087</v>
          </cell>
          <cell r="BA7">
            <v>40118</v>
          </cell>
          <cell r="BB7">
            <v>40148</v>
          </cell>
          <cell r="BC7">
            <v>2009</v>
          </cell>
          <cell r="BD7">
            <v>40179</v>
          </cell>
          <cell r="BE7">
            <v>40210</v>
          </cell>
          <cell r="BF7">
            <v>40238</v>
          </cell>
          <cell r="BG7">
            <v>40269</v>
          </cell>
          <cell r="BH7">
            <v>40330</v>
          </cell>
          <cell r="BI7">
            <v>40330</v>
          </cell>
          <cell r="BJ7">
            <v>40360</v>
          </cell>
          <cell r="BK7">
            <v>40391</v>
          </cell>
          <cell r="BL7">
            <v>40422</v>
          </cell>
          <cell r="BM7">
            <v>40452</v>
          </cell>
          <cell r="BN7">
            <v>40483</v>
          </cell>
          <cell r="BO7">
            <v>40513</v>
          </cell>
          <cell r="BP7">
            <v>2010</v>
          </cell>
        </row>
        <row r="8">
          <cell r="A8" t="str">
            <v>MÊS A MÊS</v>
          </cell>
        </row>
        <row r="9">
          <cell r="A9" t="str">
            <v>I - DEMONSTRATIVO DO RESULTADO</v>
          </cell>
        </row>
        <row r="10">
          <cell r="A10" t="str">
            <v xml:space="preserve">  1. Receita Operacional</v>
          </cell>
        </row>
        <row r="11">
          <cell r="A11" t="str">
            <v xml:space="preserve">      1.1 - Rede Implantada</v>
          </cell>
        </row>
        <row r="12">
          <cell r="A12" t="str">
            <v xml:space="preserve">             1.1.1 - Rede Básica - SE e ajustes</v>
          </cell>
        </row>
        <row r="13">
          <cell r="A13" t="str">
            <v xml:space="preserve">             1.1.2 - D.I.T.'s - SE</v>
          </cell>
        </row>
        <row r="14">
          <cell r="A14" t="str">
            <v xml:space="preserve">      1.2 - Rede Básica e DIT's - Novos Invest. c/Res.</v>
          </cell>
        </row>
        <row r="15">
          <cell r="A15" t="str">
            <v xml:space="preserve">             1.2.1 - Rede Básica  - novos invest c/Res.</v>
          </cell>
        </row>
        <row r="16">
          <cell r="A16" t="str">
            <v xml:space="preserve">             1.2.2 - DIT's - novos invest c/Res.</v>
          </cell>
        </row>
        <row r="17">
          <cell r="A17" t="str">
            <v xml:space="preserve">      1.3 - Rede Básica e DIT's - Novos Invest. s/Res.</v>
          </cell>
        </row>
        <row r="18">
          <cell r="A18" t="str">
            <v xml:space="preserve">             1.3.1 - Rede Básica  - novos invest s/Res.</v>
          </cell>
        </row>
        <row r="19">
          <cell r="A19" t="str">
            <v xml:space="preserve">             1.3.2 - DIT's - novos invest s/Res.</v>
          </cell>
        </row>
        <row r="20">
          <cell r="A20" t="str">
            <v xml:space="preserve">      1.4 - Outros Serviços</v>
          </cell>
        </row>
        <row r="21">
          <cell r="A21" t="str">
            <v xml:space="preserve">             1.4.1 - Outras Receitas</v>
          </cell>
        </row>
        <row r="22">
          <cell r="A22" t="str">
            <v xml:space="preserve">             1.4.9 - Outros</v>
          </cell>
        </row>
        <row r="23">
          <cell r="A23" t="str">
            <v xml:space="preserve">  2. Deduções à Receita Operacional</v>
          </cell>
        </row>
        <row r="24">
          <cell r="A24" t="str">
            <v xml:space="preserve">      2.1 – RGR/PIS/COFINS</v>
          </cell>
        </row>
        <row r="25">
          <cell r="A25" t="str">
            <v xml:space="preserve">               2.1.1 - RGR</v>
          </cell>
        </row>
        <row r="26">
          <cell r="A26" t="str">
            <v xml:space="preserve">               2.1.2 - COFINS</v>
          </cell>
        </row>
        <row r="27">
          <cell r="A27" t="str">
            <v xml:space="preserve">               2.1.3 – PIS</v>
          </cell>
        </row>
        <row r="28">
          <cell r="A28" t="str">
            <v xml:space="preserve">      2.2 – ISS</v>
          </cell>
        </row>
        <row r="29">
          <cell r="A29" t="str">
            <v xml:space="preserve">      2.3 - Ativo Regulatório  - Realização</v>
          </cell>
        </row>
        <row r="30">
          <cell r="A30" t="str">
            <v xml:space="preserve">      2.4 – Ativo regulatório – Constituição</v>
          </cell>
        </row>
        <row r="31">
          <cell r="A31" t="str">
            <v xml:space="preserve">      2.5 – Receita de Créditos Tributários</v>
          </cell>
        </row>
        <row r="32">
          <cell r="A32" t="str">
            <v xml:space="preserve">      2.6 – Baixa de Ativo Regulatório</v>
          </cell>
        </row>
        <row r="33">
          <cell r="A33" t="str">
            <v xml:space="preserve">  3. Receita Operacional Líquida</v>
          </cell>
        </row>
        <row r="34">
          <cell r="A34" t="str">
            <v xml:space="preserve">  4. Despesa Operacional</v>
          </cell>
        </row>
        <row r="35">
          <cell r="A35" t="str">
            <v xml:space="preserve">      4.1 - Pessoal</v>
          </cell>
        </row>
        <row r="36">
          <cell r="A36" t="str">
            <v xml:space="preserve">            4.1.1 - Salários</v>
          </cell>
        </row>
        <row r="37">
          <cell r="A37" t="str">
            <v xml:space="preserve">            4.1.2 - Encargos</v>
          </cell>
        </row>
        <row r="38">
          <cell r="A38" t="str">
            <v xml:space="preserve">            4.1.3 - Provisões</v>
          </cell>
        </row>
        <row r="39">
          <cell r="A39" t="str">
            <v xml:space="preserve">      4.2 - Materiais, Serviços e Outras (orç.)</v>
          </cell>
        </row>
        <row r="40">
          <cell r="A40" t="str">
            <v xml:space="preserve">            4.2.1 - Materiais (orç.)</v>
          </cell>
        </row>
        <row r="41">
          <cell r="A41" t="str">
            <v xml:space="preserve">            4.2.2 - Serviços (orç.)</v>
          </cell>
        </row>
        <row r="42">
          <cell r="A42" t="str">
            <v xml:space="preserve">            4.2.3 -Outras desp op. Expansão (orç.)</v>
          </cell>
        </row>
        <row r="43">
          <cell r="A43" t="str">
            <v xml:space="preserve">            4.2.4 - P&amp;D (75% do Relatório FPP) (orç)</v>
          </cell>
        </row>
        <row r="44">
          <cell r="A44" t="str">
            <v xml:space="preserve">      4.3 – ANEEL, CCC, CDE</v>
          </cell>
        </row>
        <row r="45">
          <cell r="A45" t="str">
            <v xml:space="preserve">            4.3.1 - Taxa de Fiscalização ANEEL</v>
          </cell>
        </row>
        <row r="46">
          <cell r="A46" t="str">
            <v xml:space="preserve">            4.3.2 - CCC</v>
          </cell>
        </row>
        <row r="47">
          <cell r="A47" t="str">
            <v xml:space="preserve">            4.3.2 - CDE</v>
          </cell>
        </row>
        <row r="48">
          <cell r="A48" t="str">
            <v xml:space="preserve">      4.4 – P&amp;D</v>
          </cell>
        </row>
        <row r="49">
          <cell r="A49" t="str">
            <v xml:space="preserve">             4.4.1 – P&amp;D – Projetos</v>
          </cell>
        </row>
        <row r="50">
          <cell r="A50" t="str">
            <v xml:space="preserve">             4.4.2 – FNDCT</v>
          </cell>
        </row>
        <row r="51">
          <cell r="A51" t="str">
            <v xml:space="preserve">             4.4.3 –EPE</v>
          </cell>
        </row>
        <row r="52">
          <cell r="A52" t="str">
            <v xml:space="preserve">      4.5 - Provisões</v>
          </cell>
        </row>
        <row r="53">
          <cell r="A53" t="str">
            <v xml:space="preserve">             4.5.1 – Contingências Trabalhistas</v>
          </cell>
        </row>
        <row r="54">
          <cell r="A54" t="str">
            <v xml:space="preserve">             4.5.1 – Contingências Tributárias</v>
          </cell>
        </row>
        <row r="55">
          <cell r="A55" t="str">
            <v xml:space="preserve">      4.9 - Outras despesas de registro</v>
          </cell>
        </row>
        <row r="56">
          <cell r="A56" t="str">
            <v xml:space="preserve">             4.9.1 - Outras despesas de registro</v>
          </cell>
        </row>
        <row r="57">
          <cell r="A57" t="str">
            <v xml:space="preserve">  5. Resultado Serv. antes da Depreciação (EBITDA)</v>
          </cell>
        </row>
        <row r="58">
          <cell r="A58" t="str">
            <v xml:space="preserve">  6. Depreciação</v>
          </cell>
        </row>
        <row r="59">
          <cell r="A59" t="str">
            <v xml:space="preserve">     6.1 - Depreciação - ativo existente</v>
          </cell>
        </row>
        <row r="60">
          <cell r="A60" t="str">
            <v xml:space="preserve">     6.2 -  Depreciação - novos investimentos</v>
          </cell>
        </row>
        <row r="61">
          <cell r="A61" t="str">
            <v xml:space="preserve">  7. Resultado do Serviço (EBIT)</v>
          </cell>
        </row>
        <row r="62">
          <cell r="A62" t="str">
            <v xml:space="preserve">  8. Resultado Financeiro</v>
          </cell>
        </row>
        <row r="63">
          <cell r="A63" t="str">
            <v xml:space="preserve">  8.1 - Amortização do Deságio</v>
          </cell>
        </row>
        <row r="64">
          <cell r="A64" t="str">
            <v xml:space="preserve">  8.2 - Receitas Financeiras</v>
          </cell>
        </row>
        <row r="65">
          <cell r="A65" t="str">
            <v xml:space="preserve">      8.2.1 - Receitas de Aplicações Financeiras</v>
          </cell>
        </row>
        <row r="66">
          <cell r="A66" t="str">
            <v xml:space="preserve">              8.2.1.1 - Aplicações Financeiras</v>
          </cell>
        </row>
        <row r="67">
          <cell r="A67" t="str">
            <v xml:space="preserve">              8.2.1.2 - (-) PIS/COFINS sobre aplic.financ.</v>
          </cell>
        </row>
        <row r="68">
          <cell r="A68" t="str">
            <v xml:space="preserve">      8.2.2 - Juros</v>
          </cell>
        </row>
        <row r="69">
          <cell r="A69" t="str">
            <v xml:space="preserve">              8.2.2.1 - Secr Fazenda - Acordo I</v>
          </cell>
        </row>
        <row r="70">
          <cell r="A70" t="str">
            <v xml:space="preserve">              8.2.2.2 - Secr Fazenda - Acordo II</v>
          </cell>
        </row>
        <row r="71">
          <cell r="A71" t="str">
            <v xml:space="preserve">              8.2.2.3 - Secr Fazenda - Cadeião</v>
          </cell>
        </row>
        <row r="72">
          <cell r="A72" t="str">
            <v xml:space="preserve">              8.2.2.4 - Cessão de Crédito CESP 78</v>
          </cell>
        </row>
        <row r="73">
          <cell r="A73" t="str">
            <v xml:space="preserve">              8.2.2.9 – Outros Juros</v>
          </cell>
        </row>
        <row r="74">
          <cell r="A74" t="str">
            <v xml:space="preserve">      8.2.3 - Variação Monetária</v>
          </cell>
        </row>
        <row r="75">
          <cell r="A75" t="str">
            <v xml:space="preserve">              8.2.3.1 - Secr Fazenda - Acordo I</v>
          </cell>
        </row>
        <row r="76">
          <cell r="A76" t="str">
            <v xml:space="preserve">              8.2.3.2 - Secr Fazenda - Acordo II</v>
          </cell>
        </row>
        <row r="77">
          <cell r="A77" t="str">
            <v xml:space="preserve">              8.2.3.3 - Secr Fazenda - Cadeião</v>
          </cell>
        </row>
        <row r="78">
          <cell r="A78" t="str">
            <v xml:space="preserve">              8.2.3.4 - Cessão de Crédito CESP 78</v>
          </cell>
        </row>
        <row r="79">
          <cell r="A79" t="str">
            <v xml:space="preserve">              8.2.3.9 – Outras V.M.</v>
          </cell>
        </row>
        <row r="80">
          <cell r="A80" t="str">
            <v xml:space="preserve">  8.3 - Despesas Financeiras</v>
          </cell>
        </row>
        <row r="81">
          <cell r="A81" t="str">
            <v xml:space="preserve">      8.3.1 - Juros</v>
          </cell>
        </row>
        <row r="82">
          <cell r="A82" t="str">
            <v xml:space="preserve">              8.3.1.2 - Fund Cesp-Retenção de Reservas CTE</v>
          </cell>
        </row>
        <row r="83">
          <cell r="A83" t="str">
            <v xml:space="preserve">              8.3.1.3 - Fund Cesp-Déficit Técnico-CTEEP</v>
          </cell>
        </row>
        <row r="84">
          <cell r="A84" t="str">
            <v xml:space="preserve">              8.3.1.4 - Fund Cesp-Ajuste de Reservas-EPTE</v>
          </cell>
        </row>
        <row r="85">
          <cell r="A85" t="str">
            <v xml:space="preserve">              8.3.1.5 - Eletrobrás - PRONI/SENIR</v>
          </cell>
        </row>
        <row r="86">
          <cell r="A86" t="str">
            <v xml:space="preserve">              8.3.1.6 - Miguel Reale Gisel</v>
          </cell>
        </row>
        <row r="87">
          <cell r="A87" t="str">
            <v xml:space="preserve">              8.3.1.7 – BNDES</v>
          </cell>
        </row>
        <row r="88">
          <cell r="A88" t="str">
            <v xml:space="preserve">              8.3.1.8 – Empréstimos a captar</v>
          </cell>
        </row>
        <row r="89">
          <cell r="A89" t="str">
            <v xml:space="preserve">              8.3.1.9 - Despesa juros - outros</v>
          </cell>
        </row>
        <row r="90">
          <cell r="A90" t="str">
            <v xml:space="preserve">      8.3.2 - Variação Monetária</v>
          </cell>
        </row>
        <row r="91">
          <cell r="A91" t="str">
            <v xml:space="preserve">              8.3.2.2 - Fund Cesp-Retenção de Reservas CTE</v>
          </cell>
        </row>
        <row r="92">
          <cell r="A92" t="str">
            <v xml:space="preserve">              8.3.2.3 - Fund Cesp-Déficit Técnico-CTEEP</v>
          </cell>
        </row>
        <row r="93">
          <cell r="A93" t="str">
            <v xml:space="preserve">              8.3.2.4 - Fund Cesp-Ajuste de Reservas-EPTE</v>
          </cell>
        </row>
        <row r="94">
          <cell r="A94" t="str">
            <v xml:space="preserve">              8.3.2.5 - Eletrobrás - PRONI/SENIR</v>
          </cell>
        </row>
        <row r="95">
          <cell r="A95" t="str">
            <v xml:space="preserve">              8.3.2.7 – BNDES</v>
          </cell>
        </row>
        <row r="96">
          <cell r="A96" t="str">
            <v xml:space="preserve">              8.3.2.8 – Empréstimos a captar</v>
          </cell>
        </row>
        <row r="97">
          <cell r="A97" t="str">
            <v xml:space="preserve">              8.3.2.6 - V.M.- Despesa</v>
          </cell>
        </row>
        <row r="98">
          <cell r="A98" t="str">
            <v xml:space="preserve">      8.3.3 - CPMF</v>
          </cell>
        </row>
        <row r="99">
          <cell r="A99" t="str">
            <v xml:space="preserve">      8.3.4 – Outras Despesas Financeiras</v>
          </cell>
        </row>
        <row r="100">
          <cell r="A100" t="str">
            <v>9. Juros sobre o Capital Próprio</v>
          </cell>
        </row>
        <row r="101">
          <cell r="A101" t="str">
            <v>10. Resultado Operacional</v>
          </cell>
        </row>
        <row r="102">
          <cell r="A102" t="str">
            <v>11. Resultado não Operacional</v>
          </cell>
        </row>
        <row r="103">
          <cell r="A103" t="str">
            <v>12. Lucro antes dos Tributos</v>
          </cell>
        </row>
        <row r="104">
          <cell r="A104" t="str">
            <v>13. IR &amp; CSLL</v>
          </cell>
        </row>
        <row r="105">
          <cell r="A105" t="str">
            <v xml:space="preserve">      13.1 Imposto de Renda</v>
          </cell>
        </row>
        <row r="106">
          <cell r="A106" t="str">
            <v xml:space="preserve">      13.2 Contribuição Social</v>
          </cell>
        </row>
        <row r="107">
          <cell r="A107" t="str">
            <v>14. Juros sobre o Capital Próprio</v>
          </cell>
        </row>
        <row r="108">
          <cell r="A108" t="str">
            <v>15. Lucro Líquido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xo caixa 2002 Abertura Banco"/>
      <sheetName val="FERIADOS"/>
      <sheetName val="Output"/>
      <sheetName val="Sensibilidades"/>
      <sheetName val="Operações us$"/>
      <sheetName val="IRE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1">
    <pageSetUpPr fitToPage="1"/>
  </sheetPr>
  <dimension ref="A1:XEP37"/>
  <sheetViews>
    <sheetView zoomScale="90" zoomScaleNormal="90" workbookViewId="0">
      <pane xSplit="2" ySplit="3" topLeftCell="C4" activePane="bottomRight" state="frozenSplit"/>
      <selection activeCell="F4" sqref="B4:H8"/>
      <selection pane="topRight" activeCell="F4" sqref="B4:H8"/>
      <selection pane="bottomLeft" activeCell="F4" sqref="B4:H8"/>
      <selection pane="bottomRight" activeCell="C4" sqref="C4"/>
    </sheetView>
  </sheetViews>
  <sheetFormatPr defaultRowHeight="16.5"/>
  <cols>
    <col min="1" max="1" width="2.85546875" style="4" customWidth="1"/>
    <col min="2" max="2" width="59" style="4" customWidth="1"/>
    <col min="3" max="8" width="13.7109375" style="4" customWidth="1"/>
    <col min="9" max="9" width="9.140625" style="4"/>
    <col min="10" max="10" width="11.42578125" style="4" bestFit="1" customWidth="1"/>
    <col min="11" max="242" width="9.140625" style="4"/>
    <col min="243" max="243" width="2.85546875" style="4" customWidth="1"/>
    <col min="244" max="244" width="85.28515625" style="4" customWidth="1"/>
    <col min="245" max="246" width="17.28515625" style="4" customWidth="1"/>
    <col min="247" max="247" width="16.85546875" style="4" customWidth="1"/>
    <col min="248" max="249" width="17.7109375" style="4" bestFit="1" customWidth="1"/>
    <col min="250" max="250" width="16.5703125" style="4" customWidth="1"/>
    <col min="251" max="251" width="9.140625" style="4"/>
    <col min="252" max="252" width="14.28515625" style="4" bestFit="1" customWidth="1"/>
    <col min="253" max="253" width="12.7109375" style="4" bestFit="1" customWidth="1"/>
    <col min="254" max="498" width="9.140625" style="4"/>
    <col min="499" max="499" width="2.85546875" style="4" customWidth="1"/>
    <col min="500" max="500" width="85.28515625" style="4" customWidth="1"/>
    <col min="501" max="502" width="17.28515625" style="4" customWidth="1"/>
    <col min="503" max="503" width="16.85546875" style="4" customWidth="1"/>
    <col min="504" max="505" width="17.7109375" style="4" bestFit="1" customWidth="1"/>
    <col min="506" max="506" width="16.5703125" style="4" customWidth="1"/>
    <col min="507" max="507" width="9.140625" style="4"/>
    <col min="508" max="508" width="14.28515625" style="4" bestFit="1" customWidth="1"/>
    <col min="509" max="509" width="12.7109375" style="4" bestFit="1" customWidth="1"/>
    <col min="510" max="754" width="9.140625" style="4"/>
    <col min="755" max="755" width="2.85546875" style="4" customWidth="1"/>
    <col min="756" max="756" width="85.28515625" style="4" customWidth="1"/>
    <col min="757" max="758" width="17.28515625" style="4" customWidth="1"/>
    <col min="759" max="759" width="16.85546875" style="4" customWidth="1"/>
    <col min="760" max="761" width="17.7109375" style="4" bestFit="1" customWidth="1"/>
    <col min="762" max="762" width="16.5703125" style="4" customWidth="1"/>
    <col min="763" max="763" width="9.140625" style="4"/>
    <col min="764" max="764" width="14.28515625" style="4" bestFit="1" customWidth="1"/>
    <col min="765" max="765" width="12.7109375" style="4" bestFit="1" customWidth="1"/>
    <col min="766" max="1010" width="9.140625" style="4"/>
    <col min="1011" max="1011" width="2.85546875" style="4" customWidth="1"/>
    <col min="1012" max="1012" width="85.28515625" style="4" customWidth="1"/>
    <col min="1013" max="1014" width="17.28515625" style="4" customWidth="1"/>
    <col min="1015" max="1015" width="16.85546875" style="4" customWidth="1"/>
    <col min="1016" max="1017" width="17.7109375" style="4" bestFit="1" customWidth="1"/>
    <col min="1018" max="1018" width="16.5703125" style="4" customWidth="1"/>
    <col min="1019" max="1019" width="9.140625" style="4"/>
    <col min="1020" max="1020" width="14.28515625" style="4" bestFit="1" customWidth="1"/>
    <col min="1021" max="1021" width="12.7109375" style="4" bestFit="1" customWidth="1"/>
    <col min="1022" max="1266" width="9.140625" style="4"/>
    <col min="1267" max="1267" width="2.85546875" style="4" customWidth="1"/>
    <col min="1268" max="1268" width="85.28515625" style="4" customWidth="1"/>
    <col min="1269" max="1270" width="17.28515625" style="4" customWidth="1"/>
    <col min="1271" max="1271" width="16.85546875" style="4" customWidth="1"/>
    <col min="1272" max="1273" width="17.7109375" style="4" bestFit="1" customWidth="1"/>
    <col min="1274" max="1274" width="16.5703125" style="4" customWidth="1"/>
    <col min="1275" max="1275" width="9.140625" style="4"/>
    <col min="1276" max="1276" width="14.28515625" style="4" bestFit="1" customWidth="1"/>
    <col min="1277" max="1277" width="12.7109375" style="4" bestFit="1" customWidth="1"/>
    <col min="1278" max="1522" width="9.140625" style="4"/>
    <col min="1523" max="1523" width="2.85546875" style="4" customWidth="1"/>
    <col min="1524" max="1524" width="85.28515625" style="4" customWidth="1"/>
    <col min="1525" max="1526" width="17.28515625" style="4" customWidth="1"/>
    <col min="1527" max="1527" width="16.85546875" style="4" customWidth="1"/>
    <col min="1528" max="1529" width="17.7109375" style="4" bestFit="1" customWidth="1"/>
    <col min="1530" max="1530" width="16.5703125" style="4" customWidth="1"/>
    <col min="1531" max="1531" width="9.140625" style="4"/>
    <col min="1532" max="1532" width="14.28515625" style="4" bestFit="1" customWidth="1"/>
    <col min="1533" max="1533" width="12.7109375" style="4" bestFit="1" customWidth="1"/>
    <col min="1534" max="1778" width="9.140625" style="4"/>
    <col min="1779" max="1779" width="2.85546875" style="4" customWidth="1"/>
    <col min="1780" max="1780" width="85.28515625" style="4" customWidth="1"/>
    <col min="1781" max="1782" width="17.28515625" style="4" customWidth="1"/>
    <col min="1783" max="1783" width="16.85546875" style="4" customWidth="1"/>
    <col min="1784" max="1785" width="17.7109375" style="4" bestFit="1" customWidth="1"/>
    <col min="1786" max="1786" width="16.5703125" style="4" customWidth="1"/>
    <col min="1787" max="1787" width="9.140625" style="4"/>
    <col min="1788" max="1788" width="14.28515625" style="4" bestFit="1" customWidth="1"/>
    <col min="1789" max="1789" width="12.7109375" style="4" bestFit="1" customWidth="1"/>
    <col min="1790" max="2034" width="9.140625" style="4"/>
    <col min="2035" max="2035" width="2.85546875" style="4" customWidth="1"/>
    <col min="2036" max="2036" width="85.28515625" style="4" customWidth="1"/>
    <col min="2037" max="2038" width="17.28515625" style="4" customWidth="1"/>
    <col min="2039" max="2039" width="16.85546875" style="4" customWidth="1"/>
    <col min="2040" max="2041" width="17.7109375" style="4" bestFit="1" customWidth="1"/>
    <col min="2042" max="2042" width="16.5703125" style="4" customWidth="1"/>
    <col min="2043" max="2043" width="9.140625" style="4"/>
    <col min="2044" max="2044" width="14.28515625" style="4" bestFit="1" customWidth="1"/>
    <col min="2045" max="2045" width="12.7109375" style="4" bestFit="1" customWidth="1"/>
    <col min="2046" max="2290" width="9.140625" style="4"/>
    <col min="2291" max="2291" width="2.85546875" style="4" customWidth="1"/>
    <col min="2292" max="2292" width="85.28515625" style="4" customWidth="1"/>
    <col min="2293" max="2294" width="17.28515625" style="4" customWidth="1"/>
    <col min="2295" max="2295" width="16.85546875" style="4" customWidth="1"/>
    <col min="2296" max="2297" width="17.7109375" style="4" bestFit="1" customWidth="1"/>
    <col min="2298" max="2298" width="16.5703125" style="4" customWidth="1"/>
    <col min="2299" max="2299" width="9.140625" style="4"/>
    <col min="2300" max="2300" width="14.28515625" style="4" bestFit="1" customWidth="1"/>
    <col min="2301" max="2301" width="12.7109375" style="4" bestFit="1" customWidth="1"/>
    <col min="2302" max="2546" width="9.140625" style="4"/>
    <col min="2547" max="2547" width="2.85546875" style="4" customWidth="1"/>
    <col min="2548" max="2548" width="85.28515625" style="4" customWidth="1"/>
    <col min="2549" max="2550" width="17.28515625" style="4" customWidth="1"/>
    <col min="2551" max="2551" width="16.85546875" style="4" customWidth="1"/>
    <col min="2552" max="2553" width="17.7109375" style="4" bestFit="1" customWidth="1"/>
    <col min="2554" max="2554" width="16.5703125" style="4" customWidth="1"/>
    <col min="2555" max="2555" width="9.140625" style="4"/>
    <col min="2556" max="2556" width="14.28515625" style="4" bestFit="1" customWidth="1"/>
    <col min="2557" max="2557" width="12.7109375" style="4" bestFit="1" customWidth="1"/>
    <col min="2558" max="2802" width="9.140625" style="4"/>
    <col min="2803" max="2803" width="2.85546875" style="4" customWidth="1"/>
    <col min="2804" max="2804" width="85.28515625" style="4" customWidth="1"/>
    <col min="2805" max="2806" width="17.28515625" style="4" customWidth="1"/>
    <col min="2807" max="2807" width="16.85546875" style="4" customWidth="1"/>
    <col min="2808" max="2809" width="17.7109375" style="4" bestFit="1" customWidth="1"/>
    <col min="2810" max="2810" width="16.5703125" style="4" customWidth="1"/>
    <col min="2811" max="2811" width="9.140625" style="4"/>
    <col min="2812" max="2812" width="14.28515625" style="4" bestFit="1" customWidth="1"/>
    <col min="2813" max="2813" width="12.7109375" style="4" bestFit="1" customWidth="1"/>
    <col min="2814" max="3058" width="9.140625" style="4"/>
    <col min="3059" max="3059" width="2.85546875" style="4" customWidth="1"/>
    <col min="3060" max="3060" width="85.28515625" style="4" customWidth="1"/>
    <col min="3061" max="3062" width="17.28515625" style="4" customWidth="1"/>
    <col min="3063" max="3063" width="16.85546875" style="4" customWidth="1"/>
    <col min="3064" max="3065" width="17.7109375" style="4" bestFit="1" customWidth="1"/>
    <col min="3066" max="3066" width="16.5703125" style="4" customWidth="1"/>
    <col min="3067" max="3067" width="9.140625" style="4"/>
    <col min="3068" max="3068" width="14.28515625" style="4" bestFit="1" customWidth="1"/>
    <col min="3069" max="3069" width="12.7109375" style="4" bestFit="1" customWidth="1"/>
    <col min="3070" max="3314" width="9.140625" style="4"/>
    <col min="3315" max="3315" width="2.85546875" style="4" customWidth="1"/>
    <col min="3316" max="3316" width="85.28515625" style="4" customWidth="1"/>
    <col min="3317" max="3318" width="17.28515625" style="4" customWidth="1"/>
    <col min="3319" max="3319" width="16.85546875" style="4" customWidth="1"/>
    <col min="3320" max="3321" width="17.7109375" style="4" bestFit="1" customWidth="1"/>
    <col min="3322" max="3322" width="16.5703125" style="4" customWidth="1"/>
    <col min="3323" max="3323" width="9.140625" style="4"/>
    <col min="3324" max="3324" width="14.28515625" style="4" bestFit="1" customWidth="1"/>
    <col min="3325" max="3325" width="12.7109375" style="4" bestFit="1" customWidth="1"/>
    <col min="3326" max="3570" width="9.140625" style="4"/>
    <col min="3571" max="3571" width="2.85546875" style="4" customWidth="1"/>
    <col min="3572" max="3572" width="85.28515625" style="4" customWidth="1"/>
    <col min="3573" max="3574" width="17.28515625" style="4" customWidth="1"/>
    <col min="3575" max="3575" width="16.85546875" style="4" customWidth="1"/>
    <col min="3576" max="3577" width="17.7109375" style="4" bestFit="1" customWidth="1"/>
    <col min="3578" max="3578" width="16.5703125" style="4" customWidth="1"/>
    <col min="3579" max="3579" width="9.140625" style="4"/>
    <col min="3580" max="3580" width="14.28515625" style="4" bestFit="1" customWidth="1"/>
    <col min="3581" max="3581" width="12.7109375" style="4" bestFit="1" customWidth="1"/>
    <col min="3582" max="3826" width="9.140625" style="4"/>
    <col min="3827" max="3827" width="2.85546875" style="4" customWidth="1"/>
    <col min="3828" max="3828" width="85.28515625" style="4" customWidth="1"/>
    <col min="3829" max="3830" width="17.28515625" style="4" customWidth="1"/>
    <col min="3831" max="3831" width="16.85546875" style="4" customWidth="1"/>
    <col min="3832" max="3833" width="17.7109375" style="4" bestFit="1" customWidth="1"/>
    <col min="3834" max="3834" width="16.5703125" style="4" customWidth="1"/>
    <col min="3835" max="3835" width="9.140625" style="4"/>
    <col min="3836" max="3836" width="14.28515625" style="4" bestFit="1" customWidth="1"/>
    <col min="3837" max="3837" width="12.7109375" style="4" bestFit="1" customWidth="1"/>
    <col min="3838" max="4082" width="9.140625" style="4"/>
    <col min="4083" max="4083" width="2.85546875" style="4" customWidth="1"/>
    <col min="4084" max="4084" width="85.28515625" style="4" customWidth="1"/>
    <col min="4085" max="4086" width="17.28515625" style="4" customWidth="1"/>
    <col min="4087" max="4087" width="16.85546875" style="4" customWidth="1"/>
    <col min="4088" max="4089" width="17.7109375" style="4" bestFit="1" customWidth="1"/>
    <col min="4090" max="4090" width="16.5703125" style="4" customWidth="1"/>
    <col min="4091" max="4091" width="9.140625" style="4"/>
    <col min="4092" max="4092" width="14.28515625" style="4" bestFit="1" customWidth="1"/>
    <col min="4093" max="4093" width="12.7109375" style="4" bestFit="1" customWidth="1"/>
    <col min="4094" max="4338" width="9.140625" style="4"/>
    <col min="4339" max="4339" width="2.85546875" style="4" customWidth="1"/>
    <col min="4340" max="4340" width="85.28515625" style="4" customWidth="1"/>
    <col min="4341" max="4342" width="17.28515625" style="4" customWidth="1"/>
    <col min="4343" max="4343" width="16.85546875" style="4" customWidth="1"/>
    <col min="4344" max="4345" width="17.7109375" style="4" bestFit="1" customWidth="1"/>
    <col min="4346" max="4346" width="16.5703125" style="4" customWidth="1"/>
    <col min="4347" max="4347" width="9.140625" style="4"/>
    <col min="4348" max="4348" width="14.28515625" style="4" bestFit="1" customWidth="1"/>
    <col min="4349" max="4349" width="12.7109375" style="4" bestFit="1" customWidth="1"/>
    <col min="4350" max="4594" width="9.140625" style="4"/>
    <col min="4595" max="4595" width="2.85546875" style="4" customWidth="1"/>
    <col min="4596" max="4596" width="85.28515625" style="4" customWidth="1"/>
    <col min="4597" max="4598" width="17.28515625" style="4" customWidth="1"/>
    <col min="4599" max="4599" width="16.85546875" style="4" customWidth="1"/>
    <col min="4600" max="4601" width="17.7109375" style="4" bestFit="1" customWidth="1"/>
    <col min="4602" max="4602" width="16.5703125" style="4" customWidth="1"/>
    <col min="4603" max="4603" width="9.140625" style="4"/>
    <col min="4604" max="4604" width="14.28515625" style="4" bestFit="1" customWidth="1"/>
    <col min="4605" max="4605" width="12.7109375" style="4" bestFit="1" customWidth="1"/>
    <col min="4606" max="4850" width="9.140625" style="4"/>
    <col min="4851" max="4851" width="2.85546875" style="4" customWidth="1"/>
    <col min="4852" max="4852" width="85.28515625" style="4" customWidth="1"/>
    <col min="4853" max="4854" width="17.28515625" style="4" customWidth="1"/>
    <col min="4855" max="4855" width="16.85546875" style="4" customWidth="1"/>
    <col min="4856" max="4857" width="17.7109375" style="4" bestFit="1" customWidth="1"/>
    <col min="4858" max="4858" width="16.5703125" style="4" customWidth="1"/>
    <col min="4859" max="4859" width="9.140625" style="4"/>
    <col min="4860" max="4860" width="14.28515625" style="4" bestFit="1" customWidth="1"/>
    <col min="4861" max="4861" width="12.7109375" style="4" bestFit="1" customWidth="1"/>
    <col min="4862" max="5106" width="9.140625" style="4"/>
    <col min="5107" max="5107" width="2.85546875" style="4" customWidth="1"/>
    <col min="5108" max="5108" width="85.28515625" style="4" customWidth="1"/>
    <col min="5109" max="5110" width="17.28515625" style="4" customWidth="1"/>
    <col min="5111" max="5111" width="16.85546875" style="4" customWidth="1"/>
    <col min="5112" max="5113" width="17.7109375" style="4" bestFit="1" customWidth="1"/>
    <col min="5114" max="5114" width="16.5703125" style="4" customWidth="1"/>
    <col min="5115" max="5115" width="9.140625" style="4"/>
    <col min="5116" max="5116" width="14.28515625" style="4" bestFit="1" customWidth="1"/>
    <col min="5117" max="5117" width="12.7109375" style="4" bestFit="1" customWidth="1"/>
    <col min="5118" max="5362" width="9.140625" style="4"/>
    <col min="5363" max="5363" width="2.85546875" style="4" customWidth="1"/>
    <col min="5364" max="5364" width="85.28515625" style="4" customWidth="1"/>
    <col min="5365" max="5366" width="17.28515625" style="4" customWidth="1"/>
    <col min="5367" max="5367" width="16.85546875" style="4" customWidth="1"/>
    <col min="5368" max="5369" width="17.7109375" style="4" bestFit="1" customWidth="1"/>
    <col min="5370" max="5370" width="16.5703125" style="4" customWidth="1"/>
    <col min="5371" max="5371" width="9.140625" style="4"/>
    <col min="5372" max="5372" width="14.28515625" style="4" bestFit="1" customWidth="1"/>
    <col min="5373" max="5373" width="12.7109375" style="4" bestFit="1" customWidth="1"/>
    <col min="5374" max="5618" width="9.140625" style="4"/>
    <col min="5619" max="5619" width="2.85546875" style="4" customWidth="1"/>
    <col min="5620" max="5620" width="85.28515625" style="4" customWidth="1"/>
    <col min="5621" max="5622" width="17.28515625" style="4" customWidth="1"/>
    <col min="5623" max="5623" width="16.85546875" style="4" customWidth="1"/>
    <col min="5624" max="5625" width="17.7109375" style="4" bestFit="1" customWidth="1"/>
    <col min="5626" max="5626" width="16.5703125" style="4" customWidth="1"/>
    <col min="5627" max="5627" width="9.140625" style="4"/>
    <col min="5628" max="5628" width="14.28515625" style="4" bestFit="1" customWidth="1"/>
    <col min="5629" max="5629" width="12.7109375" style="4" bestFit="1" customWidth="1"/>
    <col min="5630" max="5874" width="9.140625" style="4"/>
    <col min="5875" max="5875" width="2.85546875" style="4" customWidth="1"/>
    <col min="5876" max="5876" width="85.28515625" style="4" customWidth="1"/>
    <col min="5877" max="5878" width="17.28515625" style="4" customWidth="1"/>
    <col min="5879" max="5879" width="16.85546875" style="4" customWidth="1"/>
    <col min="5880" max="5881" width="17.7109375" style="4" bestFit="1" customWidth="1"/>
    <col min="5882" max="5882" width="16.5703125" style="4" customWidth="1"/>
    <col min="5883" max="5883" width="9.140625" style="4"/>
    <col min="5884" max="5884" width="14.28515625" style="4" bestFit="1" customWidth="1"/>
    <col min="5885" max="5885" width="12.7109375" style="4" bestFit="1" customWidth="1"/>
    <col min="5886" max="6130" width="9.140625" style="4"/>
    <col min="6131" max="6131" width="2.85546875" style="4" customWidth="1"/>
    <col min="6132" max="6132" width="85.28515625" style="4" customWidth="1"/>
    <col min="6133" max="6134" width="17.28515625" style="4" customWidth="1"/>
    <col min="6135" max="6135" width="16.85546875" style="4" customWidth="1"/>
    <col min="6136" max="6137" width="17.7109375" style="4" bestFit="1" customWidth="1"/>
    <col min="6138" max="6138" width="16.5703125" style="4" customWidth="1"/>
    <col min="6139" max="6139" width="9.140625" style="4"/>
    <col min="6140" max="6140" width="14.28515625" style="4" bestFit="1" customWidth="1"/>
    <col min="6141" max="6141" width="12.7109375" style="4" bestFit="1" customWidth="1"/>
    <col min="6142" max="6386" width="9.140625" style="4"/>
    <col min="6387" max="6387" width="2.85546875" style="4" customWidth="1"/>
    <col min="6388" max="6388" width="85.28515625" style="4" customWidth="1"/>
    <col min="6389" max="6390" width="17.28515625" style="4" customWidth="1"/>
    <col min="6391" max="6391" width="16.85546875" style="4" customWidth="1"/>
    <col min="6392" max="6393" width="17.7109375" style="4" bestFit="1" customWidth="1"/>
    <col min="6394" max="6394" width="16.5703125" style="4" customWidth="1"/>
    <col min="6395" max="6395" width="9.140625" style="4"/>
    <col min="6396" max="6396" width="14.28515625" style="4" bestFit="1" customWidth="1"/>
    <col min="6397" max="6397" width="12.7109375" style="4" bestFit="1" customWidth="1"/>
    <col min="6398" max="6642" width="9.140625" style="4"/>
    <col min="6643" max="6643" width="2.85546875" style="4" customWidth="1"/>
    <col min="6644" max="6644" width="85.28515625" style="4" customWidth="1"/>
    <col min="6645" max="6646" width="17.28515625" style="4" customWidth="1"/>
    <col min="6647" max="6647" width="16.85546875" style="4" customWidth="1"/>
    <col min="6648" max="6649" width="17.7109375" style="4" bestFit="1" customWidth="1"/>
    <col min="6650" max="6650" width="16.5703125" style="4" customWidth="1"/>
    <col min="6651" max="6651" width="9.140625" style="4"/>
    <col min="6652" max="6652" width="14.28515625" style="4" bestFit="1" customWidth="1"/>
    <col min="6653" max="6653" width="12.7109375" style="4" bestFit="1" customWidth="1"/>
    <col min="6654" max="6898" width="9.140625" style="4"/>
    <col min="6899" max="6899" width="2.85546875" style="4" customWidth="1"/>
    <col min="6900" max="6900" width="85.28515625" style="4" customWidth="1"/>
    <col min="6901" max="6902" width="17.28515625" style="4" customWidth="1"/>
    <col min="6903" max="6903" width="16.85546875" style="4" customWidth="1"/>
    <col min="6904" max="6905" width="17.7109375" style="4" bestFit="1" customWidth="1"/>
    <col min="6906" max="6906" width="16.5703125" style="4" customWidth="1"/>
    <col min="6907" max="6907" width="9.140625" style="4"/>
    <col min="6908" max="6908" width="14.28515625" style="4" bestFit="1" customWidth="1"/>
    <col min="6909" max="6909" width="12.7109375" style="4" bestFit="1" customWidth="1"/>
    <col min="6910" max="7154" width="9.140625" style="4"/>
    <col min="7155" max="7155" width="2.85546875" style="4" customWidth="1"/>
    <col min="7156" max="7156" width="85.28515625" style="4" customWidth="1"/>
    <col min="7157" max="7158" width="17.28515625" style="4" customWidth="1"/>
    <col min="7159" max="7159" width="16.85546875" style="4" customWidth="1"/>
    <col min="7160" max="7161" width="17.7109375" style="4" bestFit="1" customWidth="1"/>
    <col min="7162" max="7162" width="16.5703125" style="4" customWidth="1"/>
    <col min="7163" max="7163" width="9.140625" style="4"/>
    <col min="7164" max="7164" width="14.28515625" style="4" bestFit="1" customWidth="1"/>
    <col min="7165" max="7165" width="12.7109375" style="4" bestFit="1" customWidth="1"/>
    <col min="7166" max="7410" width="9.140625" style="4"/>
    <col min="7411" max="7411" width="2.85546875" style="4" customWidth="1"/>
    <col min="7412" max="7412" width="85.28515625" style="4" customWidth="1"/>
    <col min="7413" max="7414" width="17.28515625" style="4" customWidth="1"/>
    <col min="7415" max="7415" width="16.85546875" style="4" customWidth="1"/>
    <col min="7416" max="7417" width="17.7109375" style="4" bestFit="1" customWidth="1"/>
    <col min="7418" max="7418" width="16.5703125" style="4" customWidth="1"/>
    <col min="7419" max="7419" width="9.140625" style="4"/>
    <col min="7420" max="7420" width="14.28515625" style="4" bestFit="1" customWidth="1"/>
    <col min="7421" max="7421" width="12.7109375" style="4" bestFit="1" customWidth="1"/>
    <col min="7422" max="7666" width="9.140625" style="4"/>
    <col min="7667" max="7667" width="2.85546875" style="4" customWidth="1"/>
    <col min="7668" max="7668" width="85.28515625" style="4" customWidth="1"/>
    <col min="7669" max="7670" width="17.28515625" style="4" customWidth="1"/>
    <col min="7671" max="7671" width="16.85546875" style="4" customWidth="1"/>
    <col min="7672" max="7673" width="17.7109375" style="4" bestFit="1" customWidth="1"/>
    <col min="7674" max="7674" width="16.5703125" style="4" customWidth="1"/>
    <col min="7675" max="7675" width="9.140625" style="4"/>
    <col min="7676" max="7676" width="14.28515625" style="4" bestFit="1" customWidth="1"/>
    <col min="7677" max="7677" width="12.7109375" style="4" bestFit="1" customWidth="1"/>
    <col min="7678" max="7922" width="9.140625" style="4"/>
    <col min="7923" max="7923" width="2.85546875" style="4" customWidth="1"/>
    <col min="7924" max="7924" width="85.28515625" style="4" customWidth="1"/>
    <col min="7925" max="7926" width="17.28515625" style="4" customWidth="1"/>
    <col min="7927" max="7927" width="16.85546875" style="4" customWidth="1"/>
    <col min="7928" max="7929" width="17.7109375" style="4" bestFit="1" customWidth="1"/>
    <col min="7930" max="7930" width="16.5703125" style="4" customWidth="1"/>
    <col min="7931" max="7931" width="9.140625" style="4"/>
    <col min="7932" max="7932" width="14.28515625" style="4" bestFit="1" customWidth="1"/>
    <col min="7933" max="7933" width="12.7109375" style="4" bestFit="1" customWidth="1"/>
    <col min="7934" max="8178" width="9.140625" style="4"/>
    <col min="8179" max="8179" width="2.85546875" style="4" customWidth="1"/>
    <col min="8180" max="8180" width="85.28515625" style="4" customWidth="1"/>
    <col min="8181" max="8182" width="17.28515625" style="4" customWidth="1"/>
    <col min="8183" max="8183" width="16.85546875" style="4" customWidth="1"/>
    <col min="8184" max="8185" width="17.7109375" style="4" bestFit="1" customWidth="1"/>
    <col min="8186" max="8186" width="16.5703125" style="4" customWidth="1"/>
    <col min="8187" max="8187" width="9.140625" style="4"/>
    <col min="8188" max="8188" width="14.28515625" style="4" bestFit="1" customWidth="1"/>
    <col min="8189" max="8189" width="12.7109375" style="4" bestFit="1" customWidth="1"/>
    <col min="8190" max="8434" width="9.140625" style="4"/>
    <col min="8435" max="8435" width="2.85546875" style="4" customWidth="1"/>
    <col min="8436" max="8436" width="85.28515625" style="4" customWidth="1"/>
    <col min="8437" max="8438" width="17.28515625" style="4" customWidth="1"/>
    <col min="8439" max="8439" width="16.85546875" style="4" customWidth="1"/>
    <col min="8440" max="8441" width="17.7109375" style="4" bestFit="1" customWidth="1"/>
    <col min="8442" max="8442" width="16.5703125" style="4" customWidth="1"/>
    <col min="8443" max="8443" width="9.140625" style="4"/>
    <col min="8444" max="8444" width="14.28515625" style="4" bestFit="1" customWidth="1"/>
    <col min="8445" max="8445" width="12.7109375" style="4" bestFit="1" customWidth="1"/>
    <col min="8446" max="8690" width="9.140625" style="4"/>
    <col min="8691" max="8691" width="2.85546875" style="4" customWidth="1"/>
    <col min="8692" max="8692" width="85.28515625" style="4" customWidth="1"/>
    <col min="8693" max="8694" width="17.28515625" style="4" customWidth="1"/>
    <col min="8695" max="8695" width="16.85546875" style="4" customWidth="1"/>
    <col min="8696" max="8697" width="17.7109375" style="4" bestFit="1" customWidth="1"/>
    <col min="8698" max="8698" width="16.5703125" style="4" customWidth="1"/>
    <col min="8699" max="8699" width="9.140625" style="4"/>
    <col min="8700" max="8700" width="14.28515625" style="4" bestFit="1" customWidth="1"/>
    <col min="8701" max="8701" width="12.7109375" style="4" bestFit="1" customWidth="1"/>
    <col min="8702" max="8946" width="9.140625" style="4"/>
    <col min="8947" max="8947" width="2.85546875" style="4" customWidth="1"/>
    <col min="8948" max="8948" width="85.28515625" style="4" customWidth="1"/>
    <col min="8949" max="8950" width="17.28515625" style="4" customWidth="1"/>
    <col min="8951" max="8951" width="16.85546875" style="4" customWidth="1"/>
    <col min="8952" max="8953" width="17.7109375" style="4" bestFit="1" customWidth="1"/>
    <col min="8954" max="8954" width="16.5703125" style="4" customWidth="1"/>
    <col min="8955" max="8955" width="9.140625" style="4"/>
    <col min="8956" max="8956" width="14.28515625" style="4" bestFit="1" customWidth="1"/>
    <col min="8957" max="8957" width="12.7109375" style="4" bestFit="1" customWidth="1"/>
    <col min="8958" max="9202" width="9.140625" style="4"/>
    <col min="9203" max="9203" width="2.85546875" style="4" customWidth="1"/>
    <col min="9204" max="9204" width="85.28515625" style="4" customWidth="1"/>
    <col min="9205" max="9206" width="17.28515625" style="4" customWidth="1"/>
    <col min="9207" max="9207" width="16.85546875" style="4" customWidth="1"/>
    <col min="9208" max="9209" width="17.7109375" style="4" bestFit="1" customWidth="1"/>
    <col min="9210" max="9210" width="16.5703125" style="4" customWidth="1"/>
    <col min="9211" max="9211" width="9.140625" style="4"/>
    <col min="9212" max="9212" width="14.28515625" style="4" bestFit="1" customWidth="1"/>
    <col min="9213" max="9213" width="12.7109375" style="4" bestFit="1" customWidth="1"/>
    <col min="9214" max="9458" width="9.140625" style="4"/>
    <col min="9459" max="9459" width="2.85546875" style="4" customWidth="1"/>
    <col min="9460" max="9460" width="85.28515625" style="4" customWidth="1"/>
    <col min="9461" max="9462" width="17.28515625" style="4" customWidth="1"/>
    <col min="9463" max="9463" width="16.85546875" style="4" customWidth="1"/>
    <col min="9464" max="9465" width="17.7109375" style="4" bestFit="1" customWidth="1"/>
    <col min="9466" max="9466" width="16.5703125" style="4" customWidth="1"/>
    <col min="9467" max="9467" width="9.140625" style="4"/>
    <col min="9468" max="9468" width="14.28515625" style="4" bestFit="1" customWidth="1"/>
    <col min="9469" max="9469" width="12.7109375" style="4" bestFit="1" customWidth="1"/>
    <col min="9470" max="9714" width="9.140625" style="4"/>
    <col min="9715" max="9715" width="2.85546875" style="4" customWidth="1"/>
    <col min="9716" max="9716" width="85.28515625" style="4" customWidth="1"/>
    <col min="9717" max="9718" width="17.28515625" style="4" customWidth="1"/>
    <col min="9719" max="9719" width="16.85546875" style="4" customWidth="1"/>
    <col min="9720" max="9721" width="17.7109375" style="4" bestFit="1" customWidth="1"/>
    <col min="9722" max="9722" width="16.5703125" style="4" customWidth="1"/>
    <col min="9723" max="9723" width="9.140625" style="4"/>
    <col min="9724" max="9724" width="14.28515625" style="4" bestFit="1" customWidth="1"/>
    <col min="9725" max="9725" width="12.7109375" style="4" bestFit="1" customWidth="1"/>
    <col min="9726" max="9970" width="9.140625" style="4"/>
    <col min="9971" max="9971" width="2.85546875" style="4" customWidth="1"/>
    <col min="9972" max="9972" width="85.28515625" style="4" customWidth="1"/>
    <col min="9973" max="9974" width="17.28515625" style="4" customWidth="1"/>
    <col min="9975" max="9975" width="16.85546875" style="4" customWidth="1"/>
    <col min="9976" max="9977" width="17.7109375" style="4" bestFit="1" customWidth="1"/>
    <col min="9978" max="9978" width="16.5703125" style="4" customWidth="1"/>
    <col min="9979" max="9979" width="9.140625" style="4"/>
    <col min="9980" max="9980" width="14.28515625" style="4" bestFit="1" customWidth="1"/>
    <col min="9981" max="9981" width="12.7109375" style="4" bestFit="1" customWidth="1"/>
    <col min="9982" max="10226" width="9.140625" style="4"/>
    <col min="10227" max="10227" width="2.85546875" style="4" customWidth="1"/>
    <col min="10228" max="10228" width="85.28515625" style="4" customWidth="1"/>
    <col min="10229" max="10230" width="17.28515625" style="4" customWidth="1"/>
    <col min="10231" max="10231" width="16.85546875" style="4" customWidth="1"/>
    <col min="10232" max="10233" width="17.7109375" style="4" bestFit="1" customWidth="1"/>
    <col min="10234" max="10234" width="16.5703125" style="4" customWidth="1"/>
    <col min="10235" max="10235" width="9.140625" style="4"/>
    <col min="10236" max="10236" width="14.28515625" style="4" bestFit="1" customWidth="1"/>
    <col min="10237" max="10237" width="12.7109375" style="4" bestFit="1" customWidth="1"/>
    <col min="10238" max="10482" width="9.140625" style="4"/>
    <col min="10483" max="10483" width="2.85546875" style="4" customWidth="1"/>
    <col min="10484" max="10484" width="85.28515625" style="4" customWidth="1"/>
    <col min="10485" max="10486" width="17.28515625" style="4" customWidth="1"/>
    <col min="10487" max="10487" width="16.85546875" style="4" customWidth="1"/>
    <col min="10488" max="10489" width="17.7109375" style="4" bestFit="1" customWidth="1"/>
    <col min="10490" max="10490" width="16.5703125" style="4" customWidth="1"/>
    <col min="10491" max="10491" width="9.140625" style="4"/>
    <col min="10492" max="10492" width="14.28515625" style="4" bestFit="1" customWidth="1"/>
    <col min="10493" max="10493" width="12.7109375" style="4" bestFit="1" customWidth="1"/>
    <col min="10494" max="10738" width="9.140625" style="4"/>
    <col min="10739" max="10739" width="2.85546875" style="4" customWidth="1"/>
    <col min="10740" max="10740" width="85.28515625" style="4" customWidth="1"/>
    <col min="10741" max="10742" width="17.28515625" style="4" customWidth="1"/>
    <col min="10743" max="10743" width="16.85546875" style="4" customWidth="1"/>
    <col min="10744" max="10745" width="17.7109375" style="4" bestFit="1" customWidth="1"/>
    <col min="10746" max="10746" width="16.5703125" style="4" customWidth="1"/>
    <col min="10747" max="10747" width="9.140625" style="4"/>
    <col min="10748" max="10748" width="14.28515625" style="4" bestFit="1" customWidth="1"/>
    <col min="10749" max="10749" width="12.7109375" style="4" bestFit="1" customWidth="1"/>
    <col min="10750" max="10994" width="9.140625" style="4"/>
    <col min="10995" max="10995" width="2.85546875" style="4" customWidth="1"/>
    <col min="10996" max="10996" width="85.28515625" style="4" customWidth="1"/>
    <col min="10997" max="10998" width="17.28515625" style="4" customWidth="1"/>
    <col min="10999" max="10999" width="16.85546875" style="4" customWidth="1"/>
    <col min="11000" max="11001" width="17.7109375" style="4" bestFit="1" customWidth="1"/>
    <col min="11002" max="11002" width="16.5703125" style="4" customWidth="1"/>
    <col min="11003" max="11003" width="9.140625" style="4"/>
    <col min="11004" max="11004" width="14.28515625" style="4" bestFit="1" customWidth="1"/>
    <col min="11005" max="11005" width="12.7109375" style="4" bestFit="1" customWidth="1"/>
    <col min="11006" max="11250" width="9.140625" style="4"/>
    <col min="11251" max="11251" width="2.85546875" style="4" customWidth="1"/>
    <col min="11252" max="11252" width="85.28515625" style="4" customWidth="1"/>
    <col min="11253" max="11254" width="17.28515625" style="4" customWidth="1"/>
    <col min="11255" max="11255" width="16.85546875" style="4" customWidth="1"/>
    <col min="11256" max="11257" width="17.7109375" style="4" bestFit="1" customWidth="1"/>
    <col min="11258" max="11258" width="16.5703125" style="4" customWidth="1"/>
    <col min="11259" max="11259" width="9.140625" style="4"/>
    <col min="11260" max="11260" width="14.28515625" style="4" bestFit="1" customWidth="1"/>
    <col min="11261" max="11261" width="12.7109375" style="4" bestFit="1" customWidth="1"/>
    <col min="11262" max="11506" width="9.140625" style="4"/>
    <col min="11507" max="11507" width="2.85546875" style="4" customWidth="1"/>
    <col min="11508" max="11508" width="85.28515625" style="4" customWidth="1"/>
    <col min="11509" max="11510" width="17.28515625" style="4" customWidth="1"/>
    <col min="11511" max="11511" width="16.85546875" style="4" customWidth="1"/>
    <col min="11512" max="11513" width="17.7109375" style="4" bestFit="1" customWidth="1"/>
    <col min="11514" max="11514" width="16.5703125" style="4" customWidth="1"/>
    <col min="11515" max="11515" width="9.140625" style="4"/>
    <col min="11516" max="11516" width="14.28515625" style="4" bestFit="1" customWidth="1"/>
    <col min="11517" max="11517" width="12.7109375" style="4" bestFit="1" customWidth="1"/>
    <col min="11518" max="11762" width="9.140625" style="4"/>
    <col min="11763" max="11763" width="2.85546875" style="4" customWidth="1"/>
    <col min="11764" max="11764" width="85.28515625" style="4" customWidth="1"/>
    <col min="11765" max="11766" width="17.28515625" style="4" customWidth="1"/>
    <col min="11767" max="11767" width="16.85546875" style="4" customWidth="1"/>
    <col min="11768" max="11769" width="17.7109375" style="4" bestFit="1" customWidth="1"/>
    <col min="11770" max="11770" width="16.5703125" style="4" customWidth="1"/>
    <col min="11771" max="11771" width="9.140625" style="4"/>
    <col min="11772" max="11772" width="14.28515625" style="4" bestFit="1" customWidth="1"/>
    <col min="11773" max="11773" width="12.7109375" style="4" bestFit="1" customWidth="1"/>
    <col min="11774" max="12018" width="9.140625" style="4"/>
    <col min="12019" max="12019" width="2.85546875" style="4" customWidth="1"/>
    <col min="12020" max="12020" width="85.28515625" style="4" customWidth="1"/>
    <col min="12021" max="12022" width="17.28515625" style="4" customWidth="1"/>
    <col min="12023" max="12023" width="16.85546875" style="4" customWidth="1"/>
    <col min="12024" max="12025" width="17.7109375" style="4" bestFit="1" customWidth="1"/>
    <col min="12026" max="12026" width="16.5703125" style="4" customWidth="1"/>
    <col min="12027" max="12027" width="9.140625" style="4"/>
    <col min="12028" max="12028" width="14.28515625" style="4" bestFit="1" customWidth="1"/>
    <col min="12029" max="12029" width="12.7109375" style="4" bestFit="1" customWidth="1"/>
    <col min="12030" max="12274" width="9.140625" style="4"/>
    <col min="12275" max="12275" width="2.85546875" style="4" customWidth="1"/>
    <col min="12276" max="12276" width="85.28515625" style="4" customWidth="1"/>
    <col min="12277" max="12278" width="17.28515625" style="4" customWidth="1"/>
    <col min="12279" max="12279" width="16.85546875" style="4" customWidth="1"/>
    <col min="12280" max="12281" width="17.7109375" style="4" bestFit="1" customWidth="1"/>
    <col min="12282" max="12282" width="16.5703125" style="4" customWidth="1"/>
    <col min="12283" max="12283" width="9.140625" style="4"/>
    <col min="12284" max="12284" width="14.28515625" style="4" bestFit="1" customWidth="1"/>
    <col min="12285" max="12285" width="12.7109375" style="4" bestFit="1" customWidth="1"/>
    <col min="12286" max="12530" width="9.140625" style="4"/>
    <col min="12531" max="12531" width="2.85546875" style="4" customWidth="1"/>
    <col min="12532" max="12532" width="85.28515625" style="4" customWidth="1"/>
    <col min="12533" max="12534" width="17.28515625" style="4" customWidth="1"/>
    <col min="12535" max="12535" width="16.85546875" style="4" customWidth="1"/>
    <col min="12536" max="12537" width="17.7109375" style="4" bestFit="1" customWidth="1"/>
    <col min="12538" max="12538" width="16.5703125" style="4" customWidth="1"/>
    <col min="12539" max="12539" width="9.140625" style="4"/>
    <col min="12540" max="12540" width="14.28515625" style="4" bestFit="1" customWidth="1"/>
    <col min="12541" max="12541" width="12.7109375" style="4" bestFit="1" customWidth="1"/>
    <col min="12542" max="12786" width="9.140625" style="4"/>
    <col min="12787" max="12787" width="2.85546875" style="4" customWidth="1"/>
    <col min="12788" max="12788" width="85.28515625" style="4" customWidth="1"/>
    <col min="12789" max="12790" width="17.28515625" style="4" customWidth="1"/>
    <col min="12791" max="12791" width="16.85546875" style="4" customWidth="1"/>
    <col min="12792" max="12793" width="17.7109375" style="4" bestFit="1" customWidth="1"/>
    <col min="12794" max="12794" width="16.5703125" style="4" customWidth="1"/>
    <col min="12795" max="12795" width="9.140625" style="4"/>
    <col min="12796" max="12796" width="14.28515625" style="4" bestFit="1" customWidth="1"/>
    <col min="12797" max="12797" width="12.7109375" style="4" bestFit="1" customWidth="1"/>
    <col min="12798" max="13042" width="9.140625" style="4"/>
    <col min="13043" max="13043" width="2.85546875" style="4" customWidth="1"/>
    <col min="13044" max="13044" width="85.28515625" style="4" customWidth="1"/>
    <col min="13045" max="13046" width="17.28515625" style="4" customWidth="1"/>
    <col min="13047" max="13047" width="16.85546875" style="4" customWidth="1"/>
    <col min="13048" max="13049" width="17.7109375" style="4" bestFit="1" customWidth="1"/>
    <col min="13050" max="13050" width="16.5703125" style="4" customWidth="1"/>
    <col min="13051" max="13051" width="9.140625" style="4"/>
    <col min="13052" max="13052" width="14.28515625" style="4" bestFit="1" customWidth="1"/>
    <col min="13053" max="13053" width="12.7109375" style="4" bestFit="1" customWidth="1"/>
    <col min="13054" max="13298" width="9.140625" style="4"/>
    <col min="13299" max="13299" width="2.85546875" style="4" customWidth="1"/>
    <col min="13300" max="13300" width="85.28515625" style="4" customWidth="1"/>
    <col min="13301" max="13302" width="17.28515625" style="4" customWidth="1"/>
    <col min="13303" max="13303" width="16.85546875" style="4" customWidth="1"/>
    <col min="13304" max="13305" width="17.7109375" style="4" bestFit="1" customWidth="1"/>
    <col min="13306" max="13306" width="16.5703125" style="4" customWidth="1"/>
    <col min="13307" max="13307" width="9.140625" style="4"/>
    <col min="13308" max="13308" width="14.28515625" style="4" bestFit="1" customWidth="1"/>
    <col min="13309" max="13309" width="12.7109375" style="4" bestFit="1" customWidth="1"/>
    <col min="13310" max="13554" width="9.140625" style="4"/>
    <col min="13555" max="13555" width="2.85546875" style="4" customWidth="1"/>
    <col min="13556" max="13556" width="85.28515625" style="4" customWidth="1"/>
    <col min="13557" max="13558" width="17.28515625" style="4" customWidth="1"/>
    <col min="13559" max="13559" width="16.85546875" style="4" customWidth="1"/>
    <col min="13560" max="13561" width="17.7109375" style="4" bestFit="1" customWidth="1"/>
    <col min="13562" max="13562" width="16.5703125" style="4" customWidth="1"/>
    <col min="13563" max="13563" width="9.140625" style="4"/>
    <col min="13564" max="13564" width="14.28515625" style="4" bestFit="1" customWidth="1"/>
    <col min="13565" max="13565" width="12.7109375" style="4" bestFit="1" customWidth="1"/>
    <col min="13566" max="13810" width="9.140625" style="4"/>
    <col min="13811" max="13811" width="2.85546875" style="4" customWidth="1"/>
    <col min="13812" max="13812" width="85.28515625" style="4" customWidth="1"/>
    <col min="13813" max="13814" width="17.28515625" style="4" customWidth="1"/>
    <col min="13815" max="13815" width="16.85546875" style="4" customWidth="1"/>
    <col min="13816" max="13817" width="17.7109375" style="4" bestFit="1" customWidth="1"/>
    <col min="13818" max="13818" width="16.5703125" style="4" customWidth="1"/>
    <col min="13819" max="13819" width="9.140625" style="4"/>
    <col min="13820" max="13820" width="14.28515625" style="4" bestFit="1" customWidth="1"/>
    <col min="13821" max="13821" width="12.7109375" style="4" bestFit="1" customWidth="1"/>
    <col min="13822" max="14066" width="9.140625" style="4"/>
    <col min="14067" max="14067" width="2.85546875" style="4" customWidth="1"/>
    <col min="14068" max="14068" width="85.28515625" style="4" customWidth="1"/>
    <col min="14069" max="14070" width="17.28515625" style="4" customWidth="1"/>
    <col min="14071" max="14071" width="16.85546875" style="4" customWidth="1"/>
    <col min="14072" max="14073" width="17.7109375" style="4" bestFit="1" customWidth="1"/>
    <col min="14074" max="14074" width="16.5703125" style="4" customWidth="1"/>
    <col min="14075" max="14075" width="9.140625" style="4"/>
    <col min="14076" max="14076" width="14.28515625" style="4" bestFit="1" customWidth="1"/>
    <col min="14077" max="14077" width="12.7109375" style="4" bestFit="1" customWidth="1"/>
    <col min="14078" max="14322" width="9.140625" style="4"/>
    <col min="14323" max="14323" width="2.85546875" style="4" customWidth="1"/>
    <col min="14324" max="14324" width="85.28515625" style="4" customWidth="1"/>
    <col min="14325" max="14326" width="17.28515625" style="4" customWidth="1"/>
    <col min="14327" max="14327" width="16.85546875" style="4" customWidth="1"/>
    <col min="14328" max="14329" width="17.7109375" style="4" bestFit="1" customWidth="1"/>
    <col min="14330" max="14330" width="16.5703125" style="4" customWidth="1"/>
    <col min="14331" max="14331" width="9.140625" style="4"/>
    <col min="14332" max="14332" width="14.28515625" style="4" bestFit="1" customWidth="1"/>
    <col min="14333" max="14333" width="12.7109375" style="4" bestFit="1" customWidth="1"/>
    <col min="14334" max="14578" width="9.140625" style="4"/>
    <col min="14579" max="14579" width="2.85546875" style="4" customWidth="1"/>
    <col min="14580" max="14580" width="85.28515625" style="4" customWidth="1"/>
    <col min="14581" max="14582" width="17.28515625" style="4" customWidth="1"/>
    <col min="14583" max="14583" width="16.85546875" style="4" customWidth="1"/>
    <col min="14584" max="14585" width="17.7109375" style="4" bestFit="1" customWidth="1"/>
    <col min="14586" max="14586" width="16.5703125" style="4" customWidth="1"/>
    <col min="14587" max="14587" width="9.140625" style="4"/>
    <col min="14588" max="14588" width="14.28515625" style="4" bestFit="1" customWidth="1"/>
    <col min="14589" max="14589" width="12.7109375" style="4" bestFit="1" customWidth="1"/>
    <col min="14590" max="14834" width="9.140625" style="4"/>
    <col min="14835" max="14835" width="2.85546875" style="4" customWidth="1"/>
    <col min="14836" max="14836" width="85.28515625" style="4" customWidth="1"/>
    <col min="14837" max="14838" width="17.28515625" style="4" customWidth="1"/>
    <col min="14839" max="14839" width="16.85546875" style="4" customWidth="1"/>
    <col min="14840" max="14841" width="17.7109375" style="4" bestFit="1" customWidth="1"/>
    <col min="14842" max="14842" width="16.5703125" style="4" customWidth="1"/>
    <col min="14843" max="14843" width="9.140625" style="4"/>
    <col min="14844" max="14844" width="14.28515625" style="4" bestFit="1" customWidth="1"/>
    <col min="14845" max="14845" width="12.7109375" style="4" bestFit="1" customWidth="1"/>
    <col min="14846" max="15090" width="9.140625" style="4"/>
    <col min="15091" max="15091" width="2.85546875" style="4" customWidth="1"/>
    <col min="15092" max="15092" width="85.28515625" style="4" customWidth="1"/>
    <col min="15093" max="15094" width="17.28515625" style="4" customWidth="1"/>
    <col min="15095" max="15095" width="16.85546875" style="4" customWidth="1"/>
    <col min="15096" max="15097" width="17.7109375" style="4" bestFit="1" customWidth="1"/>
    <col min="15098" max="15098" width="16.5703125" style="4" customWidth="1"/>
    <col min="15099" max="15099" width="9.140625" style="4"/>
    <col min="15100" max="15100" width="14.28515625" style="4" bestFit="1" customWidth="1"/>
    <col min="15101" max="15101" width="12.7109375" style="4" bestFit="1" customWidth="1"/>
    <col min="15102" max="15346" width="9.140625" style="4"/>
    <col min="15347" max="15347" width="2.85546875" style="4" customWidth="1"/>
    <col min="15348" max="15348" width="85.28515625" style="4" customWidth="1"/>
    <col min="15349" max="15350" width="17.28515625" style="4" customWidth="1"/>
    <col min="15351" max="15351" width="16.85546875" style="4" customWidth="1"/>
    <col min="15352" max="15353" width="17.7109375" style="4" bestFit="1" customWidth="1"/>
    <col min="15354" max="15354" width="16.5703125" style="4" customWidth="1"/>
    <col min="15355" max="15355" width="9.140625" style="4"/>
    <col min="15356" max="15356" width="14.28515625" style="4" bestFit="1" customWidth="1"/>
    <col min="15357" max="15357" width="12.7109375" style="4" bestFit="1" customWidth="1"/>
    <col min="15358" max="15602" width="9.140625" style="4"/>
    <col min="15603" max="15603" width="2.85546875" style="4" customWidth="1"/>
    <col min="15604" max="15604" width="85.28515625" style="4" customWidth="1"/>
    <col min="15605" max="15606" width="17.28515625" style="4" customWidth="1"/>
    <col min="15607" max="15607" width="16.85546875" style="4" customWidth="1"/>
    <col min="15608" max="15609" width="17.7109375" style="4" bestFit="1" customWidth="1"/>
    <col min="15610" max="15610" width="16.5703125" style="4" customWidth="1"/>
    <col min="15611" max="15611" width="9.140625" style="4"/>
    <col min="15612" max="15612" width="14.28515625" style="4" bestFit="1" customWidth="1"/>
    <col min="15613" max="15613" width="12.7109375" style="4" bestFit="1" customWidth="1"/>
    <col min="15614" max="15858" width="9.140625" style="4"/>
    <col min="15859" max="15859" width="2.85546875" style="4" customWidth="1"/>
    <col min="15860" max="15860" width="85.28515625" style="4" customWidth="1"/>
    <col min="15861" max="15862" width="17.28515625" style="4" customWidth="1"/>
    <col min="15863" max="15863" width="16.85546875" style="4" customWidth="1"/>
    <col min="15864" max="15865" width="17.7109375" style="4" bestFit="1" customWidth="1"/>
    <col min="15866" max="15866" width="16.5703125" style="4" customWidth="1"/>
    <col min="15867" max="15867" width="9.140625" style="4"/>
    <col min="15868" max="15868" width="14.28515625" style="4" bestFit="1" customWidth="1"/>
    <col min="15869" max="15869" width="12.7109375" style="4" bestFit="1" customWidth="1"/>
    <col min="15870" max="16114" width="9.140625" style="4"/>
    <col min="16115" max="16115" width="2.85546875" style="4" customWidth="1"/>
    <col min="16116" max="16116" width="85.28515625" style="4" customWidth="1"/>
    <col min="16117" max="16118" width="17.28515625" style="4" customWidth="1"/>
    <col min="16119" max="16119" width="16.85546875" style="4" customWidth="1"/>
    <col min="16120" max="16121" width="17.7109375" style="4" bestFit="1" customWidth="1"/>
    <col min="16122" max="16122" width="16.5703125" style="4" customWidth="1"/>
    <col min="16123" max="16123" width="9.140625" style="4"/>
    <col min="16124" max="16124" width="14.28515625" style="4" bestFit="1" customWidth="1"/>
    <col min="16125" max="16125" width="12.7109375" style="4" bestFit="1" customWidth="1"/>
    <col min="16126" max="16384" width="9.140625" style="4"/>
  </cols>
  <sheetData>
    <row r="1" spans="1:10" s="3" customFormat="1">
      <c r="A1" s="1"/>
      <c r="B1" s="2"/>
      <c r="C1" s="197"/>
      <c r="D1" s="198"/>
      <c r="E1" s="199"/>
      <c r="F1" s="200"/>
      <c r="G1" s="200"/>
      <c r="H1" s="201"/>
    </row>
    <row r="2" spans="1:10">
      <c r="B2" s="202" t="s">
        <v>73</v>
      </c>
      <c r="C2" s="203" t="s">
        <v>0</v>
      </c>
      <c r="D2" s="204"/>
      <c r="E2" s="204"/>
      <c r="F2" s="205" t="s">
        <v>1</v>
      </c>
      <c r="G2" s="206"/>
      <c r="H2" s="206"/>
    </row>
    <row r="3" spans="1:10" s="5" customFormat="1">
      <c r="B3" s="202"/>
      <c r="C3" s="131" t="s">
        <v>88</v>
      </c>
      <c r="D3" s="132" t="s">
        <v>89</v>
      </c>
      <c r="E3" s="133" t="str">
        <f>+'[19]Receita Bruta'!E5</f>
        <v>Δ%</v>
      </c>
      <c r="F3" s="128" t="str">
        <f>+C3</f>
        <v>1T16</v>
      </c>
      <c r="G3" s="129" t="str">
        <f>+D3</f>
        <v>1T15</v>
      </c>
      <c r="H3" s="130" t="str">
        <f>+E3</f>
        <v>Δ%</v>
      </c>
    </row>
    <row r="4" spans="1:10" s="31" customFormat="1" ht="24.95" customHeight="1">
      <c r="A4" s="30"/>
      <c r="B4" s="90" t="s">
        <v>6</v>
      </c>
      <c r="C4" s="110" t="e">
        <f>+#REF!/1000</f>
        <v>#REF!</v>
      </c>
      <c r="D4" s="110" t="e">
        <f>+#REF!/1000</f>
        <v>#REF!</v>
      </c>
      <c r="E4" s="91" t="e">
        <f t="shared" ref="E4:E33" si="0">+C4/D4-1</f>
        <v>#REF!</v>
      </c>
      <c r="F4" s="110" t="e">
        <f>+#REF!/1000</f>
        <v>#REF!</v>
      </c>
      <c r="G4" s="110" t="e">
        <f>+#REF!/1000</f>
        <v>#REF!</v>
      </c>
      <c r="H4" s="92" t="e">
        <f>+F4/G4-1</f>
        <v>#REF!</v>
      </c>
    </row>
    <row r="5" spans="1:10" s="31" customFormat="1" ht="24.95" hidden="1" customHeight="1">
      <c r="A5" s="30"/>
      <c r="B5" s="93" t="e">
        <f>+#REF!</f>
        <v>#REF!</v>
      </c>
      <c r="C5" s="111"/>
      <c r="D5" s="111">
        <f>(+'[20]DRE MAPA 2014'!$AA$7)/1000</f>
        <v>173.53</v>
      </c>
      <c r="E5" s="95">
        <f t="shared" si="0"/>
        <v>-1</v>
      </c>
      <c r="F5" s="111"/>
      <c r="G5" s="111"/>
      <c r="H5" s="96" t="e">
        <f>+F5/G5-1</f>
        <v>#DIV/0!</v>
      </c>
      <c r="J5" s="31">
        <v>1000</v>
      </c>
    </row>
    <row r="6" spans="1:10" s="31" customFormat="1" ht="24.95" hidden="1" customHeight="1">
      <c r="A6" s="30"/>
      <c r="B6" s="93" t="s">
        <v>7</v>
      </c>
      <c r="C6" s="111"/>
      <c r="D6" s="111">
        <f>(+'[20]DRE MAPA 2014'!$AA$13)/1000</f>
        <v>5.782</v>
      </c>
      <c r="E6" s="95">
        <f t="shared" si="0"/>
        <v>-1</v>
      </c>
      <c r="F6" s="111"/>
      <c r="G6" s="111"/>
      <c r="H6" s="96" t="e">
        <f>+F6/G6-1</f>
        <v>#DIV/0!</v>
      </c>
    </row>
    <row r="7" spans="1:10" s="37" customFormat="1" ht="24.95" customHeight="1">
      <c r="A7" s="36"/>
      <c r="B7" s="97" t="s">
        <v>8</v>
      </c>
      <c r="C7" s="112" t="e">
        <f>+#REF!/1000</f>
        <v>#REF!</v>
      </c>
      <c r="D7" s="112" t="e">
        <f>+#REF!/1000</f>
        <v>#REF!</v>
      </c>
      <c r="E7" s="95" t="e">
        <f t="shared" si="0"/>
        <v>#REF!</v>
      </c>
      <c r="F7" s="112" t="e">
        <f>+#REF!/1000</f>
        <v>#REF!</v>
      </c>
      <c r="G7" s="112" t="e">
        <f>+#REF!/1000</f>
        <v>#REF!</v>
      </c>
      <c r="H7" s="96" t="e">
        <f>+F7/G7-1</f>
        <v>#REF!</v>
      </c>
    </row>
    <row r="8" spans="1:10" s="33" customFormat="1" ht="24.95" customHeight="1">
      <c r="A8" s="32"/>
      <c r="B8" s="99" t="s">
        <v>9</v>
      </c>
      <c r="C8" s="110" t="e">
        <f>+C4+C7</f>
        <v>#REF!</v>
      </c>
      <c r="D8" s="110" t="e">
        <f>+D4+D7</f>
        <v>#REF!</v>
      </c>
      <c r="E8" s="103" t="e">
        <f>+C8/D8-1</f>
        <v>#REF!</v>
      </c>
      <c r="F8" s="110" t="e">
        <f>+F4+F7</f>
        <v>#REF!</v>
      </c>
      <c r="G8" s="110" t="e">
        <f>+G4+G7</f>
        <v>#REF!</v>
      </c>
      <c r="H8" s="100" t="e">
        <f>((F8/G8)-1)</f>
        <v>#REF!</v>
      </c>
    </row>
    <row r="9" spans="1:10" s="35" customFormat="1" ht="24.95" customHeight="1">
      <c r="A9" s="34"/>
      <c r="B9" s="97" t="s">
        <v>10</v>
      </c>
      <c r="C9" s="112" t="e">
        <f>+#REF!/1000</f>
        <v>#REF!</v>
      </c>
      <c r="D9" s="112" t="e">
        <f>+#REF!/1000</f>
        <v>#REF!</v>
      </c>
      <c r="E9" s="95" t="e">
        <f t="shared" si="0"/>
        <v>#REF!</v>
      </c>
      <c r="F9" s="112" t="e">
        <f>+#REF!/1000</f>
        <v>#REF!</v>
      </c>
      <c r="G9" s="112" t="e">
        <f>+#REF!/1000</f>
        <v>#REF!</v>
      </c>
      <c r="H9" s="96" t="e">
        <f>((F9/G9)-1)</f>
        <v>#REF!</v>
      </c>
    </row>
    <row r="10" spans="1:10" s="35" customFormat="1" ht="24.95" hidden="1" customHeight="1">
      <c r="A10" s="34"/>
      <c r="B10" s="93" t="s">
        <v>11</v>
      </c>
      <c r="C10" s="111">
        <f>(SUM('[21]DRE MAPA 2015'!$AA$32,'[21]DRE MAPA 2015'!$AA$41))/1000</f>
        <v>-56.029000000000003</v>
      </c>
      <c r="D10" s="111">
        <f>(SUM('[20]DRE MAPA 2014'!$AA$32,'[20]DRE MAPA 2014'!$AA$41))/1000</f>
        <v>-56.012</v>
      </c>
      <c r="E10" s="95">
        <f t="shared" si="0"/>
        <v>3.0350639148757352E-4</v>
      </c>
      <c r="F10" s="111">
        <f>(SUM('[21]DRE MAPA 2015'!$AJ$32,'[21]DRE MAPA 2015'!$AJ$41))/1000</f>
        <v>-58.55</v>
      </c>
      <c r="G10" s="111">
        <f>(SUM('[20]DRE MAPA 2014'!$AJ$32,'[20]DRE MAPA 2014'!$AJ$41))/1000</f>
        <v>-58.341999999999999</v>
      </c>
      <c r="H10" s="96">
        <f>+F10/G10-1</f>
        <v>3.5651846011448551E-3</v>
      </c>
    </row>
    <row r="11" spans="1:10" s="35" customFormat="1" ht="24.95" hidden="1" customHeight="1">
      <c r="A11" s="34"/>
      <c r="B11" s="93" t="s">
        <v>12</v>
      </c>
      <c r="C11" s="111">
        <f>(SUM('[21]DRE MAPA 2015'!$AA$33,'[21]DRE MAPA 2015'!$AA$42))/1000</f>
        <v>-2.1589999999999998</v>
      </c>
      <c r="D11" s="111">
        <f>(SUM('[20]DRE MAPA 2014'!$AA$33,'[20]DRE MAPA 2014'!$AA$42))/1000</f>
        <v>-2.1480000000000001</v>
      </c>
      <c r="E11" s="95">
        <f t="shared" si="0"/>
        <v>5.1210428305399347E-3</v>
      </c>
      <c r="F11" s="111">
        <f>(SUM('[21]DRE MAPA 2015'!$AJ$33,'[21]DRE MAPA 2015'!$AJ$42))/1000</f>
        <v>-2.294</v>
      </c>
      <c r="G11" s="111">
        <f>(SUM('[20]DRE MAPA 2014'!$AJ$33,'[20]DRE MAPA 2014'!$AJ$42))/1000</f>
        <v>-2.198</v>
      </c>
      <c r="H11" s="96">
        <f>+F11/G11-1</f>
        <v>4.3676069153776309E-2</v>
      </c>
    </row>
    <row r="12" spans="1:10" s="35" customFormat="1" ht="24.95" hidden="1" customHeight="1">
      <c r="A12" s="34"/>
      <c r="B12" s="93" t="s">
        <v>13</v>
      </c>
      <c r="C12" s="111">
        <f>(SUM('[21]DRE MAPA 2015'!$AA$34,'[21]DRE MAPA 2015'!$AA$43))/1000</f>
        <v>-21.553999999999998</v>
      </c>
      <c r="D12" s="111">
        <f>(SUM('[20]DRE MAPA 2014'!$AA$34,'[20]DRE MAPA 2014'!$AA$43))/1000</f>
        <v>-23.212</v>
      </c>
      <c r="E12" s="95">
        <f t="shared" si="0"/>
        <v>-7.1428571428571508E-2</v>
      </c>
      <c r="F12" s="111">
        <f>(SUM('[21]DRE MAPA 2015'!$AJ$34,'[21]DRE MAPA 2015'!$AJ$43))/1000</f>
        <v>-23.056999999999999</v>
      </c>
      <c r="G12" s="111">
        <f>(SUM('[20]DRE MAPA 2014'!$AJ$34,'[20]DRE MAPA 2014'!$AJ$43))/1000</f>
        <v>-25.209</v>
      </c>
      <c r="H12" s="96">
        <f>+F12/G12-1</f>
        <v>-8.5366337419175764E-2</v>
      </c>
    </row>
    <row r="13" spans="1:10" s="35" customFormat="1" ht="24.95" hidden="1" customHeight="1">
      <c r="A13" s="34"/>
      <c r="B13" s="93" t="s">
        <v>14</v>
      </c>
      <c r="C13" s="111">
        <f>(SUM('[21]DRE MAPA 2015'!$AA$35:$AA$37,'[21]DRE MAPA 2015'!$AA$44:$AA$47))/1000</f>
        <v>-39.332999999999998</v>
      </c>
      <c r="D13" s="111">
        <f>(SUM('[20]DRE MAPA 2014'!$AA$35:$AA$37,'[20]DRE MAPA 2014'!$AA$44:$AA$47))/1000</f>
        <v>-20.199000000000002</v>
      </c>
      <c r="E13" s="95">
        <f t="shared" si="0"/>
        <v>0.94727461755532438</v>
      </c>
      <c r="F13" s="111">
        <f>(SUM('[21]DRE MAPA 2015'!$AJ$35:$AJ$37,'[21]DRE MAPA 2015'!$AJ$44:$AJ$47))/1000</f>
        <v>-46.222000000000001</v>
      </c>
      <c r="G13" s="111">
        <f>(SUM('[20]DRE MAPA 2014'!$AJ$35:$AJ$37,'[20]DRE MAPA 2014'!$AJ$44:$AJ$47))/1000</f>
        <v>-26.713999999999999</v>
      </c>
      <c r="H13" s="96">
        <f>+F13/G13-1</f>
        <v>0.7302537995058771</v>
      </c>
    </row>
    <row r="14" spans="1:10" s="82" customFormat="1" ht="24.95" customHeight="1">
      <c r="A14" s="81"/>
      <c r="B14" s="107" t="s">
        <v>15</v>
      </c>
      <c r="C14" s="113" t="e">
        <f>C8+C9</f>
        <v>#REF!</v>
      </c>
      <c r="D14" s="113" t="e">
        <f>D8+D9</f>
        <v>#REF!</v>
      </c>
      <c r="E14" s="102" t="e">
        <f t="shared" si="0"/>
        <v>#REF!</v>
      </c>
      <c r="F14" s="114" t="e">
        <f>F8+F9</f>
        <v>#REF!</v>
      </c>
      <c r="G14" s="114" t="e">
        <f>G8+G9</f>
        <v>#REF!</v>
      </c>
      <c r="H14" s="109" t="e">
        <f>((F14/G14)-1)</f>
        <v>#REF!</v>
      </c>
    </row>
    <row r="15" spans="1:10" s="37" customFormat="1" ht="24.95" customHeight="1">
      <c r="A15" s="36"/>
      <c r="B15" s="97" t="s">
        <v>16</v>
      </c>
      <c r="C15" s="111" t="e">
        <f>+#REF!/1000</f>
        <v>#REF!</v>
      </c>
      <c r="D15" s="111" t="e">
        <f>+#REF!/1000</f>
        <v>#REF!</v>
      </c>
      <c r="E15" s="95" t="e">
        <f t="shared" si="0"/>
        <v>#REF!</v>
      </c>
      <c r="F15" s="111" t="e">
        <f>+#REF!/1000</f>
        <v>#REF!</v>
      </c>
      <c r="G15" s="111" t="e">
        <f>+#REF!/1000</f>
        <v>#REF!</v>
      </c>
      <c r="H15" s="96" t="e">
        <f>+F15/G15-1</f>
        <v>#REF!</v>
      </c>
    </row>
    <row r="16" spans="1:10" s="37" customFormat="1" ht="24.95" customHeight="1">
      <c r="A16" s="36"/>
      <c r="B16" s="97" t="s">
        <v>17</v>
      </c>
      <c r="C16" s="111" t="e">
        <f>+#REF!/1000</f>
        <v>#REF!</v>
      </c>
      <c r="D16" s="111" t="e">
        <f>+#REF!/1000</f>
        <v>#REF!</v>
      </c>
      <c r="E16" s="95" t="e">
        <f t="shared" si="0"/>
        <v>#REF!</v>
      </c>
      <c r="F16" s="111" t="e">
        <f>+#REF!/1000</f>
        <v>#REF!</v>
      </c>
      <c r="G16" s="111" t="e">
        <f>+#REF!/1000</f>
        <v>#REF!</v>
      </c>
      <c r="H16" s="96" t="e">
        <f>+F16/G16-1</f>
        <v>#REF!</v>
      </c>
    </row>
    <row r="17" spans="1:16370" s="33" customFormat="1" ht="31.5">
      <c r="A17" s="32"/>
      <c r="B17" s="115" t="s">
        <v>18</v>
      </c>
      <c r="C17" s="116" t="e">
        <f>SUM(C14:C16)</f>
        <v>#REF!</v>
      </c>
      <c r="D17" s="116" t="e">
        <f>SUM(D14:D16)</f>
        <v>#REF!</v>
      </c>
      <c r="E17" s="91" t="e">
        <f t="shared" si="0"/>
        <v>#REF!</v>
      </c>
      <c r="F17" s="116" t="e">
        <f>SUM(F14:F16)</f>
        <v>#REF!</v>
      </c>
      <c r="G17" s="116" t="e">
        <f>SUM(G14:G16)</f>
        <v>#REF!</v>
      </c>
      <c r="H17" s="92" t="e">
        <f>((F17/G17)-1)</f>
        <v>#REF!</v>
      </c>
    </row>
    <row r="18" spans="1:16370" s="31" customFormat="1" ht="24.95" customHeight="1">
      <c r="A18" s="30"/>
      <c r="B18" s="90" t="s">
        <v>19</v>
      </c>
      <c r="C18" s="116" t="e">
        <f>+#REF!/1000</f>
        <v>#REF!</v>
      </c>
      <c r="D18" s="116" t="e">
        <f>+#REF!/1000</f>
        <v>#REF!</v>
      </c>
      <c r="E18" s="91" t="e">
        <f t="shared" si="0"/>
        <v>#REF!</v>
      </c>
      <c r="F18" s="116" t="e">
        <f>+#REF!/1000</f>
        <v>#REF!</v>
      </c>
      <c r="G18" s="116" t="e">
        <f>+#REF!/1000</f>
        <v>#REF!</v>
      </c>
      <c r="H18" s="92" t="e">
        <f>((F18/G18)-1)</f>
        <v>#REF!</v>
      </c>
    </row>
    <row r="19" spans="1:16370" s="35" customFormat="1" ht="15" hidden="1">
      <c r="A19" s="34"/>
      <c r="B19" s="104" t="s">
        <v>20</v>
      </c>
      <c r="C19" s="111">
        <f>(SUM('[21]DRE MAPA 2015'!$AA$52:$AA$53))/1000</f>
        <v>17.861000000000001</v>
      </c>
      <c r="D19" s="111">
        <f>(SUM('[20]DRE MAPA 2014'!$AA$52:$AA$53))/1000</f>
        <v>23.196000000000002</v>
      </c>
      <c r="E19" s="95">
        <f t="shared" si="0"/>
        <v>-0.22999655112950512</v>
      </c>
      <c r="F19" s="111">
        <f>(SUM('[21]DRE MAPA 2015'!$AJ$52:$AJ$53))/1000</f>
        <v>22.259</v>
      </c>
      <c r="G19" s="111">
        <f>(SUM('[20]DRE MAPA 2014'!$AJ$52,'[20]DRE MAPA 2014'!$AJ$53))/1000</f>
        <v>23.823</v>
      </c>
      <c r="H19" s="96">
        <f t="shared" ref="H19:H24" si="1">+F19/G19-1</f>
        <v>-6.5650841623640988E-2</v>
      </c>
    </row>
    <row r="20" spans="1:16370" s="31" customFormat="1" ht="24.95" hidden="1" customHeight="1">
      <c r="A20" s="30"/>
      <c r="B20" s="93" t="s">
        <v>21</v>
      </c>
      <c r="C20" s="111">
        <f>(+'[21]DRE MAPA 2015'!$AA$54)/1000</f>
        <v>9.7799999999999994</v>
      </c>
      <c r="D20" s="111">
        <f>('[20]DRE MAPA 2014'!$AA$54)/1000</f>
        <v>18.597999999999999</v>
      </c>
      <c r="E20" s="95">
        <f t="shared" si="0"/>
        <v>-0.47413700397892244</v>
      </c>
      <c r="F20" s="111">
        <f>(+'[21]DRE MAPA 2015'!$AJ$54)/1000</f>
        <v>9.7550000000000008</v>
      </c>
      <c r="G20" s="111">
        <f>(SUM('[20]DRE MAPA 2014'!$AJ$54))/1000</f>
        <v>18.571999999999999</v>
      </c>
      <c r="H20" s="96">
        <f t="shared" si="1"/>
        <v>-0.47474693086366571</v>
      </c>
    </row>
    <row r="21" spans="1:16370" s="31" customFormat="1" ht="24.95" hidden="1" customHeight="1">
      <c r="A21" s="30"/>
      <c r="B21" s="93" t="s">
        <v>22</v>
      </c>
      <c r="C21" s="111">
        <v>0</v>
      </c>
      <c r="D21" s="111">
        <v>0</v>
      </c>
      <c r="E21" s="95" t="str">
        <f>IF(ISERR(C21/D21-1),"-",C21/D21-1)</f>
        <v>-</v>
      </c>
      <c r="F21" s="111">
        <v>0</v>
      </c>
      <c r="G21" s="111">
        <v>0</v>
      </c>
      <c r="H21" s="95" t="str">
        <f>IF(ISERR(F21/G21-1),"-",F21/G21-1)</f>
        <v>-</v>
      </c>
    </row>
    <row r="22" spans="1:16370" s="31" customFormat="1" ht="24.95" hidden="1" customHeight="1">
      <c r="A22" s="30"/>
      <c r="B22" s="93" t="s">
        <v>23</v>
      </c>
      <c r="C22" s="111">
        <v>0</v>
      </c>
      <c r="D22" s="111">
        <v>0</v>
      </c>
      <c r="E22" s="95" t="str">
        <f>IF(ISERR(C22/D22-1),"-",C22/D22-1)</f>
        <v>-</v>
      </c>
      <c r="F22" s="111">
        <v>0</v>
      </c>
      <c r="G22" s="111">
        <v>0</v>
      </c>
      <c r="H22" s="95" t="str">
        <f>IF(ISERR(F22/G22-1),"-",F22/G22-1)</f>
        <v>-</v>
      </c>
    </row>
    <row r="23" spans="1:16370" s="31" customFormat="1" ht="24.95" hidden="1" customHeight="1">
      <c r="A23" s="30"/>
      <c r="B23" s="93" t="s">
        <v>24</v>
      </c>
      <c r="C23" s="111">
        <f>(SUM('[21]DRE MAPA 2015'!$AA$58:$AA$61))/1000</f>
        <v>-31.667999999999999</v>
      </c>
      <c r="D23" s="111">
        <f>(SUM('[20]DRE MAPA 2014'!$AA$58:$AA$61))/1000</f>
        <v>-30.414000000000001</v>
      </c>
      <c r="E23" s="95">
        <f t="shared" si="0"/>
        <v>4.1231012033931647E-2</v>
      </c>
      <c r="F23" s="111">
        <f>(SUM('[21]DRE MAPA 2015'!$AJ$58:$AJ$61))/1000</f>
        <v>-36.087000000000003</v>
      </c>
      <c r="G23" s="111">
        <f>(SUM('[20]DRE MAPA 2014'!$AJ$58:$AJ$61))/1000</f>
        <v>-35.432000000000002</v>
      </c>
      <c r="H23" s="96">
        <f t="shared" si="1"/>
        <v>1.8486114247008301E-2</v>
      </c>
    </row>
    <row r="24" spans="1:16370" s="35" customFormat="1" ht="24.95" hidden="1" customHeight="1">
      <c r="A24" s="34"/>
      <c r="B24" s="93" t="s">
        <v>7</v>
      </c>
      <c r="C24" s="111">
        <f>(+'[21]DRE MAPA 2015'!$AA$55+'[21]DRE MAPA 2015'!$AA$62)/1000</f>
        <v>-7.0999999999999994E-2</v>
      </c>
      <c r="D24" s="111">
        <f>(SUM('[20]DRE MAPA 2014'!$AA$55,'[20]DRE MAPA 2014'!$AA$62))/1000</f>
        <v>-8.5000000000000006E-2</v>
      </c>
      <c r="E24" s="95">
        <f t="shared" si="0"/>
        <v>-0.16470588235294126</v>
      </c>
      <c r="F24" s="111">
        <f>(+'[21]DRE MAPA 2015'!$AJ$55+'[21]DRE MAPA 2015'!$AJ$62)/1000</f>
        <v>-4.0000000000000001E-3</v>
      </c>
      <c r="G24" s="111">
        <f>(SUM('[20]DRE MAPA 2014'!$AJ$55,'[20]DRE MAPA 2014'!$AJ$62))/1000</f>
        <v>-0.3</v>
      </c>
      <c r="H24" s="96">
        <f t="shared" si="1"/>
        <v>-0.98666666666666669</v>
      </c>
    </row>
    <row r="25" spans="1:16370" s="69" customFormat="1" ht="24.95" customHeight="1">
      <c r="A25" s="68"/>
      <c r="B25" s="101" t="s">
        <v>25</v>
      </c>
      <c r="C25" s="113" t="e">
        <f>C17+C18</f>
        <v>#REF!</v>
      </c>
      <c r="D25" s="113" t="e">
        <f>D17+D18</f>
        <v>#REF!</v>
      </c>
      <c r="E25" s="102" t="e">
        <f t="shared" si="0"/>
        <v>#REF!</v>
      </c>
      <c r="F25" s="114" t="e">
        <f>F17+F18</f>
        <v>#REF!</v>
      </c>
      <c r="G25" s="114" t="e">
        <f>G17+G18</f>
        <v>#REF!</v>
      </c>
      <c r="H25" s="109" t="e">
        <f>((F25/G25)-1)</f>
        <v>#REF!</v>
      </c>
    </row>
    <row r="26" spans="1:16370" s="31" customFormat="1" ht="31.5">
      <c r="A26" s="30"/>
      <c r="B26" s="105" t="s">
        <v>26</v>
      </c>
      <c r="C26" s="110" t="e">
        <f>+#REF!/1000</f>
        <v>#REF!</v>
      </c>
      <c r="D26" s="110" t="e">
        <f>+#REF!/1000</f>
        <v>#REF!</v>
      </c>
      <c r="E26" s="91" t="e">
        <f t="shared" si="0"/>
        <v>#REF!</v>
      </c>
      <c r="F26" s="116" t="e">
        <f>+#REF!/1000</f>
        <v>#REF!</v>
      </c>
      <c r="G26" s="116" t="e">
        <f>+#REF!/1000</f>
        <v>#REF!</v>
      </c>
      <c r="H26" s="92" t="e">
        <f>((F26/G26)-1)</f>
        <v>#REF!</v>
      </c>
    </row>
    <row r="27" spans="1:16370" s="35" customFormat="1" ht="24.95" hidden="1" customHeight="1">
      <c r="A27" s="34"/>
      <c r="B27" s="106" t="s">
        <v>27</v>
      </c>
      <c r="C27" s="111">
        <f>(SUM('[21]DRE MAPA 2015'!$AA$75:$AA$76))/1000</f>
        <v>-20.277000000000001</v>
      </c>
      <c r="D27" s="111">
        <f>(SUM('[20]DRE MAPA 2014'!$AA$75:$AA$76))/1000</f>
        <v>-12.427</v>
      </c>
      <c r="E27" s="95">
        <f t="shared" si="0"/>
        <v>0.63168906413454584</v>
      </c>
      <c r="F27" s="111">
        <f>(SUM('[21]DRE MAPA 2015'!$AJ$75:$AJ$76))/1000</f>
        <v>-21.608000000000001</v>
      </c>
      <c r="G27" s="111">
        <f>(SUM('[20]DRE MAPA 2014'!$AJ$75:$AJ$76))/1000</f>
        <v>-13.352</v>
      </c>
      <c r="H27" s="96">
        <f>((F27/G27)-1)</f>
        <v>0.61833433193529053</v>
      </c>
    </row>
    <row r="28" spans="1:16370" s="35" customFormat="1" ht="24.95" hidden="1" customHeight="1">
      <c r="A28" s="34"/>
      <c r="B28" s="106" t="s">
        <v>28</v>
      </c>
      <c r="C28" s="111">
        <f>(SUM('[21]DRE MAPA 2015'!$AA$77:$AA$78))/1000</f>
        <v>2.6389999999999998</v>
      </c>
      <c r="D28" s="111">
        <f>(SUM('[20]DRE MAPA 2014'!$AA$77:$AA$78))/1000</f>
        <v>-1.4810000000000001</v>
      </c>
      <c r="E28" s="95">
        <f t="shared" si="0"/>
        <v>-2.7819041188386224</v>
      </c>
      <c r="F28" s="111">
        <f>(SUM('[21]DRE MAPA 2015'!$AJ$77:$AJ$78))/1000</f>
        <v>2.6389999999999998</v>
      </c>
      <c r="G28" s="111">
        <f>(SUM('[20]DRE MAPA 2014'!$AJ$77:$AJ$78))/1000</f>
        <v>-1.4810000000000001</v>
      </c>
      <c r="H28" s="96">
        <f>((F28/G28)-1)</f>
        <v>-2.7819041188386224</v>
      </c>
    </row>
    <row r="29" spans="1:16370" s="69" customFormat="1" ht="38.25" customHeight="1">
      <c r="A29" s="68"/>
      <c r="B29" s="84" t="s">
        <v>29</v>
      </c>
      <c r="C29" s="113" t="e">
        <f>+C25+C26</f>
        <v>#REF!</v>
      </c>
      <c r="D29" s="113" t="e">
        <f>+D25+D26</f>
        <v>#REF!</v>
      </c>
      <c r="E29" s="102" t="e">
        <f t="shared" si="0"/>
        <v>#REF!</v>
      </c>
      <c r="F29" s="114" t="e">
        <f>+F25+F26</f>
        <v>#REF!</v>
      </c>
      <c r="G29" s="114" t="e">
        <f>+G25+G26</f>
        <v>#REF!</v>
      </c>
      <c r="H29" s="109" t="e">
        <f>((F29/G29)-1)</f>
        <v>#REF!</v>
      </c>
    </row>
    <row r="30" spans="1:16370" s="31" customFormat="1" ht="24.95" customHeight="1">
      <c r="A30" s="30"/>
      <c r="B30" s="106" t="s">
        <v>30</v>
      </c>
      <c r="C30" s="98">
        <f>+'[22]DRE REGULATÓRIO'!$M$81</f>
        <v>0</v>
      </c>
      <c r="D30" s="98">
        <v>0</v>
      </c>
      <c r="E30" s="98">
        <v>0</v>
      </c>
      <c r="F30" s="111" t="e">
        <f>+#REF!/1000</f>
        <v>#REF!</v>
      </c>
      <c r="G30" s="111" t="e">
        <f>+#REF!/1000</f>
        <v>#REF!</v>
      </c>
      <c r="H30" s="96">
        <v>1</v>
      </c>
    </row>
    <row r="31" spans="1:16370" s="71" customFormat="1" ht="24.95" customHeight="1">
      <c r="A31" s="68"/>
      <c r="B31" s="101" t="s">
        <v>31</v>
      </c>
      <c r="C31" s="117" t="e">
        <f>C29+C30</f>
        <v>#REF!</v>
      </c>
      <c r="D31" s="117" t="e">
        <f>D29+D30</f>
        <v>#REF!</v>
      </c>
      <c r="E31" s="102" t="e">
        <f t="shared" si="0"/>
        <v>#REF!</v>
      </c>
      <c r="F31" s="118" t="e">
        <f>F29+F30</f>
        <v>#REF!</v>
      </c>
      <c r="G31" s="118" t="e">
        <f>G29+G30</f>
        <v>#REF!</v>
      </c>
      <c r="H31" s="108" t="e">
        <f>+F31/G31-1</f>
        <v>#REF!</v>
      </c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  <c r="AO31" s="70"/>
      <c r="AP31" s="70"/>
      <c r="AQ31" s="70"/>
      <c r="AR31" s="70"/>
      <c r="AS31" s="70"/>
      <c r="AT31" s="70"/>
      <c r="AU31" s="70"/>
      <c r="AV31" s="70"/>
      <c r="AW31" s="70"/>
      <c r="AX31" s="70"/>
      <c r="AY31" s="70"/>
      <c r="AZ31" s="70"/>
      <c r="BA31" s="70"/>
      <c r="BB31" s="70"/>
      <c r="BC31" s="70"/>
      <c r="BD31" s="70"/>
      <c r="BE31" s="70"/>
      <c r="BF31" s="70"/>
      <c r="BG31" s="70"/>
      <c r="BH31" s="70"/>
      <c r="BI31" s="70"/>
      <c r="BJ31" s="70"/>
      <c r="BK31" s="70"/>
      <c r="BL31" s="70"/>
      <c r="BM31" s="70"/>
      <c r="BN31" s="70"/>
      <c r="BO31" s="70"/>
      <c r="BP31" s="70"/>
      <c r="BQ31" s="70"/>
      <c r="BR31" s="70"/>
      <c r="BS31" s="70"/>
      <c r="BT31" s="70"/>
      <c r="BU31" s="70"/>
      <c r="BV31" s="70"/>
      <c r="BW31" s="70"/>
      <c r="BX31" s="70"/>
      <c r="BY31" s="70"/>
      <c r="BZ31" s="70"/>
      <c r="CA31" s="70"/>
      <c r="CB31" s="70"/>
      <c r="CC31" s="70"/>
      <c r="CD31" s="70"/>
      <c r="CE31" s="70"/>
      <c r="CF31" s="70"/>
      <c r="CG31" s="70"/>
      <c r="CH31" s="70"/>
      <c r="CI31" s="70"/>
      <c r="CJ31" s="70"/>
      <c r="CK31" s="70"/>
      <c r="CL31" s="70"/>
      <c r="CM31" s="70"/>
      <c r="CN31" s="70"/>
      <c r="CO31" s="70"/>
      <c r="CP31" s="70"/>
      <c r="CQ31" s="70"/>
      <c r="CR31" s="70"/>
      <c r="CS31" s="70"/>
      <c r="CT31" s="70"/>
      <c r="CU31" s="70"/>
      <c r="CV31" s="70"/>
      <c r="CW31" s="70"/>
      <c r="CX31" s="70"/>
      <c r="CY31" s="70"/>
      <c r="CZ31" s="70"/>
      <c r="DA31" s="70"/>
      <c r="DB31" s="70"/>
      <c r="DC31" s="70"/>
      <c r="DD31" s="70"/>
      <c r="DE31" s="70"/>
      <c r="DF31" s="70"/>
      <c r="DG31" s="70"/>
      <c r="DH31" s="70"/>
      <c r="DI31" s="70"/>
      <c r="DJ31" s="70"/>
      <c r="DK31" s="70"/>
      <c r="DL31" s="70"/>
      <c r="DM31" s="70"/>
      <c r="DN31" s="70"/>
      <c r="DO31" s="70"/>
      <c r="DP31" s="70"/>
      <c r="DQ31" s="70"/>
      <c r="DR31" s="70"/>
      <c r="DS31" s="70"/>
      <c r="DT31" s="70"/>
      <c r="DU31" s="70"/>
      <c r="DV31" s="70"/>
      <c r="DW31" s="70"/>
      <c r="DX31" s="70"/>
      <c r="DY31" s="70"/>
      <c r="DZ31" s="70"/>
      <c r="EA31" s="70"/>
      <c r="EB31" s="70"/>
      <c r="EC31" s="70"/>
      <c r="ED31" s="70"/>
      <c r="EE31" s="70"/>
      <c r="EF31" s="70"/>
      <c r="EG31" s="70"/>
      <c r="EH31" s="70"/>
      <c r="EI31" s="70"/>
      <c r="EJ31" s="70"/>
      <c r="EK31" s="70"/>
      <c r="EL31" s="70"/>
      <c r="EM31" s="70"/>
      <c r="EN31" s="70"/>
      <c r="EO31" s="70"/>
      <c r="EP31" s="70"/>
      <c r="EQ31" s="70"/>
      <c r="ER31" s="70"/>
      <c r="ES31" s="70"/>
      <c r="ET31" s="70"/>
      <c r="EU31" s="70"/>
      <c r="EV31" s="70"/>
      <c r="EW31" s="70"/>
      <c r="EX31" s="70"/>
      <c r="EY31" s="70"/>
      <c r="EZ31" s="70"/>
      <c r="FA31" s="70"/>
      <c r="FB31" s="70"/>
      <c r="FC31" s="70"/>
      <c r="FD31" s="70"/>
      <c r="FE31" s="70"/>
      <c r="FF31" s="70"/>
      <c r="FG31" s="70"/>
      <c r="FH31" s="70"/>
      <c r="FI31" s="70"/>
      <c r="FJ31" s="70"/>
      <c r="FK31" s="70"/>
      <c r="FL31" s="70"/>
      <c r="FM31" s="70"/>
      <c r="FN31" s="70"/>
      <c r="FO31" s="70"/>
      <c r="FP31" s="70"/>
      <c r="FQ31" s="70"/>
      <c r="FR31" s="70"/>
      <c r="FS31" s="70"/>
      <c r="FT31" s="70"/>
      <c r="FU31" s="70"/>
      <c r="FV31" s="70"/>
      <c r="FW31" s="70"/>
      <c r="FX31" s="70"/>
      <c r="FY31" s="70"/>
      <c r="FZ31" s="70"/>
      <c r="GA31" s="70"/>
      <c r="GB31" s="70"/>
      <c r="GC31" s="70"/>
      <c r="GD31" s="70"/>
      <c r="GE31" s="70"/>
      <c r="GF31" s="70"/>
      <c r="GG31" s="70"/>
      <c r="GH31" s="70"/>
      <c r="GI31" s="70"/>
      <c r="GJ31" s="70"/>
      <c r="GK31" s="70"/>
      <c r="GL31" s="70"/>
      <c r="GM31" s="70"/>
      <c r="GN31" s="70"/>
      <c r="GO31" s="70"/>
      <c r="GP31" s="70"/>
      <c r="GQ31" s="70"/>
      <c r="GR31" s="70"/>
      <c r="GS31" s="70"/>
      <c r="GT31" s="70"/>
      <c r="GU31" s="70"/>
      <c r="GV31" s="70"/>
      <c r="GW31" s="70"/>
      <c r="GX31" s="70"/>
      <c r="GY31" s="70"/>
      <c r="GZ31" s="70"/>
      <c r="HA31" s="70"/>
      <c r="HB31" s="70"/>
      <c r="HC31" s="70"/>
      <c r="HD31" s="70"/>
      <c r="HE31" s="70"/>
      <c r="HF31" s="70"/>
      <c r="HG31" s="70"/>
      <c r="HH31" s="70"/>
      <c r="HI31" s="70"/>
      <c r="HJ31" s="70"/>
      <c r="HK31" s="70"/>
      <c r="HL31" s="70"/>
      <c r="HM31" s="70"/>
      <c r="HN31" s="70"/>
      <c r="HO31" s="70"/>
      <c r="HP31" s="70"/>
      <c r="HQ31" s="70"/>
      <c r="HR31" s="70"/>
      <c r="HS31" s="70"/>
      <c r="HT31" s="70"/>
      <c r="HU31" s="70"/>
      <c r="HV31" s="70"/>
      <c r="HW31" s="70"/>
      <c r="HX31" s="70"/>
      <c r="HY31" s="70"/>
      <c r="HZ31" s="70"/>
      <c r="IA31" s="70"/>
      <c r="IB31" s="70"/>
      <c r="IC31" s="70"/>
      <c r="ID31" s="70"/>
      <c r="IE31" s="70"/>
      <c r="IF31" s="70"/>
      <c r="IG31" s="70"/>
      <c r="IH31" s="70"/>
      <c r="II31" s="70"/>
      <c r="IJ31" s="70"/>
      <c r="IK31" s="70"/>
      <c r="IL31" s="70"/>
      <c r="IM31" s="70"/>
      <c r="IN31" s="70"/>
      <c r="IO31" s="70"/>
      <c r="IP31" s="70"/>
      <c r="IQ31" s="70"/>
      <c r="IR31" s="70"/>
      <c r="IS31" s="70"/>
      <c r="IT31" s="70"/>
      <c r="IU31" s="70"/>
      <c r="IV31" s="70"/>
      <c r="IW31" s="70"/>
      <c r="IX31" s="70"/>
      <c r="IY31" s="70"/>
      <c r="IZ31" s="70"/>
      <c r="JA31" s="70"/>
      <c r="JB31" s="70"/>
      <c r="JC31" s="70"/>
      <c r="JD31" s="70"/>
      <c r="JE31" s="70"/>
      <c r="JF31" s="70"/>
      <c r="JG31" s="70"/>
      <c r="JH31" s="70"/>
      <c r="JI31" s="70"/>
      <c r="JJ31" s="70"/>
      <c r="JK31" s="70"/>
      <c r="JL31" s="70"/>
      <c r="JM31" s="70"/>
      <c r="JN31" s="70"/>
      <c r="JO31" s="70"/>
      <c r="JP31" s="70"/>
      <c r="JQ31" s="70"/>
      <c r="JR31" s="70"/>
      <c r="JS31" s="70"/>
      <c r="JT31" s="70"/>
      <c r="JU31" s="70"/>
      <c r="JV31" s="70"/>
      <c r="JW31" s="70"/>
      <c r="JX31" s="70"/>
      <c r="JY31" s="70"/>
      <c r="JZ31" s="70"/>
      <c r="KA31" s="70"/>
      <c r="KB31" s="70"/>
      <c r="KC31" s="70"/>
      <c r="KD31" s="70"/>
      <c r="KE31" s="70"/>
      <c r="KF31" s="70"/>
      <c r="KG31" s="70"/>
      <c r="KH31" s="70"/>
      <c r="KI31" s="70"/>
      <c r="KJ31" s="70"/>
      <c r="KK31" s="70"/>
      <c r="KL31" s="70"/>
      <c r="KM31" s="70"/>
      <c r="KN31" s="70"/>
      <c r="KO31" s="70"/>
      <c r="KP31" s="70"/>
      <c r="KQ31" s="70"/>
      <c r="KR31" s="70"/>
      <c r="KS31" s="70"/>
      <c r="KT31" s="70"/>
      <c r="KU31" s="70"/>
      <c r="KV31" s="70"/>
      <c r="KW31" s="70"/>
      <c r="KX31" s="70"/>
      <c r="KY31" s="70"/>
      <c r="KZ31" s="70"/>
      <c r="LA31" s="70"/>
      <c r="LB31" s="70"/>
      <c r="LC31" s="70"/>
      <c r="LD31" s="70"/>
      <c r="LE31" s="70"/>
      <c r="LF31" s="70"/>
      <c r="LG31" s="70"/>
      <c r="LH31" s="70"/>
      <c r="LI31" s="70"/>
      <c r="LJ31" s="70"/>
      <c r="LK31" s="70"/>
      <c r="LL31" s="70"/>
      <c r="LM31" s="70"/>
      <c r="LN31" s="70"/>
      <c r="LO31" s="70"/>
      <c r="LP31" s="70"/>
      <c r="LQ31" s="70"/>
      <c r="LR31" s="70"/>
      <c r="LS31" s="70"/>
      <c r="LT31" s="70"/>
      <c r="LU31" s="70"/>
      <c r="LV31" s="70"/>
      <c r="LW31" s="70"/>
      <c r="LX31" s="70"/>
      <c r="LY31" s="70"/>
      <c r="LZ31" s="70"/>
      <c r="MA31" s="70"/>
      <c r="MB31" s="70"/>
      <c r="MC31" s="70"/>
      <c r="MD31" s="70"/>
      <c r="ME31" s="70"/>
      <c r="MF31" s="70"/>
      <c r="MG31" s="70"/>
      <c r="MH31" s="70"/>
      <c r="MI31" s="70"/>
      <c r="MJ31" s="70"/>
      <c r="MK31" s="70"/>
      <c r="ML31" s="70"/>
      <c r="MM31" s="70"/>
      <c r="MN31" s="70"/>
      <c r="MO31" s="70"/>
      <c r="MP31" s="70"/>
      <c r="MQ31" s="70"/>
      <c r="MR31" s="70"/>
      <c r="MS31" s="70"/>
      <c r="MT31" s="70"/>
      <c r="MU31" s="70"/>
      <c r="MV31" s="70"/>
      <c r="MW31" s="70"/>
      <c r="MX31" s="70"/>
      <c r="MY31" s="70"/>
      <c r="MZ31" s="70"/>
      <c r="NA31" s="70"/>
      <c r="NB31" s="70"/>
      <c r="NC31" s="70"/>
      <c r="ND31" s="70"/>
      <c r="NE31" s="70"/>
      <c r="NF31" s="70"/>
      <c r="NG31" s="70"/>
      <c r="NH31" s="70"/>
      <c r="NI31" s="70"/>
      <c r="NJ31" s="70"/>
      <c r="NK31" s="70"/>
      <c r="NL31" s="70"/>
      <c r="NM31" s="70"/>
      <c r="NN31" s="70"/>
      <c r="NO31" s="70"/>
      <c r="NP31" s="70"/>
      <c r="NQ31" s="70"/>
      <c r="NR31" s="70"/>
      <c r="NS31" s="70"/>
      <c r="NT31" s="70"/>
      <c r="NU31" s="70"/>
      <c r="NV31" s="70"/>
      <c r="NW31" s="70"/>
      <c r="NX31" s="70"/>
      <c r="NY31" s="70"/>
      <c r="NZ31" s="70"/>
      <c r="OA31" s="70"/>
      <c r="OB31" s="70"/>
      <c r="OC31" s="70"/>
      <c r="OD31" s="70"/>
      <c r="OE31" s="70"/>
      <c r="OF31" s="70"/>
      <c r="OG31" s="70"/>
      <c r="OH31" s="70"/>
      <c r="OI31" s="70"/>
      <c r="OJ31" s="70"/>
      <c r="OK31" s="70"/>
      <c r="OL31" s="70"/>
      <c r="OM31" s="70"/>
      <c r="ON31" s="70"/>
      <c r="OO31" s="70"/>
      <c r="OP31" s="70"/>
      <c r="OQ31" s="70"/>
      <c r="OR31" s="70"/>
      <c r="OS31" s="70"/>
      <c r="OT31" s="70"/>
      <c r="OU31" s="70"/>
      <c r="OV31" s="70"/>
      <c r="OW31" s="70"/>
      <c r="OX31" s="70"/>
      <c r="OY31" s="70"/>
      <c r="OZ31" s="70"/>
      <c r="PA31" s="70"/>
      <c r="PB31" s="70"/>
      <c r="PC31" s="70"/>
      <c r="PD31" s="70"/>
      <c r="PE31" s="70"/>
      <c r="PF31" s="70"/>
      <c r="PG31" s="70"/>
      <c r="PH31" s="70"/>
      <c r="PI31" s="70"/>
      <c r="PJ31" s="70"/>
      <c r="PK31" s="70"/>
      <c r="PL31" s="70"/>
      <c r="PM31" s="70"/>
      <c r="PN31" s="70"/>
      <c r="PO31" s="70"/>
      <c r="PP31" s="70"/>
      <c r="PQ31" s="70"/>
      <c r="PR31" s="70"/>
      <c r="PS31" s="70"/>
      <c r="PT31" s="70"/>
      <c r="PU31" s="70"/>
      <c r="PV31" s="70"/>
      <c r="PW31" s="70"/>
      <c r="PX31" s="70"/>
      <c r="PY31" s="70"/>
      <c r="PZ31" s="70"/>
      <c r="QA31" s="70"/>
      <c r="QB31" s="70"/>
      <c r="QC31" s="70"/>
      <c r="QD31" s="70"/>
      <c r="QE31" s="70"/>
      <c r="QF31" s="70"/>
      <c r="QG31" s="70"/>
      <c r="QH31" s="70"/>
      <c r="QI31" s="70"/>
      <c r="QJ31" s="70"/>
      <c r="QK31" s="70"/>
      <c r="QL31" s="70"/>
      <c r="QM31" s="70"/>
      <c r="QN31" s="70"/>
      <c r="QO31" s="70"/>
      <c r="QP31" s="70"/>
      <c r="QQ31" s="70"/>
      <c r="QR31" s="70"/>
      <c r="QS31" s="70"/>
      <c r="QT31" s="70"/>
      <c r="QU31" s="70"/>
      <c r="QV31" s="70"/>
      <c r="QW31" s="70"/>
      <c r="QX31" s="70"/>
      <c r="QY31" s="70"/>
      <c r="QZ31" s="70"/>
      <c r="RA31" s="70"/>
      <c r="RB31" s="70"/>
      <c r="RC31" s="70"/>
      <c r="RD31" s="70"/>
      <c r="RE31" s="70"/>
      <c r="RF31" s="70"/>
      <c r="RG31" s="70"/>
      <c r="RH31" s="70"/>
      <c r="RI31" s="70"/>
      <c r="RJ31" s="70"/>
      <c r="RK31" s="70"/>
      <c r="RL31" s="70"/>
      <c r="RM31" s="70"/>
      <c r="RN31" s="70"/>
      <c r="RO31" s="70"/>
      <c r="RP31" s="70"/>
      <c r="RQ31" s="70"/>
      <c r="RR31" s="70"/>
      <c r="RS31" s="70"/>
      <c r="RT31" s="70"/>
      <c r="RU31" s="70"/>
      <c r="RV31" s="70"/>
      <c r="RW31" s="70"/>
      <c r="RX31" s="70"/>
      <c r="RY31" s="70"/>
      <c r="RZ31" s="70"/>
      <c r="SA31" s="70"/>
      <c r="SB31" s="70"/>
      <c r="SC31" s="70"/>
      <c r="SD31" s="70"/>
      <c r="SE31" s="70"/>
      <c r="SF31" s="70"/>
      <c r="SG31" s="70"/>
      <c r="SH31" s="70"/>
      <c r="SI31" s="70"/>
      <c r="SJ31" s="70"/>
      <c r="SK31" s="70"/>
      <c r="SL31" s="70"/>
      <c r="SM31" s="70"/>
      <c r="SN31" s="70"/>
      <c r="SO31" s="70"/>
      <c r="SP31" s="70"/>
      <c r="SQ31" s="70"/>
      <c r="SR31" s="70"/>
      <c r="SS31" s="70"/>
      <c r="ST31" s="70"/>
      <c r="SU31" s="70"/>
      <c r="SV31" s="70"/>
      <c r="SW31" s="70"/>
      <c r="SX31" s="70"/>
      <c r="SY31" s="70"/>
      <c r="SZ31" s="70"/>
      <c r="TA31" s="70"/>
      <c r="TB31" s="70"/>
      <c r="TC31" s="70"/>
      <c r="TD31" s="70"/>
      <c r="TE31" s="70"/>
      <c r="TF31" s="70"/>
      <c r="TG31" s="70"/>
      <c r="TH31" s="70"/>
      <c r="TI31" s="70"/>
      <c r="TJ31" s="70"/>
      <c r="TK31" s="70"/>
      <c r="TL31" s="70"/>
      <c r="TM31" s="70"/>
      <c r="TN31" s="70"/>
      <c r="TO31" s="70"/>
      <c r="TP31" s="70"/>
      <c r="TQ31" s="70"/>
      <c r="TR31" s="70"/>
      <c r="TS31" s="70"/>
      <c r="TT31" s="70"/>
      <c r="TU31" s="70"/>
      <c r="TV31" s="70"/>
      <c r="TW31" s="70"/>
      <c r="TX31" s="70"/>
      <c r="TY31" s="70"/>
      <c r="TZ31" s="70"/>
      <c r="UA31" s="70"/>
      <c r="UB31" s="70"/>
      <c r="UC31" s="70"/>
      <c r="UD31" s="70"/>
      <c r="UE31" s="70"/>
      <c r="UF31" s="70"/>
      <c r="UG31" s="70"/>
      <c r="UH31" s="70"/>
      <c r="UI31" s="70"/>
      <c r="UJ31" s="70"/>
      <c r="UK31" s="70"/>
      <c r="UL31" s="70"/>
      <c r="UM31" s="70"/>
      <c r="UN31" s="70"/>
      <c r="UO31" s="70"/>
      <c r="UP31" s="70"/>
      <c r="UQ31" s="70"/>
      <c r="UR31" s="70"/>
      <c r="US31" s="70"/>
      <c r="UT31" s="70"/>
      <c r="UU31" s="70"/>
      <c r="UV31" s="70"/>
      <c r="UW31" s="70"/>
      <c r="UX31" s="70"/>
      <c r="UY31" s="70"/>
      <c r="UZ31" s="70"/>
      <c r="VA31" s="70"/>
      <c r="VB31" s="70"/>
      <c r="VC31" s="70"/>
      <c r="VD31" s="70"/>
      <c r="VE31" s="70"/>
      <c r="VF31" s="70"/>
      <c r="VG31" s="70"/>
      <c r="VH31" s="70"/>
      <c r="VI31" s="70"/>
      <c r="VJ31" s="70"/>
      <c r="VK31" s="70"/>
      <c r="VL31" s="70"/>
      <c r="VM31" s="70"/>
      <c r="VN31" s="70"/>
      <c r="VO31" s="70"/>
      <c r="VP31" s="70"/>
      <c r="VQ31" s="70"/>
      <c r="VR31" s="70"/>
      <c r="VS31" s="70"/>
      <c r="VT31" s="70"/>
      <c r="VU31" s="70"/>
      <c r="VV31" s="70"/>
      <c r="VW31" s="70"/>
      <c r="VX31" s="70"/>
      <c r="VY31" s="70"/>
      <c r="VZ31" s="70"/>
      <c r="WA31" s="70"/>
      <c r="WB31" s="70"/>
      <c r="WC31" s="70"/>
      <c r="WD31" s="70"/>
      <c r="WE31" s="70"/>
      <c r="WF31" s="70"/>
      <c r="WG31" s="70"/>
      <c r="WH31" s="70"/>
      <c r="WI31" s="70"/>
      <c r="WJ31" s="70"/>
      <c r="WK31" s="70"/>
      <c r="WL31" s="70"/>
      <c r="WM31" s="70"/>
      <c r="WN31" s="70"/>
      <c r="WO31" s="70"/>
      <c r="WP31" s="70"/>
      <c r="WQ31" s="70"/>
      <c r="WR31" s="70"/>
      <c r="WS31" s="70"/>
      <c r="WT31" s="70"/>
      <c r="WU31" s="70"/>
      <c r="WV31" s="70"/>
      <c r="WW31" s="70"/>
      <c r="WX31" s="70"/>
      <c r="WY31" s="70"/>
      <c r="WZ31" s="70"/>
      <c r="XA31" s="70"/>
      <c r="XB31" s="70"/>
      <c r="XC31" s="70"/>
      <c r="XD31" s="70"/>
      <c r="XE31" s="70"/>
      <c r="XF31" s="70"/>
      <c r="XG31" s="70"/>
      <c r="XH31" s="70"/>
      <c r="XI31" s="70"/>
      <c r="XJ31" s="70"/>
      <c r="XK31" s="70"/>
      <c r="XL31" s="70"/>
      <c r="XM31" s="70"/>
      <c r="XN31" s="70"/>
      <c r="XO31" s="70"/>
      <c r="XP31" s="70"/>
      <c r="XQ31" s="70"/>
      <c r="XR31" s="70"/>
      <c r="XS31" s="70"/>
      <c r="XT31" s="70"/>
      <c r="XU31" s="70"/>
      <c r="XV31" s="70"/>
      <c r="XW31" s="70"/>
      <c r="XX31" s="70"/>
      <c r="XY31" s="70"/>
      <c r="XZ31" s="70"/>
      <c r="YA31" s="70"/>
      <c r="YB31" s="70"/>
      <c r="YC31" s="70"/>
      <c r="YD31" s="70"/>
      <c r="YE31" s="70"/>
      <c r="YF31" s="70"/>
      <c r="YG31" s="70"/>
      <c r="YH31" s="70"/>
      <c r="YI31" s="70"/>
      <c r="YJ31" s="70"/>
      <c r="YK31" s="70"/>
      <c r="YL31" s="70"/>
      <c r="YM31" s="70"/>
      <c r="YN31" s="70"/>
      <c r="YO31" s="70"/>
      <c r="YP31" s="70"/>
      <c r="YQ31" s="70"/>
      <c r="YR31" s="70"/>
      <c r="YS31" s="70"/>
      <c r="YT31" s="70"/>
      <c r="YU31" s="70"/>
      <c r="YV31" s="70"/>
      <c r="YW31" s="70"/>
      <c r="YX31" s="70"/>
      <c r="YY31" s="70"/>
      <c r="YZ31" s="70"/>
      <c r="ZA31" s="70"/>
      <c r="ZB31" s="70"/>
      <c r="ZC31" s="70"/>
      <c r="ZD31" s="70"/>
      <c r="ZE31" s="70"/>
      <c r="ZF31" s="70"/>
      <c r="ZG31" s="70"/>
      <c r="ZH31" s="70"/>
      <c r="ZI31" s="70"/>
      <c r="ZJ31" s="70"/>
      <c r="ZK31" s="70"/>
      <c r="ZL31" s="70"/>
      <c r="ZM31" s="70"/>
      <c r="ZN31" s="70"/>
      <c r="ZO31" s="70"/>
      <c r="ZP31" s="70"/>
      <c r="ZQ31" s="70"/>
      <c r="ZR31" s="70"/>
      <c r="ZS31" s="70"/>
      <c r="ZT31" s="70"/>
      <c r="ZU31" s="70"/>
      <c r="ZV31" s="70"/>
      <c r="ZW31" s="70"/>
      <c r="ZX31" s="70"/>
      <c r="ZY31" s="70"/>
      <c r="ZZ31" s="70"/>
      <c r="AAA31" s="70"/>
      <c r="AAB31" s="70"/>
      <c r="AAC31" s="70"/>
      <c r="AAD31" s="70"/>
      <c r="AAE31" s="70"/>
      <c r="AAF31" s="70"/>
      <c r="AAG31" s="70"/>
      <c r="AAH31" s="70"/>
      <c r="AAI31" s="70"/>
      <c r="AAJ31" s="70"/>
      <c r="AAK31" s="70"/>
      <c r="AAL31" s="70"/>
      <c r="AAM31" s="70"/>
      <c r="AAN31" s="70"/>
      <c r="AAO31" s="70"/>
      <c r="AAP31" s="70"/>
      <c r="AAQ31" s="70"/>
      <c r="AAR31" s="70"/>
      <c r="AAS31" s="70"/>
      <c r="AAT31" s="70"/>
      <c r="AAU31" s="70"/>
      <c r="AAV31" s="70"/>
      <c r="AAW31" s="70"/>
      <c r="AAX31" s="70"/>
      <c r="AAY31" s="70"/>
      <c r="AAZ31" s="70"/>
      <c r="ABA31" s="70"/>
      <c r="ABB31" s="70"/>
      <c r="ABC31" s="70"/>
      <c r="ABD31" s="70"/>
      <c r="ABE31" s="70"/>
      <c r="ABF31" s="70"/>
      <c r="ABG31" s="70"/>
      <c r="ABH31" s="70"/>
      <c r="ABI31" s="70"/>
      <c r="ABJ31" s="70"/>
      <c r="ABK31" s="70"/>
      <c r="ABL31" s="70"/>
      <c r="ABM31" s="70"/>
      <c r="ABN31" s="70"/>
      <c r="ABO31" s="70"/>
      <c r="ABP31" s="70"/>
      <c r="ABQ31" s="70"/>
      <c r="ABR31" s="70"/>
      <c r="ABS31" s="70"/>
      <c r="ABT31" s="70"/>
      <c r="ABU31" s="70"/>
      <c r="ABV31" s="70"/>
      <c r="ABW31" s="70"/>
      <c r="ABX31" s="70"/>
      <c r="ABY31" s="70"/>
      <c r="ABZ31" s="70"/>
      <c r="ACA31" s="70"/>
      <c r="ACB31" s="70"/>
      <c r="ACC31" s="70"/>
      <c r="ACD31" s="70"/>
      <c r="ACE31" s="70"/>
      <c r="ACF31" s="70"/>
      <c r="ACG31" s="70"/>
      <c r="ACH31" s="70"/>
      <c r="ACI31" s="70"/>
      <c r="ACJ31" s="70"/>
      <c r="ACK31" s="70"/>
      <c r="ACL31" s="70"/>
      <c r="ACM31" s="70"/>
      <c r="ACN31" s="70"/>
      <c r="ACO31" s="70"/>
      <c r="ACP31" s="70"/>
      <c r="ACQ31" s="70"/>
      <c r="ACR31" s="70"/>
      <c r="ACS31" s="70"/>
      <c r="ACT31" s="70"/>
      <c r="ACU31" s="70"/>
      <c r="ACV31" s="70"/>
      <c r="ACW31" s="70"/>
      <c r="ACX31" s="70"/>
      <c r="ACY31" s="70"/>
      <c r="ACZ31" s="70"/>
      <c r="ADA31" s="70"/>
      <c r="ADB31" s="70"/>
      <c r="ADC31" s="70"/>
      <c r="ADD31" s="70"/>
      <c r="ADE31" s="70"/>
      <c r="ADF31" s="70"/>
      <c r="ADG31" s="70"/>
      <c r="ADH31" s="70"/>
      <c r="ADI31" s="70"/>
      <c r="ADJ31" s="70"/>
      <c r="ADK31" s="70"/>
      <c r="ADL31" s="70"/>
      <c r="ADM31" s="70"/>
      <c r="ADN31" s="70"/>
      <c r="ADO31" s="70"/>
      <c r="ADP31" s="70"/>
      <c r="ADQ31" s="70"/>
      <c r="ADR31" s="70"/>
      <c r="ADS31" s="70"/>
      <c r="ADT31" s="70"/>
      <c r="ADU31" s="70"/>
      <c r="ADV31" s="70"/>
      <c r="ADW31" s="70"/>
      <c r="ADX31" s="70"/>
      <c r="ADY31" s="70"/>
      <c r="ADZ31" s="70"/>
      <c r="AEA31" s="70"/>
      <c r="AEB31" s="70"/>
      <c r="AEC31" s="70"/>
      <c r="AED31" s="70"/>
      <c r="AEE31" s="70"/>
      <c r="AEF31" s="70"/>
      <c r="AEG31" s="70"/>
      <c r="AEH31" s="70"/>
      <c r="AEI31" s="70"/>
      <c r="AEJ31" s="70"/>
      <c r="AEK31" s="70"/>
      <c r="AEL31" s="70"/>
      <c r="AEM31" s="70"/>
      <c r="AEN31" s="70"/>
      <c r="AEO31" s="70"/>
      <c r="AEP31" s="70"/>
      <c r="AEQ31" s="70"/>
      <c r="AER31" s="70"/>
      <c r="AES31" s="70"/>
      <c r="AET31" s="70"/>
      <c r="AEU31" s="70"/>
      <c r="AEV31" s="70"/>
      <c r="AEW31" s="70"/>
      <c r="AEX31" s="70"/>
      <c r="AEY31" s="70"/>
      <c r="AEZ31" s="70"/>
      <c r="AFA31" s="70"/>
      <c r="AFB31" s="70"/>
      <c r="AFC31" s="70"/>
      <c r="AFD31" s="70"/>
      <c r="AFE31" s="70"/>
      <c r="AFF31" s="70"/>
      <c r="AFG31" s="70"/>
      <c r="AFH31" s="70"/>
      <c r="AFI31" s="70"/>
      <c r="AFJ31" s="70"/>
      <c r="AFK31" s="70"/>
      <c r="AFL31" s="70"/>
      <c r="AFM31" s="70"/>
      <c r="AFN31" s="70"/>
      <c r="AFO31" s="70"/>
      <c r="AFP31" s="70"/>
      <c r="AFQ31" s="70"/>
      <c r="AFR31" s="70"/>
      <c r="AFS31" s="70"/>
      <c r="AFT31" s="70"/>
      <c r="AFU31" s="70"/>
      <c r="AFV31" s="70"/>
      <c r="AFW31" s="70"/>
      <c r="AFX31" s="70"/>
      <c r="AFY31" s="70"/>
      <c r="AFZ31" s="70"/>
      <c r="AGA31" s="70"/>
      <c r="AGB31" s="70"/>
      <c r="AGC31" s="70"/>
      <c r="AGD31" s="70"/>
      <c r="AGE31" s="70"/>
      <c r="AGF31" s="70"/>
      <c r="AGG31" s="70"/>
      <c r="AGH31" s="70"/>
      <c r="AGI31" s="70"/>
      <c r="AGJ31" s="70"/>
      <c r="AGK31" s="70"/>
      <c r="AGL31" s="70"/>
      <c r="AGM31" s="70"/>
      <c r="AGN31" s="70"/>
      <c r="AGO31" s="70"/>
      <c r="AGP31" s="70"/>
      <c r="AGQ31" s="70"/>
      <c r="AGR31" s="70"/>
      <c r="AGS31" s="70"/>
      <c r="AGT31" s="70"/>
      <c r="AGU31" s="70"/>
      <c r="AGV31" s="70"/>
      <c r="AGW31" s="70"/>
      <c r="AGX31" s="70"/>
      <c r="AGY31" s="70"/>
      <c r="AGZ31" s="70"/>
      <c r="AHA31" s="70"/>
      <c r="AHB31" s="70"/>
      <c r="AHC31" s="70"/>
      <c r="AHD31" s="70"/>
      <c r="AHE31" s="70"/>
      <c r="AHF31" s="70"/>
      <c r="AHG31" s="70"/>
      <c r="AHH31" s="70"/>
      <c r="AHI31" s="70"/>
      <c r="AHJ31" s="70"/>
      <c r="AHK31" s="70"/>
      <c r="AHL31" s="70"/>
      <c r="AHM31" s="70"/>
      <c r="AHN31" s="70"/>
      <c r="AHO31" s="70"/>
      <c r="AHP31" s="70"/>
      <c r="AHQ31" s="70"/>
      <c r="AHR31" s="70"/>
      <c r="AHS31" s="70"/>
      <c r="AHT31" s="70"/>
      <c r="AHU31" s="70"/>
      <c r="AHV31" s="70"/>
      <c r="AHW31" s="70"/>
      <c r="AHX31" s="70"/>
      <c r="AHY31" s="70"/>
      <c r="AHZ31" s="70"/>
      <c r="AIA31" s="70"/>
      <c r="AIB31" s="70"/>
      <c r="AIC31" s="70"/>
      <c r="AID31" s="70"/>
      <c r="AIE31" s="70"/>
      <c r="AIF31" s="70"/>
      <c r="AIG31" s="70"/>
      <c r="AIH31" s="70"/>
      <c r="AII31" s="70"/>
      <c r="AIJ31" s="70"/>
      <c r="AIK31" s="70"/>
      <c r="AIL31" s="70"/>
      <c r="AIM31" s="70"/>
      <c r="AIN31" s="70"/>
      <c r="AIO31" s="70"/>
      <c r="AIP31" s="70"/>
      <c r="AIQ31" s="70"/>
      <c r="AIR31" s="70"/>
      <c r="AIS31" s="70"/>
      <c r="AIT31" s="70"/>
      <c r="AIU31" s="70"/>
      <c r="AIV31" s="70"/>
      <c r="AIW31" s="70"/>
      <c r="AIX31" s="70"/>
      <c r="AIY31" s="70"/>
      <c r="AIZ31" s="70"/>
      <c r="AJA31" s="70"/>
      <c r="AJB31" s="70"/>
      <c r="AJC31" s="70"/>
      <c r="AJD31" s="70"/>
      <c r="AJE31" s="70"/>
      <c r="AJF31" s="70"/>
      <c r="AJG31" s="70"/>
      <c r="AJH31" s="70"/>
      <c r="AJI31" s="70"/>
      <c r="AJJ31" s="70"/>
      <c r="AJK31" s="70"/>
      <c r="AJL31" s="70"/>
      <c r="AJM31" s="70"/>
      <c r="AJN31" s="70"/>
      <c r="AJO31" s="70"/>
      <c r="AJP31" s="70"/>
      <c r="AJQ31" s="70"/>
      <c r="AJR31" s="70"/>
      <c r="AJS31" s="70"/>
      <c r="AJT31" s="70"/>
      <c r="AJU31" s="70"/>
      <c r="AJV31" s="70"/>
      <c r="AJW31" s="70"/>
      <c r="AJX31" s="70"/>
      <c r="AJY31" s="70"/>
      <c r="AJZ31" s="70"/>
      <c r="AKA31" s="70"/>
      <c r="AKB31" s="70"/>
      <c r="AKC31" s="70"/>
      <c r="AKD31" s="70"/>
      <c r="AKE31" s="70"/>
      <c r="AKF31" s="70"/>
      <c r="AKG31" s="70"/>
      <c r="AKH31" s="70"/>
      <c r="AKI31" s="70"/>
      <c r="AKJ31" s="70"/>
      <c r="AKK31" s="70"/>
      <c r="AKL31" s="70"/>
      <c r="AKM31" s="70"/>
      <c r="AKN31" s="70"/>
      <c r="AKO31" s="70"/>
      <c r="AKP31" s="70"/>
      <c r="AKQ31" s="70"/>
      <c r="AKR31" s="70"/>
      <c r="AKS31" s="70"/>
      <c r="AKT31" s="70"/>
      <c r="AKU31" s="70"/>
      <c r="AKV31" s="70"/>
      <c r="AKW31" s="70"/>
      <c r="AKX31" s="70"/>
      <c r="AKY31" s="70"/>
      <c r="AKZ31" s="70"/>
      <c r="ALA31" s="70"/>
      <c r="ALB31" s="70"/>
      <c r="ALC31" s="70"/>
      <c r="ALD31" s="70"/>
      <c r="ALE31" s="70"/>
      <c r="ALF31" s="70"/>
      <c r="ALG31" s="70"/>
      <c r="ALH31" s="70"/>
      <c r="ALI31" s="70"/>
      <c r="ALJ31" s="70"/>
      <c r="ALK31" s="70"/>
      <c r="ALL31" s="70"/>
      <c r="ALM31" s="70"/>
      <c r="ALN31" s="70"/>
      <c r="ALO31" s="70"/>
      <c r="ALP31" s="70"/>
      <c r="ALQ31" s="70"/>
      <c r="ALR31" s="70"/>
      <c r="ALS31" s="70"/>
      <c r="ALT31" s="70"/>
      <c r="ALU31" s="70"/>
      <c r="ALV31" s="70"/>
      <c r="ALW31" s="70"/>
      <c r="ALX31" s="70"/>
      <c r="ALY31" s="70"/>
      <c r="ALZ31" s="70"/>
      <c r="AMA31" s="70"/>
      <c r="AMB31" s="70"/>
      <c r="AMC31" s="70"/>
      <c r="AMD31" s="70"/>
      <c r="AME31" s="70"/>
      <c r="AMF31" s="70"/>
      <c r="AMG31" s="70"/>
      <c r="AMH31" s="70"/>
      <c r="AMI31" s="70"/>
      <c r="AMJ31" s="70"/>
      <c r="AMK31" s="70"/>
      <c r="AML31" s="70"/>
      <c r="AMM31" s="70"/>
      <c r="AMN31" s="70"/>
      <c r="AMO31" s="70"/>
      <c r="AMP31" s="70"/>
      <c r="AMQ31" s="70"/>
      <c r="AMR31" s="70"/>
      <c r="AMS31" s="70"/>
      <c r="AMT31" s="70"/>
      <c r="AMU31" s="70"/>
      <c r="AMV31" s="70"/>
      <c r="AMW31" s="70"/>
      <c r="AMX31" s="70"/>
      <c r="AMY31" s="70"/>
      <c r="AMZ31" s="70"/>
      <c r="ANA31" s="70"/>
      <c r="ANB31" s="70"/>
      <c r="ANC31" s="70"/>
      <c r="AND31" s="70"/>
      <c r="ANE31" s="70"/>
      <c r="ANF31" s="70"/>
      <c r="ANG31" s="70"/>
      <c r="ANH31" s="70"/>
      <c r="ANI31" s="70"/>
      <c r="ANJ31" s="70"/>
      <c r="ANK31" s="70"/>
      <c r="ANL31" s="70"/>
      <c r="ANM31" s="70"/>
      <c r="ANN31" s="70"/>
      <c r="ANO31" s="70"/>
      <c r="ANP31" s="70"/>
      <c r="ANQ31" s="70"/>
      <c r="ANR31" s="70"/>
      <c r="ANS31" s="70"/>
      <c r="ANT31" s="70"/>
      <c r="ANU31" s="70"/>
      <c r="ANV31" s="70"/>
      <c r="ANW31" s="70"/>
      <c r="ANX31" s="70"/>
      <c r="ANY31" s="70"/>
      <c r="ANZ31" s="70"/>
      <c r="AOA31" s="70"/>
      <c r="AOB31" s="70"/>
      <c r="AOC31" s="70"/>
      <c r="AOD31" s="70"/>
      <c r="AOE31" s="70"/>
      <c r="AOF31" s="70"/>
      <c r="AOG31" s="70"/>
      <c r="AOH31" s="70"/>
      <c r="AOI31" s="70"/>
      <c r="AOJ31" s="70"/>
      <c r="AOK31" s="70"/>
      <c r="AOL31" s="70"/>
      <c r="AOM31" s="70"/>
      <c r="AON31" s="70"/>
      <c r="AOO31" s="70"/>
      <c r="AOP31" s="70"/>
      <c r="AOQ31" s="70"/>
      <c r="AOR31" s="70"/>
      <c r="AOS31" s="70"/>
      <c r="AOT31" s="70"/>
      <c r="AOU31" s="70"/>
      <c r="AOV31" s="70"/>
      <c r="AOW31" s="70"/>
      <c r="AOX31" s="70"/>
      <c r="AOY31" s="70"/>
      <c r="AOZ31" s="70"/>
      <c r="APA31" s="70"/>
      <c r="APB31" s="70"/>
      <c r="APC31" s="70"/>
      <c r="APD31" s="70"/>
      <c r="APE31" s="70"/>
      <c r="APF31" s="70"/>
      <c r="APG31" s="70"/>
      <c r="APH31" s="70"/>
      <c r="API31" s="70"/>
      <c r="APJ31" s="70"/>
      <c r="APK31" s="70"/>
      <c r="APL31" s="70"/>
      <c r="APM31" s="70"/>
      <c r="APN31" s="70"/>
      <c r="APO31" s="70"/>
      <c r="APP31" s="70"/>
      <c r="APQ31" s="70"/>
      <c r="APR31" s="70"/>
      <c r="APS31" s="70"/>
      <c r="APT31" s="70"/>
      <c r="APU31" s="70"/>
      <c r="APV31" s="70"/>
      <c r="APW31" s="70"/>
      <c r="APX31" s="70"/>
      <c r="APY31" s="70"/>
      <c r="APZ31" s="70"/>
      <c r="AQA31" s="70"/>
      <c r="AQB31" s="70"/>
      <c r="AQC31" s="70"/>
      <c r="AQD31" s="70"/>
      <c r="AQE31" s="70"/>
      <c r="AQF31" s="70"/>
      <c r="AQG31" s="70"/>
      <c r="AQH31" s="70"/>
      <c r="AQI31" s="70"/>
      <c r="AQJ31" s="70"/>
      <c r="AQK31" s="70"/>
      <c r="AQL31" s="70"/>
      <c r="AQM31" s="70"/>
      <c r="AQN31" s="70"/>
      <c r="AQO31" s="70"/>
      <c r="AQP31" s="70"/>
      <c r="AQQ31" s="70"/>
      <c r="AQR31" s="70"/>
      <c r="AQS31" s="70"/>
      <c r="AQT31" s="70"/>
      <c r="AQU31" s="70"/>
      <c r="AQV31" s="70"/>
      <c r="AQW31" s="70"/>
      <c r="AQX31" s="70"/>
      <c r="AQY31" s="70"/>
      <c r="AQZ31" s="70"/>
      <c r="ARA31" s="70"/>
      <c r="ARB31" s="70"/>
      <c r="ARC31" s="70"/>
      <c r="ARD31" s="70"/>
      <c r="ARE31" s="70"/>
      <c r="ARF31" s="70"/>
      <c r="ARG31" s="70"/>
      <c r="ARH31" s="70"/>
      <c r="ARI31" s="70"/>
      <c r="ARJ31" s="70"/>
      <c r="ARK31" s="70"/>
      <c r="ARL31" s="70"/>
      <c r="ARM31" s="70"/>
      <c r="ARN31" s="70"/>
      <c r="ARO31" s="70"/>
      <c r="ARP31" s="70"/>
      <c r="ARQ31" s="70"/>
      <c r="ARR31" s="70"/>
      <c r="ARS31" s="70"/>
      <c r="ART31" s="70"/>
      <c r="ARU31" s="70"/>
      <c r="ARV31" s="70"/>
      <c r="ARW31" s="70"/>
      <c r="ARX31" s="70"/>
      <c r="ARY31" s="70"/>
      <c r="ARZ31" s="70"/>
      <c r="ASA31" s="70"/>
      <c r="ASB31" s="70"/>
      <c r="ASC31" s="70"/>
      <c r="ASD31" s="70"/>
      <c r="ASE31" s="70"/>
      <c r="ASF31" s="70"/>
      <c r="ASG31" s="70"/>
      <c r="ASH31" s="70"/>
      <c r="ASI31" s="70"/>
      <c r="ASJ31" s="70"/>
      <c r="ASK31" s="70"/>
      <c r="ASL31" s="70"/>
      <c r="ASM31" s="70"/>
      <c r="ASN31" s="70"/>
      <c r="ASO31" s="70"/>
      <c r="ASP31" s="70"/>
      <c r="ASQ31" s="70"/>
      <c r="ASR31" s="70"/>
      <c r="ASS31" s="70"/>
      <c r="AST31" s="70"/>
      <c r="ASU31" s="70"/>
      <c r="ASV31" s="70"/>
      <c r="ASW31" s="70"/>
      <c r="ASX31" s="70"/>
      <c r="ASY31" s="70"/>
      <c r="ASZ31" s="70"/>
      <c r="ATA31" s="70"/>
      <c r="ATB31" s="70"/>
      <c r="ATC31" s="70"/>
      <c r="ATD31" s="70"/>
      <c r="ATE31" s="70"/>
      <c r="ATF31" s="70"/>
      <c r="ATG31" s="70"/>
      <c r="ATH31" s="70"/>
      <c r="ATI31" s="70"/>
      <c r="ATJ31" s="70"/>
      <c r="ATK31" s="70"/>
      <c r="ATL31" s="70"/>
      <c r="ATM31" s="70"/>
      <c r="ATN31" s="70"/>
      <c r="ATO31" s="70"/>
      <c r="ATP31" s="70"/>
      <c r="ATQ31" s="70"/>
      <c r="ATR31" s="70"/>
      <c r="ATS31" s="70"/>
      <c r="ATT31" s="70"/>
      <c r="ATU31" s="70"/>
      <c r="ATV31" s="70"/>
      <c r="ATW31" s="70"/>
      <c r="ATX31" s="70"/>
      <c r="ATY31" s="70"/>
      <c r="ATZ31" s="70"/>
      <c r="AUA31" s="70"/>
      <c r="AUB31" s="70"/>
      <c r="AUC31" s="70"/>
      <c r="AUD31" s="70"/>
      <c r="AUE31" s="70"/>
      <c r="AUF31" s="70"/>
      <c r="AUG31" s="70"/>
      <c r="AUH31" s="70"/>
      <c r="AUI31" s="70"/>
      <c r="AUJ31" s="70"/>
      <c r="AUK31" s="70"/>
      <c r="AUL31" s="70"/>
      <c r="AUM31" s="70"/>
      <c r="AUN31" s="70"/>
      <c r="AUO31" s="70"/>
      <c r="AUP31" s="70"/>
      <c r="AUQ31" s="70"/>
      <c r="AUR31" s="70"/>
      <c r="AUS31" s="70"/>
      <c r="AUT31" s="70"/>
      <c r="AUU31" s="70"/>
      <c r="AUV31" s="70"/>
      <c r="AUW31" s="70"/>
      <c r="AUX31" s="70"/>
      <c r="AUY31" s="70"/>
      <c r="AUZ31" s="70"/>
      <c r="AVA31" s="70"/>
      <c r="AVB31" s="70"/>
      <c r="AVC31" s="70"/>
      <c r="AVD31" s="70"/>
      <c r="AVE31" s="70"/>
      <c r="AVF31" s="70"/>
      <c r="AVG31" s="70"/>
      <c r="AVH31" s="70"/>
      <c r="AVI31" s="70"/>
      <c r="AVJ31" s="70"/>
      <c r="AVK31" s="70"/>
      <c r="AVL31" s="70"/>
      <c r="AVM31" s="70"/>
      <c r="AVN31" s="70"/>
      <c r="AVO31" s="70"/>
      <c r="AVP31" s="70"/>
      <c r="AVQ31" s="70"/>
      <c r="AVR31" s="70"/>
      <c r="AVS31" s="70"/>
      <c r="AVT31" s="70"/>
      <c r="AVU31" s="70"/>
      <c r="AVV31" s="70"/>
      <c r="AVW31" s="70"/>
      <c r="AVX31" s="70"/>
      <c r="AVY31" s="70"/>
      <c r="AVZ31" s="70"/>
      <c r="AWA31" s="70"/>
      <c r="AWB31" s="70"/>
      <c r="AWC31" s="70"/>
      <c r="AWD31" s="70"/>
      <c r="AWE31" s="70"/>
      <c r="AWF31" s="70"/>
      <c r="AWG31" s="70"/>
      <c r="AWH31" s="70"/>
      <c r="AWI31" s="70"/>
      <c r="AWJ31" s="70"/>
      <c r="AWK31" s="70"/>
      <c r="AWL31" s="70"/>
      <c r="AWM31" s="70"/>
      <c r="AWN31" s="70"/>
      <c r="AWO31" s="70"/>
      <c r="AWP31" s="70"/>
      <c r="AWQ31" s="70"/>
      <c r="AWR31" s="70"/>
      <c r="AWS31" s="70"/>
      <c r="AWT31" s="70"/>
      <c r="AWU31" s="70"/>
      <c r="AWV31" s="70"/>
      <c r="AWW31" s="70"/>
      <c r="AWX31" s="70"/>
      <c r="AWY31" s="70"/>
      <c r="AWZ31" s="70"/>
      <c r="AXA31" s="70"/>
      <c r="AXB31" s="70"/>
      <c r="AXC31" s="70"/>
      <c r="AXD31" s="70"/>
      <c r="AXE31" s="70"/>
      <c r="AXF31" s="70"/>
      <c r="AXG31" s="70"/>
      <c r="AXH31" s="70"/>
      <c r="AXI31" s="70"/>
      <c r="AXJ31" s="70"/>
      <c r="AXK31" s="70"/>
      <c r="AXL31" s="70"/>
      <c r="AXM31" s="70"/>
      <c r="AXN31" s="70"/>
      <c r="AXO31" s="70"/>
      <c r="AXP31" s="70"/>
      <c r="AXQ31" s="70"/>
      <c r="AXR31" s="70"/>
      <c r="AXS31" s="70"/>
      <c r="AXT31" s="70"/>
      <c r="AXU31" s="70"/>
      <c r="AXV31" s="70"/>
      <c r="AXW31" s="70"/>
      <c r="AXX31" s="70"/>
      <c r="AXY31" s="70"/>
      <c r="AXZ31" s="70"/>
      <c r="AYA31" s="70"/>
      <c r="AYB31" s="70"/>
      <c r="AYC31" s="70"/>
      <c r="AYD31" s="70"/>
      <c r="AYE31" s="70"/>
      <c r="AYF31" s="70"/>
      <c r="AYG31" s="70"/>
      <c r="AYH31" s="70"/>
      <c r="AYI31" s="70"/>
      <c r="AYJ31" s="70"/>
      <c r="AYK31" s="70"/>
      <c r="AYL31" s="70"/>
      <c r="AYM31" s="70"/>
      <c r="AYN31" s="70"/>
      <c r="AYO31" s="70"/>
      <c r="AYP31" s="70"/>
      <c r="AYQ31" s="70"/>
      <c r="AYR31" s="70"/>
      <c r="AYS31" s="70"/>
      <c r="AYT31" s="70"/>
      <c r="AYU31" s="70"/>
      <c r="AYV31" s="70"/>
      <c r="AYW31" s="70"/>
      <c r="AYX31" s="70"/>
      <c r="AYY31" s="70"/>
      <c r="AYZ31" s="70"/>
      <c r="AZA31" s="70"/>
      <c r="AZB31" s="70"/>
      <c r="AZC31" s="70"/>
      <c r="AZD31" s="70"/>
      <c r="AZE31" s="70"/>
      <c r="AZF31" s="70"/>
      <c r="AZG31" s="70"/>
      <c r="AZH31" s="70"/>
      <c r="AZI31" s="70"/>
      <c r="AZJ31" s="70"/>
      <c r="AZK31" s="70"/>
      <c r="AZL31" s="70"/>
      <c r="AZM31" s="70"/>
      <c r="AZN31" s="70"/>
      <c r="AZO31" s="70"/>
      <c r="AZP31" s="70"/>
      <c r="AZQ31" s="70"/>
      <c r="AZR31" s="70"/>
      <c r="AZS31" s="70"/>
      <c r="AZT31" s="70"/>
      <c r="AZU31" s="70"/>
      <c r="AZV31" s="70"/>
      <c r="AZW31" s="70"/>
      <c r="AZX31" s="70"/>
      <c r="AZY31" s="70"/>
      <c r="AZZ31" s="70"/>
      <c r="BAA31" s="70"/>
      <c r="BAB31" s="70"/>
      <c r="BAC31" s="70"/>
      <c r="BAD31" s="70"/>
      <c r="BAE31" s="70"/>
      <c r="BAF31" s="70"/>
      <c r="BAG31" s="70"/>
      <c r="BAH31" s="70"/>
      <c r="BAI31" s="70"/>
      <c r="BAJ31" s="70"/>
      <c r="BAK31" s="70"/>
      <c r="BAL31" s="70"/>
      <c r="BAM31" s="70"/>
      <c r="BAN31" s="70"/>
      <c r="BAO31" s="70"/>
      <c r="BAP31" s="70"/>
      <c r="BAQ31" s="70"/>
      <c r="BAR31" s="70"/>
      <c r="BAS31" s="70"/>
      <c r="BAT31" s="70"/>
      <c r="BAU31" s="70"/>
      <c r="BAV31" s="70"/>
      <c r="BAW31" s="70"/>
      <c r="BAX31" s="70"/>
      <c r="BAY31" s="70"/>
      <c r="BAZ31" s="70"/>
      <c r="BBA31" s="70"/>
      <c r="BBB31" s="70"/>
      <c r="BBC31" s="70"/>
      <c r="BBD31" s="70"/>
      <c r="BBE31" s="70"/>
      <c r="BBF31" s="70"/>
      <c r="BBG31" s="70"/>
      <c r="BBH31" s="70"/>
      <c r="BBI31" s="70"/>
      <c r="BBJ31" s="70"/>
      <c r="BBK31" s="70"/>
      <c r="BBL31" s="70"/>
      <c r="BBM31" s="70"/>
      <c r="BBN31" s="70"/>
      <c r="BBO31" s="70"/>
      <c r="BBP31" s="70"/>
      <c r="BBQ31" s="70"/>
      <c r="BBR31" s="70"/>
      <c r="BBS31" s="70"/>
      <c r="BBT31" s="70"/>
      <c r="BBU31" s="70"/>
      <c r="BBV31" s="70"/>
      <c r="BBW31" s="70"/>
      <c r="BBX31" s="70"/>
      <c r="BBY31" s="70"/>
      <c r="BBZ31" s="70"/>
      <c r="BCA31" s="70"/>
      <c r="BCB31" s="70"/>
      <c r="BCC31" s="70"/>
      <c r="BCD31" s="70"/>
      <c r="BCE31" s="70"/>
      <c r="BCF31" s="70"/>
      <c r="BCG31" s="70"/>
      <c r="BCH31" s="70"/>
      <c r="BCI31" s="70"/>
      <c r="BCJ31" s="70"/>
      <c r="BCK31" s="70"/>
      <c r="BCL31" s="70"/>
      <c r="BCM31" s="70"/>
      <c r="BCN31" s="70"/>
      <c r="BCO31" s="70"/>
      <c r="BCP31" s="70"/>
      <c r="BCQ31" s="70"/>
      <c r="BCR31" s="70"/>
      <c r="BCS31" s="70"/>
      <c r="BCT31" s="70"/>
      <c r="BCU31" s="70"/>
      <c r="BCV31" s="70"/>
      <c r="BCW31" s="70"/>
      <c r="BCX31" s="70"/>
      <c r="BCY31" s="70"/>
      <c r="BCZ31" s="70"/>
      <c r="BDA31" s="70"/>
      <c r="BDB31" s="70"/>
      <c r="BDC31" s="70"/>
      <c r="BDD31" s="70"/>
      <c r="BDE31" s="70"/>
      <c r="BDF31" s="70"/>
      <c r="BDG31" s="70"/>
      <c r="BDH31" s="70"/>
      <c r="BDI31" s="70"/>
      <c r="BDJ31" s="70"/>
      <c r="BDK31" s="70"/>
      <c r="BDL31" s="70"/>
      <c r="BDM31" s="70"/>
      <c r="BDN31" s="70"/>
      <c r="BDO31" s="70"/>
      <c r="BDP31" s="70"/>
      <c r="BDQ31" s="70"/>
      <c r="BDR31" s="70"/>
      <c r="BDS31" s="70"/>
      <c r="BDT31" s="70"/>
      <c r="BDU31" s="70"/>
      <c r="BDV31" s="70"/>
      <c r="BDW31" s="70"/>
      <c r="BDX31" s="70"/>
      <c r="BDY31" s="70"/>
      <c r="BDZ31" s="70"/>
      <c r="BEA31" s="70"/>
      <c r="BEB31" s="70"/>
      <c r="BEC31" s="70"/>
      <c r="BED31" s="70"/>
      <c r="BEE31" s="70"/>
      <c r="BEF31" s="70"/>
      <c r="BEG31" s="70"/>
      <c r="BEH31" s="70"/>
      <c r="BEI31" s="70"/>
      <c r="BEJ31" s="70"/>
      <c r="BEK31" s="70"/>
      <c r="BEL31" s="70"/>
      <c r="BEM31" s="70"/>
      <c r="BEN31" s="70"/>
      <c r="BEO31" s="70"/>
      <c r="BEP31" s="70"/>
      <c r="BEQ31" s="70"/>
      <c r="BER31" s="70"/>
      <c r="BES31" s="70"/>
      <c r="BET31" s="70"/>
      <c r="BEU31" s="70"/>
      <c r="BEV31" s="70"/>
      <c r="BEW31" s="70"/>
      <c r="BEX31" s="70"/>
      <c r="BEY31" s="70"/>
      <c r="BEZ31" s="70"/>
      <c r="BFA31" s="70"/>
      <c r="BFB31" s="70"/>
      <c r="BFC31" s="70"/>
      <c r="BFD31" s="70"/>
      <c r="BFE31" s="70"/>
      <c r="BFF31" s="70"/>
      <c r="BFG31" s="70"/>
      <c r="BFH31" s="70"/>
      <c r="BFI31" s="70"/>
      <c r="BFJ31" s="70"/>
      <c r="BFK31" s="70"/>
      <c r="BFL31" s="70"/>
      <c r="BFM31" s="70"/>
      <c r="BFN31" s="70"/>
      <c r="BFO31" s="70"/>
      <c r="BFP31" s="70"/>
      <c r="BFQ31" s="70"/>
      <c r="BFR31" s="70"/>
      <c r="BFS31" s="70"/>
      <c r="BFT31" s="70"/>
      <c r="BFU31" s="70"/>
      <c r="BFV31" s="70"/>
      <c r="BFW31" s="70"/>
      <c r="BFX31" s="70"/>
      <c r="BFY31" s="70"/>
      <c r="BFZ31" s="70"/>
      <c r="BGA31" s="70"/>
      <c r="BGB31" s="70"/>
      <c r="BGC31" s="70"/>
      <c r="BGD31" s="70"/>
      <c r="BGE31" s="70"/>
      <c r="BGF31" s="70"/>
      <c r="BGG31" s="70"/>
      <c r="BGH31" s="70"/>
      <c r="BGI31" s="70"/>
      <c r="BGJ31" s="70"/>
      <c r="BGK31" s="70"/>
      <c r="BGL31" s="70"/>
      <c r="BGM31" s="70"/>
      <c r="BGN31" s="70"/>
      <c r="BGO31" s="70"/>
      <c r="BGP31" s="70"/>
      <c r="BGQ31" s="70"/>
      <c r="BGR31" s="70"/>
      <c r="BGS31" s="70"/>
      <c r="BGT31" s="70"/>
      <c r="BGU31" s="70"/>
      <c r="BGV31" s="70"/>
      <c r="BGW31" s="70"/>
      <c r="BGX31" s="70"/>
      <c r="BGY31" s="70"/>
      <c r="BGZ31" s="70"/>
      <c r="BHA31" s="70"/>
      <c r="BHB31" s="70"/>
      <c r="BHC31" s="70"/>
      <c r="BHD31" s="70"/>
      <c r="BHE31" s="70"/>
      <c r="BHF31" s="70"/>
      <c r="BHG31" s="70"/>
      <c r="BHH31" s="70"/>
      <c r="BHI31" s="70"/>
      <c r="BHJ31" s="70"/>
      <c r="BHK31" s="70"/>
      <c r="BHL31" s="70"/>
      <c r="BHM31" s="70"/>
      <c r="BHN31" s="70"/>
      <c r="BHO31" s="70"/>
      <c r="BHP31" s="70"/>
      <c r="BHQ31" s="70"/>
      <c r="BHR31" s="70"/>
      <c r="BHS31" s="70"/>
      <c r="BHT31" s="70"/>
      <c r="BHU31" s="70"/>
      <c r="BHV31" s="70"/>
      <c r="BHW31" s="70"/>
      <c r="BHX31" s="70"/>
      <c r="BHY31" s="70"/>
      <c r="BHZ31" s="70"/>
      <c r="BIA31" s="70"/>
      <c r="BIB31" s="70"/>
      <c r="BIC31" s="70"/>
      <c r="BID31" s="70"/>
      <c r="BIE31" s="70"/>
      <c r="BIF31" s="70"/>
      <c r="BIG31" s="70"/>
      <c r="BIH31" s="70"/>
      <c r="BII31" s="70"/>
      <c r="BIJ31" s="70"/>
      <c r="BIK31" s="70"/>
      <c r="BIL31" s="70"/>
      <c r="BIM31" s="70"/>
      <c r="BIN31" s="70"/>
      <c r="BIO31" s="70"/>
      <c r="BIP31" s="70"/>
      <c r="BIQ31" s="70"/>
      <c r="BIR31" s="70"/>
      <c r="BIS31" s="70"/>
      <c r="BIT31" s="70"/>
      <c r="BIU31" s="70"/>
      <c r="BIV31" s="70"/>
      <c r="BIW31" s="70"/>
      <c r="BIX31" s="70"/>
      <c r="BIY31" s="70"/>
      <c r="BIZ31" s="70"/>
      <c r="BJA31" s="70"/>
      <c r="BJB31" s="70"/>
      <c r="BJC31" s="70"/>
      <c r="BJD31" s="70"/>
      <c r="BJE31" s="70"/>
      <c r="BJF31" s="70"/>
      <c r="BJG31" s="70"/>
      <c r="BJH31" s="70"/>
      <c r="BJI31" s="70"/>
      <c r="BJJ31" s="70"/>
      <c r="BJK31" s="70"/>
      <c r="BJL31" s="70"/>
      <c r="BJM31" s="70"/>
      <c r="BJN31" s="70"/>
      <c r="BJO31" s="70"/>
      <c r="BJP31" s="70"/>
      <c r="BJQ31" s="70"/>
      <c r="BJR31" s="70"/>
      <c r="BJS31" s="70"/>
      <c r="BJT31" s="70"/>
      <c r="BJU31" s="70"/>
      <c r="BJV31" s="70"/>
      <c r="BJW31" s="70"/>
      <c r="BJX31" s="70"/>
      <c r="BJY31" s="70"/>
      <c r="BJZ31" s="70"/>
      <c r="BKA31" s="70"/>
      <c r="BKB31" s="70"/>
      <c r="BKC31" s="70"/>
      <c r="BKD31" s="70"/>
      <c r="BKE31" s="70"/>
      <c r="BKF31" s="70"/>
      <c r="BKG31" s="70"/>
      <c r="BKH31" s="70"/>
      <c r="BKI31" s="70"/>
      <c r="BKJ31" s="70"/>
      <c r="BKK31" s="70"/>
      <c r="BKL31" s="70"/>
      <c r="BKM31" s="70"/>
      <c r="BKN31" s="70"/>
      <c r="BKO31" s="70"/>
      <c r="BKP31" s="70"/>
      <c r="BKQ31" s="70"/>
      <c r="BKR31" s="70"/>
      <c r="BKS31" s="70"/>
      <c r="BKT31" s="70"/>
      <c r="BKU31" s="70"/>
      <c r="BKV31" s="70"/>
      <c r="BKW31" s="70"/>
      <c r="BKX31" s="70"/>
      <c r="BKY31" s="70"/>
      <c r="BKZ31" s="70"/>
      <c r="BLA31" s="70"/>
      <c r="BLB31" s="70"/>
      <c r="BLC31" s="70"/>
      <c r="BLD31" s="70"/>
      <c r="BLE31" s="70"/>
      <c r="BLF31" s="70"/>
      <c r="BLG31" s="70"/>
      <c r="BLH31" s="70"/>
      <c r="BLI31" s="70"/>
      <c r="BLJ31" s="70"/>
      <c r="BLK31" s="70"/>
      <c r="BLL31" s="70"/>
      <c r="BLM31" s="70"/>
      <c r="BLN31" s="70"/>
      <c r="BLO31" s="70"/>
      <c r="BLP31" s="70"/>
      <c r="BLQ31" s="70"/>
      <c r="BLR31" s="70"/>
      <c r="BLS31" s="70"/>
      <c r="BLT31" s="70"/>
      <c r="BLU31" s="70"/>
      <c r="BLV31" s="70"/>
      <c r="BLW31" s="70"/>
      <c r="BLX31" s="70"/>
      <c r="BLY31" s="70"/>
      <c r="BLZ31" s="70"/>
      <c r="BMA31" s="70"/>
      <c r="BMB31" s="70"/>
      <c r="BMC31" s="70"/>
      <c r="BMD31" s="70"/>
      <c r="BME31" s="70"/>
      <c r="BMF31" s="70"/>
      <c r="BMG31" s="70"/>
      <c r="BMH31" s="70"/>
      <c r="BMI31" s="70"/>
      <c r="BMJ31" s="70"/>
      <c r="BMK31" s="70"/>
      <c r="BML31" s="70"/>
      <c r="BMM31" s="70"/>
      <c r="BMN31" s="70"/>
      <c r="BMO31" s="70"/>
      <c r="BMP31" s="70"/>
      <c r="BMQ31" s="70"/>
      <c r="BMR31" s="70"/>
      <c r="BMS31" s="70"/>
      <c r="BMT31" s="70"/>
      <c r="BMU31" s="70"/>
      <c r="BMV31" s="70"/>
      <c r="BMW31" s="70"/>
      <c r="BMX31" s="70"/>
      <c r="BMY31" s="70"/>
      <c r="BMZ31" s="70"/>
      <c r="BNA31" s="70"/>
      <c r="BNB31" s="70"/>
      <c r="BNC31" s="70"/>
      <c r="BND31" s="70"/>
      <c r="BNE31" s="70"/>
      <c r="BNF31" s="70"/>
      <c r="BNG31" s="70"/>
      <c r="BNH31" s="70"/>
      <c r="BNI31" s="70"/>
      <c r="BNJ31" s="70"/>
      <c r="BNK31" s="70"/>
      <c r="BNL31" s="70"/>
      <c r="BNM31" s="70"/>
      <c r="BNN31" s="70"/>
      <c r="BNO31" s="70"/>
      <c r="BNP31" s="70"/>
      <c r="BNQ31" s="70"/>
      <c r="BNR31" s="70"/>
      <c r="BNS31" s="70"/>
      <c r="BNT31" s="70"/>
      <c r="BNU31" s="70"/>
      <c r="BNV31" s="70"/>
      <c r="BNW31" s="70"/>
      <c r="BNX31" s="70"/>
      <c r="BNY31" s="70"/>
      <c r="BNZ31" s="70"/>
      <c r="BOA31" s="70"/>
      <c r="BOB31" s="70"/>
      <c r="BOC31" s="70"/>
      <c r="BOD31" s="70"/>
      <c r="BOE31" s="70"/>
      <c r="BOF31" s="70"/>
      <c r="BOG31" s="70"/>
      <c r="BOH31" s="70"/>
      <c r="BOI31" s="70"/>
      <c r="BOJ31" s="70"/>
      <c r="BOK31" s="70"/>
      <c r="BOL31" s="70"/>
      <c r="BOM31" s="70"/>
      <c r="BON31" s="70"/>
      <c r="BOO31" s="70"/>
      <c r="BOP31" s="70"/>
      <c r="BOQ31" s="70"/>
      <c r="BOR31" s="70"/>
      <c r="BOS31" s="70"/>
      <c r="BOT31" s="70"/>
      <c r="BOU31" s="70"/>
      <c r="BOV31" s="70"/>
      <c r="BOW31" s="70"/>
      <c r="BOX31" s="70"/>
      <c r="BOY31" s="70"/>
      <c r="BOZ31" s="70"/>
      <c r="BPA31" s="70"/>
      <c r="BPB31" s="70"/>
      <c r="BPC31" s="70"/>
      <c r="BPD31" s="70"/>
      <c r="BPE31" s="70"/>
      <c r="BPF31" s="70"/>
      <c r="BPG31" s="70"/>
      <c r="BPH31" s="70"/>
      <c r="BPI31" s="70"/>
      <c r="BPJ31" s="70"/>
      <c r="BPK31" s="70"/>
      <c r="BPL31" s="70"/>
      <c r="BPM31" s="70"/>
      <c r="BPN31" s="70"/>
      <c r="BPO31" s="70"/>
      <c r="BPP31" s="70"/>
      <c r="BPQ31" s="70"/>
      <c r="BPR31" s="70"/>
      <c r="BPS31" s="70"/>
      <c r="BPT31" s="70"/>
      <c r="BPU31" s="70"/>
      <c r="BPV31" s="70"/>
      <c r="BPW31" s="70"/>
      <c r="BPX31" s="70"/>
      <c r="BPY31" s="70"/>
      <c r="BPZ31" s="70"/>
      <c r="BQA31" s="70"/>
      <c r="BQB31" s="70"/>
      <c r="BQC31" s="70"/>
      <c r="BQD31" s="70"/>
      <c r="BQE31" s="70"/>
      <c r="BQF31" s="70"/>
      <c r="BQG31" s="70"/>
      <c r="BQH31" s="70"/>
      <c r="BQI31" s="70"/>
      <c r="BQJ31" s="70"/>
      <c r="BQK31" s="70"/>
      <c r="BQL31" s="70"/>
      <c r="BQM31" s="70"/>
      <c r="BQN31" s="70"/>
      <c r="BQO31" s="70"/>
      <c r="BQP31" s="70"/>
      <c r="BQQ31" s="70"/>
      <c r="BQR31" s="70"/>
      <c r="BQS31" s="70"/>
      <c r="BQT31" s="70"/>
      <c r="BQU31" s="70"/>
      <c r="BQV31" s="70"/>
      <c r="BQW31" s="70"/>
      <c r="BQX31" s="70"/>
      <c r="BQY31" s="70"/>
      <c r="BQZ31" s="70"/>
      <c r="BRA31" s="70"/>
      <c r="BRB31" s="70"/>
      <c r="BRC31" s="70"/>
      <c r="BRD31" s="70"/>
      <c r="BRE31" s="70"/>
      <c r="BRF31" s="70"/>
      <c r="BRG31" s="70"/>
      <c r="BRH31" s="70"/>
      <c r="BRI31" s="70"/>
      <c r="BRJ31" s="70"/>
      <c r="BRK31" s="70"/>
      <c r="BRL31" s="70"/>
      <c r="BRM31" s="70"/>
      <c r="BRN31" s="70"/>
      <c r="BRO31" s="70"/>
      <c r="BRP31" s="70"/>
      <c r="BRQ31" s="70"/>
      <c r="BRR31" s="70"/>
      <c r="BRS31" s="70"/>
      <c r="BRT31" s="70"/>
      <c r="BRU31" s="70"/>
      <c r="BRV31" s="70"/>
      <c r="BRW31" s="70"/>
      <c r="BRX31" s="70"/>
      <c r="BRY31" s="70"/>
      <c r="BRZ31" s="70"/>
      <c r="BSA31" s="70"/>
      <c r="BSB31" s="70"/>
      <c r="BSC31" s="70"/>
      <c r="BSD31" s="70"/>
      <c r="BSE31" s="70"/>
      <c r="BSF31" s="70"/>
      <c r="BSG31" s="70"/>
      <c r="BSH31" s="70"/>
      <c r="BSI31" s="70"/>
      <c r="BSJ31" s="70"/>
      <c r="BSK31" s="70"/>
      <c r="BSL31" s="70"/>
      <c r="BSM31" s="70"/>
      <c r="BSN31" s="70"/>
      <c r="BSO31" s="70"/>
      <c r="BSP31" s="70"/>
      <c r="BSQ31" s="70"/>
      <c r="BSR31" s="70"/>
      <c r="BSS31" s="70"/>
      <c r="BST31" s="70"/>
      <c r="BSU31" s="70"/>
      <c r="BSV31" s="70"/>
      <c r="BSW31" s="70"/>
      <c r="BSX31" s="70"/>
      <c r="BSY31" s="70"/>
      <c r="BSZ31" s="70"/>
      <c r="BTA31" s="70"/>
      <c r="BTB31" s="70"/>
      <c r="BTC31" s="70"/>
      <c r="BTD31" s="70"/>
      <c r="BTE31" s="70"/>
      <c r="BTF31" s="70"/>
      <c r="BTG31" s="70"/>
      <c r="BTH31" s="70"/>
      <c r="BTI31" s="70"/>
      <c r="BTJ31" s="70"/>
      <c r="BTK31" s="70"/>
      <c r="BTL31" s="70"/>
      <c r="BTM31" s="70"/>
      <c r="BTN31" s="70"/>
      <c r="BTO31" s="70"/>
      <c r="BTP31" s="70"/>
      <c r="BTQ31" s="70"/>
      <c r="BTR31" s="70"/>
      <c r="BTS31" s="70"/>
      <c r="BTT31" s="70"/>
      <c r="BTU31" s="70"/>
      <c r="BTV31" s="70"/>
      <c r="BTW31" s="70"/>
      <c r="BTX31" s="70"/>
      <c r="BTY31" s="70"/>
      <c r="BTZ31" s="70"/>
      <c r="BUA31" s="70"/>
      <c r="BUB31" s="70"/>
      <c r="BUC31" s="70"/>
      <c r="BUD31" s="70"/>
      <c r="BUE31" s="70"/>
      <c r="BUF31" s="70"/>
      <c r="BUG31" s="70"/>
      <c r="BUH31" s="70"/>
      <c r="BUI31" s="70"/>
      <c r="BUJ31" s="70"/>
      <c r="BUK31" s="70"/>
      <c r="BUL31" s="70"/>
      <c r="BUM31" s="70"/>
      <c r="BUN31" s="70"/>
      <c r="BUO31" s="70"/>
      <c r="BUP31" s="70"/>
      <c r="BUQ31" s="70"/>
      <c r="BUR31" s="70"/>
      <c r="BUS31" s="70"/>
      <c r="BUT31" s="70"/>
      <c r="BUU31" s="70"/>
      <c r="BUV31" s="70"/>
      <c r="BUW31" s="70"/>
      <c r="BUX31" s="70"/>
      <c r="BUY31" s="70"/>
      <c r="BUZ31" s="70"/>
      <c r="BVA31" s="70"/>
      <c r="BVB31" s="70"/>
      <c r="BVC31" s="70"/>
      <c r="BVD31" s="70"/>
      <c r="BVE31" s="70"/>
      <c r="BVF31" s="70"/>
      <c r="BVG31" s="70"/>
      <c r="BVH31" s="70"/>
      <c r="BVI31" s="70"/>
      <c r="BVJ31" s="70"/>
      <c r="BVK31" s="70"/>
      <c r="BVL31" s="70"/>
      <c r="BVM31" s="70"/>
      <c r="BVN31" s="70"/>
      <c r="BVO31" s="70"/>
      <c r="BVP31" s="70"/>
      <c r="BVQ31" s="70"/>
      <c r="BVR31" s="70"/>
      <c r="BVS31" s="70"/>
      <c r="BVT31" s="70"/>
      <c r="BVU31" s="70"/>
      <c r="BVV31" s="70"/>
      <c r="BVW31" s="70"/>
      <c r="BVX31" s="70"/>
      <c r="BVY31" s="70"/>
      <c r="BVZ31" s="70"/>
      <c r="BWA31" s="70"/>
      <c r="BWB31" s="70"/>
      <c r="BWC31" s="70"/>
      <c r="BWD31" s="70"/>
      <c r="BWE31" s="70"/>
      <c r="BWF31" s="70"/>
      <c r="BWG31" s="70"/>
      <c r="BWH31" s="70"/>
      <c r="BWI31" s="70"/>
      <c r="BWJ31" s="70"/>
      <c r="BWK31" s="70"/>
      <c r="BWL31" s="70"/>
      <c r="BWM31" s="70"/>
      <c r="BWN31" s="70"/>
      <c r="BWO31" s="70"/>
      <c r="BWP31" s="70"/>
      <c r="BWQ31" s="70"/>
      <c r="BWR31" s="70"/>
      <c r="BWS31" s="70"/>
      <c r="BWT31" s="70"/>
      <c r="BWU31" s="70"/>
      <c r="BWV31" s="70"/>
      <c r="BWW31" s="70"/>
      <c r="BWX31" s="70"/>
      <c r="BWY31" s="70"/>
      <c r="BWZ31" s="70"/>
      <c r="BXA31" s="70"/>
      <c r="BXB31" s="70"/>
      <c r="BXC31" s="70"/>
      <c r="BXD31" s="70"/>
      <c r="BXE31" s="70"/>
      <c r="BXF31" s="70"/>
      <c r="BXG31" s="70"/>
      <c r="BXH31" s="70"/>
      <c r="BXI31" s="70"/>
      <c r="BXJ31" s="70"/>
      <c r="BXK31" s="70"/>
      <c r="BXL31" s="70"/>
      <c r="BXM31" s="70"/>
      <c r="BXN31" s="70"/>
      <c r="BXO31" s="70"/>
      <c r="BXP31" s="70"/>
      <c r="BXQ31" s="70"/>
      <c r="BXR31" s="70"/>
      <c r="BXS31" s="70"/>
      <c r="BXT31" s="70"/>
      <c r="BXU31" s="70"/>
      <c r="BXV31" s="70"/>
      <c r="BXW31" s="70"/>
      <c r="BXX31" s="70"/>
      <c r="BXY31" s="70"/>
      <c r="BXZ31" s="70"/>
      <c r="BYA31" s="70"/>
      <c r="BYB31" s="70"/>
      <c r="BYC31" s="70"/>
      <c r="BYD31" s="70"/>
      <c r="BYE31" s="70"/>
      <c r="BYF31" s="70"/>
      <c r="BYG31" s="70"/>
      <c r="BYH31" s="70"/>
      <c r="BYI31" s="70"/>
      <c r="BYJ31" s="70"/>
      <c r="BYK31" s="70"/>
      <c r="BYL31" s="70"/>
      <c r="BYM31" s="70"/>
      <c r="BYN31" s="70"/>
      <c r="BYO31" s="70"/>
      <c r="BYP31" s="70"/>
      <c r="BYQ31" s="70"/>
      <c r="BYR31" s="70"/>
      <c r="BYS31" s="70"/>
      <c r="BYT31" s="70"/>
      <c r="BYU31" s="70"/>
      <c r="BYV31" s="70"/>
      <c r="BYW31" s="70"/>
      <c r="BYX31" s="70"/>
      <c r="BYY31" s="70"/>
      <c r="BYZ31" s="70"/>
      <c r="BZA31" s="70"/>
      <c r="BZB31" s="70"/>
      <c r="BZC31" s="70"/>
      <c r="BZD31" s="70"/>
      <c r="BZE31" s="70"/>
      <c r="BZF31" s="70"/>
      <c r="BZG31" s="70"/>
      <c r="BZH31" s="70"/>
      <c r="BZI31" s="70"/>
      <c r="BZJ31" s="70"/>
      <c r="BZK31" s="70"/>
      <c r="BZL31" s="70"/>
      <c r="BZM31" s="70"/>
      <c r="BZN31" s="70"/>
      <c r="BZO31" s="70"/>
      <c r="BZP31" s="70"/>
      <c r="BZQ31" s="70"/>
      <c r="BZR31" s="70"/>
      <c r="BZS31" s="70"/>
      <c r="BZT31" s="70"/>
      <c r="BZU31" s="70"/>
      <c r="BZV31" s="70"/>
      <c r="BZW31" s="70"/>
      <c r="BZX31" s="70"/>
      <c r="BZY31" s="70"/>
      <c r="BZZ31" s="70"/>
      <c r="CAA31" s="70"/>
      <c r="CAB31" s="70"/>
      <c r="CAC31" s="70"/>
      <c r="CAD31" s="70"/>
      <c r="CAE31" s="70"/>
      <c r="CAF31" s="70"/>
      <c r="CAG31" s="70"/>
      <c r="CAH31" s="70"/>
      <c r="CAI31" s="70"/>
      <c r="CAJ31" s="70"/>
      <c r="CAK31" s="70"/>
      <c r="CAL31" s="70"/>
      <c r="CAM31" s="70"/>
      <c r="CAN31" s="70"/>
      <c r="CAO31" s="70"/>
      <c r="CAP31" s="70"/>
      <c r="CAQ31" s="70"/>
      <c r="CAR31" s="70"/>
      <c r="CAS31" s="70"/>
      <c r="CAT31" s="70"/>
      <c r="CAU31" s="70"/>
      <c r="CAV31" s="70"/>
      <c r="CAW31" s="70"/>
      <c r="CAX31" s="70"/>
      <c r="CAY31" s="70"/>
      <c r="CAZ31" s="70"/>
      <c r="CBA31" s="70"/>
      <c r="CBB31" s="70"/>
      <c r="CBC31" s="70"/>
      <c r="CBD31" s="70"/>
      <c r="CBE31" s="70"/>
      <c r="CBF31" s="70"/>
      <c r="CBG31" s="70"/>
      <c r="CBH31" s="70"/>
      <c r="CBI31" s="70"/>
      <c r="CBJ31" s="70"/>
      <c r="CBK31" s="70"/>
      <c r="CBL31" s="70"/>
      <c r="CBM31" s="70"/>
      <c r="CBN31" s="70"/>
      <c r="CBO31" s="70"/>
      <c r="CBP31" s="70"/>
      <c r="CBQ31" s="70"/>
      <c r="CBR31" s="70"/>
      <c r="CBS31" s="70"/>
      <c r="CBT31" s="70"/>
      <c r="CBU31" s="70"/>
      <c r="CBV31" s="70"/>
      <c r="CBW31" s="70"/>
      <c r="CBX31" s="70"/>
      <c r="CBY31" s="70"/>
      <c r="CBZ31" s="70"/>
      <c r="CCA31" s="70"/>
      <c r="CCB31" s="70"/>
      <c r="CCC31" s="70"/>
      <c r="CCD31" s="70"/>
      <c r="CCE31" s="70"/>
      <c r="CCF31" s="70"/>
      <c r="CCG31" s="70"/>
      <c r="CCH31" s="70"/>
      <c r="CCI31" s="70"/>
      <c r="CCJ31" s="70"/>
      <c r="CCK31" s="70"/>
      <c r="CCL31" s="70"/>
      <c r="CCM31" s="70"/>
      <c r="CCN31" s="70"/>
      <c r="CCO31" s="70"/>
      <c r="CCP31" s="70"/>
      <c r="CCQ31" s="70"/>
      <c r="CCR31" s="70"/>
      <c r="CCS31" s="70"/>
      <c r="CCT31" s="70"/>
      <c r="CCU31" s="70"/>
      <c r="CCV31" s="70"/>
      <c r="CCW31" s="70"/>
      <c r="CCX31" s="70"/>
      <c r="CCY31" s="70"/>
      <c r="CCZ31" s="70"/>
      <c r="CDA31" s="70"/>
      <c r="CDB31" s="70"/>
      <c r="CDC31" s="70"/>
      <c r="CDD31" s="70"/>
      <c r="CDE31" s="70"/>
      <c r="CDF31" s="70"/>
      <c r="CDG31" s="70"/>
      <c r="CDH31" s="70"/>
      <c r="CDI31" s="70"/>
      <c r="CDJ31" s="70"/>
      <c r="CDK31" s="70"/>
      <c r="CDL31" s="70"/>
      <c r="CDM31" s="70"/>
      <c r="CDN31" s="70"/>
      <c r="CDO31" s="70"/>
      <c r="CDP31" s="70"/>
      <c r="CDQ31" s="70"/>
      <c r="CDR31" s="70"/>
      <c r="CDS31" s="70"/>
      <c r="CDT31" s="70"/>
      <c r="CDU31" s="70"/>
      <c r="CDV31" s="70"/>
      <c r="CDW31" s="70"/>
      <c r="CDX31" s="70"/>
      <c r="CDY31" s="70"/>
      <c r="CDZ31" s="70"/>
      <c r="CEA31" s="70"/>
      <c r="CEB31" s="70"/>
      <c r="CEC31" s="70"/>
      <c r="CED31" s="70"/>
      <c r="CEE31" s="70"/>
      <c r="CEF31" s="70"/>
      <c r="CEG31" s="70"/>
      <c r="CEH31" s="70"/>
      <c r="CEI31" s="70"/>
      <c r="CEJ31" s="70"/>
      <c r="CEK31" s="70"/>
      <c r="CEL31" s="70"/>
      <c r="CEM31" s="70"/>
      <c r="CEN31" s="70"/>
      <c r="CEO31" s="70"/>
      <c r="CEP31" s="70"/>
      <c r="CEQ31" s="70"/>
      <c r="CER31" s="70"/>
      <c r="CES31" s="70"/>
      <c r="CET31" s="70"/>
      <c r="CEU31" s="70"/>
      <c r="CEV31" s="70"/>
      <c r="CEW31" s="70"/>
      <c r="CEX31" s="70"/>
      <c r="CEY31" s="70"/>
      <c r="CEZ31" s="70"/>
      <c r="CFA31" s="70"/>
      <c r="CFB31" s="70"/>
      <c r="CFC31" s="70"/>
      <c r="CFD31" s="70"/>
      <c r="CFE31" s="70"/>
      <c r="CFF31" s="70"/>
      <c r="CFG31" s="70"/>
      <c r="CFH31" s="70"/>
      <c r="CFI31" s="70"/>
      <c r="CFJ31" s="70"/>
      <c r="CFK31" s="70"/>
      <c r="CFL31" s="70"/>
      <c r="CFM31" s="70"/>
      <c r="CFN31" s="70"/>
      <c r="CFO31" s="70"/>
      <c r="CFP31" s="70"/>
      <c r="CFQ31" s="70"/>
      <c r="CFR31" s="70"/>
      <c r="CFS31" s="70"/>
      <c r="CFT31" s="70"/>
      <c r="CFU31" s="70"/>
      <c r="CFV31" s="70"/>
      <c r="CFW31" s="70"/>
      <c r="CFX31" s="70"/>
      <c r="CFY31" s="70"/>
      <c r="CFZ31" s="70"/>
      <c r="CGA31" s="70"/>
      <c r="CGB31" s="70"/>
      <c r="CGC31" s="70"/>
      <c r="CGD31" s="70"/>
      <c r="CGE31" s="70"/>
      <c r="CGF31" s="70"/>
      <c r="CGG31" s="70"/>
      <c r="CGH31" s="70"/>
      <c r="CGI31" s="70"/>
      <c r="CGJ31" s="70"/>
      <c r="CGK31" s="70"/>
      <c r="CGL31" s="70"/>
      <c r="CGM31" s="70"/>
      <c r="CGN31" s="70"/>
      <c r="CGO31" s="70"/>
      <c r="CGP31" s="70"/>
      <c r="CGQ31" s="70"/>
      <c r="CGR31" s="70"/>
      <c r="CGS31" s="70"/>
      <c r="CGT31" s="70"/>
      <c r="CGU31" s="70"/>
      <c r="CGV31" s="70"/>
      <c r="CGW31" s="70"/>
      <c r="CGX31" s="70"/>
      <c r="CGY31" s="70"/>
      <c r="CGZ31" s="70"/>
      <c r="CHA31" s="70"/>
      <c r="CHB31" s="70"/>
      <c r="CHC31" s="70"/>
      <c r="CHD31" s="70"/>
      <c r="CHE31" s="70"/>
      <c r="CHF31" s="70"/>
      <c r="CHG31" s="70"/>
      <c r="CHH31" s="70"/>
      <c r="CHI31" s="70"/>
      <c r="CHJ31" s="70"/>
      <c r="CHK31" s="70"/>
      <c r="CHL31" s="70"/>
      <c r="CHM31" s="70"/>
      <c r="CHN31" s="70"/>
      <c r="CHO31" s="70"/>
      <c r="CHP31" s="70"/>
      <c r="CHQ31" s="70"/>
      <c r="CHR31" s="70"/>
      <c r="CHS31" s="70"/>
      <c r="CHT31" s="70"/>
      <c r="CHU31" s="70"/>
      <c r="CHV31" s="70"/>
      <c r="CHW31" s="70"/>
      <c r="CHX31" s="70"/>
      <c r="CHY31" s="70"/>
      <c r="CHZ31" s="70"/>
      <c r="CIA31" s="70"/>
      <c r="CIB31" s="70"/>
      <c r="CIC31" s="70"/>
      <c r="CID31" s="70"/>
      <c r="CIE31" s="70"/>
      <c r="CIF31" s="70"/>
      <c r="CIG31" s="70"/>
      <c r="CIH31" s="70"/>
      <c r="CII31" s="70"/>
      <c r="CIJ31" s="70"/>
      <c r="CIK31" s="70"/>
      <c r="CIL31" s="70"/>
      <c r="CIM31" s="70"/>
      <c r="CIN31" s="70"/>
      <c r="CIO31" s="70"/>
      <c r="CIP31" s="70"/>
      <c r="CIQ31" s="70"/>
      <c r="CIR31" s="70"/>
      <c r="CIS31" s="70"/>
      <c r="CIT31" s="70"/>
      <c r="CIU31" s="70"/>
      <c r="CIV31" s="70"/>
      <c r="CIW31" s="70"/>
      <c r="CIX31" s="70"/>
      <c r="CIY31" s="70"/>
      <c r="CIZ31" s="70"/>
      <c r="CJA31" s="70"/>
      <c r="CJB31" s="70"/>
      <c r="CJC31" s="70"/>
      <c r="CJD31" s="70"/>
      <c r="CJE31" s="70"/>
      <c r="CJF31" s="70"/>
      <c r="CJG31" s="70"/>
      <c r="CJH31" s="70"/>
      <c r="CJI31" s="70"/>
      <c r="CJJ31" s="70"/>
      <c r="CJK31" s="70"/>
      <c r="CJL31" s="70"/>
      <c r="CJM31" s="70"/>
      <c r="CJN31" s="70"/>
      <c r="CJO31" s="70"/>
      <c r="CJP31" s="70"/>
      <c r="CJQ31" s="70"/>
      <c r="CJR31" s="70"/>
      <c r="CJS31" s="70"/>
      <c r="CJT31" s="70"/>
      <c r="CJU31" s="70"/>
      <c r="CJV31" s="70"/>
      <c r="CJW31" s="70"/>
      <c r="CJX31" s="70"/>
      <c r="CJY31" s="70"/>
      <c r="CJZ31" s="70"/>
      <c r="CKA31" s="70"/>
      <c r="CKB31" s="70"/>
      <c r="CKC31" s="70"/>
      <c r="CKD31" s="70"/>
      <c r="CKE31" s="70"/>
      <c r="CKF31" s="70"/>
      <c r="CKG31" s="70"/>
      <c r="CKH31" s="70"/>
      <c r="CKI31" s="70"/>
      <c r="CKJ31" s="70"/>
      <c r="CKK31" s="70"/>
      <c r="CKL31" s="70"/>
      <c r="CKM31" s="70"/>
      <c r="CKN31" s="70"/>
      <c r="CKO31" s="70"/>
      <c r="CKP31" s="70"/>
      <c r="CKQ31" s="70"/>
      <c r="CKR31" s="70"/>
      <c r="CKS31" s="70"/>
      <c r="CKT31" s="70"/>
      <c r="CKU31" s="70"/>
      <c r="CKV31" s="70"/>
      <c r="CKW31" s="70"/>
      <c r="CKX31" s="70"/>
      <c r="CKY31" s="70"/>
      <c r="CKZ31" s="70"/>
      <c r="CLA31" s="70"/>
      <c r="CLB31" s="70"/>
      <c r="CLC31" s="70"/>
      <c r="CLD31" s="70"/>
      <c r="CLE31" s="70"/>
      <c r="CLF31" s="70"/>
      <c r="CLG31" s="70"/>
      <c r="CLH31" s="70"/>
      <c r="CLI31" s="70"/>
      <c r="CLJ31" s="70"/>
      <c r="CLK31" s="70"/>
      <c r="CLL31" s="70"/>
      <c r="CLM31" s="70"/>
      <c r="CLN31" s="70"/>
      <c r="CLO31" s="70"/>
      <c r="CLP31" s="70"/>
      <c r="CLQ31" s="70"/>
      <c r="CLR31" s="70"/>
      <c r="CLS31" s="70"/>
      <c r="CLT31" s="70"/>
      <c r="CLU31" s="70"/>
      <c r="CLV31" s="70"/>
      <c r="CLW31" s="70"/>
      <c r="CLX31" s="70"/>
      <c r="CLY31" s="70"/>
      <c r="CLZ31" s="70"/>
      <c r="CMA31" s="70"/>
      <c r="CMB31" s="70"/>
      <c r="CMC31" s="70"/>
      <c r="CMD31" s="70"/>
      <c r="CME31" s="70"/>
      <c r="CMF31" s="70"/>
      <c r="CMG31" s="70"/>
      <c r="CMH31" s="70"/>
      <c r="CMI31" s="70"/>
      <c r="CMJ31" s="70"/>
      <c r="CMK31" s="70"/>
      <c r="CML31" s="70"/>
      <c r="CMM31" s="70"/>
      <c r="CMN31" s="70"/>
      <c r="CMO31" s="70"/>
      <c r="CMP31" s="70"/>
      <c r="CMQ31" s="70"/>
      <c r="CMR31" s="70"/>
      <c r="CMS31" s="70"/>
      <c r="CMT31" s="70"/>
      <c r="CMU31" s="70"/>
      <c r="CMV31" s="70"/>
      <c r="CMW31" s="70"/>
      <c r="CMX31" s="70"/>
      <c r="CMY31" s="70"/>
      <c r="CMZ31" s="70"/>
      <c r="CNA31" s="70"/>
      <c r="CNB31" s="70"/>
      <c r="CNC31" s="70"/>
      <c r="CND31" s="70"/>
      <c r="CNE31" s="70"/>
      <c r="CNF31" s="70"/>
      <c r="CNG31" s="70"/>
      <c r="CNH31" s="70"/>
      <c r="CNI31" s="70"/>
      <c r="CNJ31" s="70"/>
      <c r="CNK31" s="70"/>
      <c r="CNL31" s="70"/>
      <c r="CNM31" s="70"/>
      <c r="CNN31" s="70"/>
      <c r="CNO31" s="70"/>
      <c r="CNP31" s="70"/>
      <c r="CNQ31" s="70"/>
      <c r="CNR31" s="70"/>
      <c r="CNS31" s="70"/>
      <c r="CNT31" s="70"/>
      <c r="CNU31" s="70"/>
      <c r="CNV31" s="70"/>
      <c r="CNW31" s="70"/>
      <c r="CNX31" s="70"/>
      <c r="CNY31" s="70"/>
      <c r="CNZ31" s="70"/>
      <c r="COA31" s="70"/>
      <c r="COB31" s="70"/>
      <c r="COC31" s="70"/>
      <c r="COD31" s="70"/>
      <c r="COE31" s="70"/>
      <c r="COF31" s="70"/>
      <c r="COG31" s="70"/>
      <c r="COH31" s="70"/>
      <c r="COI31" s="70"/>
      <c r="COJ31" s="70"/>
      <c r="COK31" s="70"/>
      <c r="COL31" s="70"/>
      <c r="COM31" s="70"/>
      <c r="CON31" s="70"/>
      <c r="COO31" s="70"/>
      <c r="COP31" s="70"/>
      <c r="COQ31" s="70"/>
      <c r="COR31" s="70"/>
      <c r="COS31" s="70"/>
      <c r="COT31" s="70"/>
      <c r="COU31" s="70"/>
      <c r="COV31" s="70"/>
      <c r="COW31" s="70"/>
      <c r="COX31" s="70"/>
      <c r="COY31" s="70"/>
      <c r="COZ31" s="70"/>
      <c r="CPA31" s="70"/>
      <c r="CPB31" s="70"/>
      <c r="CPC31" s="70"/>
      <c r="CPD31" s="70"/>
      <c r="CPE31" s="70"/>
      <c r="CPF31" s="70"/>
      <c r="CPG31" s="70"/>
      <c r="CPH31" s="70"/>
      <c r="CPI31" s="70"/>
      <c r="CPJ31" s="70"/>
      <c r="CPK31" s="70"/>
      <c r="CPL31" s="70"/>
      <c r="CPM31" s="70"/>
      <c r="CPN31" s="70"/>
      <c r="CPO31" s="70"/>
      <c r="CPP31" s="70"/>
      <c r="CPQ31" s="70"/>
      <c r="CPR31" s="70"/>
      <c r="CPS31" s="70"/>
      <c r="CPT31" s="70"/>
      <c r="CPU31" s="70"/>
      <c r="CPV31" s="70"/>
      <c r="CPW31" s="70"/>
      <c r="CPX31" s="70"/>
      <c r="CPY31" s="70"/>
      <c r="CPZ31" s="70"/>
      <c r="CQA31" s="70"/>
      <c r="CQB31" s="70"/>
      <c r="CQC31" s="70"/>
      <c r="CQD31" s="70"/>
      <c r="CQE31" s="70"/>
      <c r="CQF31" s="70"/>
      <c r="CQG31" s="70"/>
      <c r="CQH31" s="70"/>
      <c r="CQI31" s="70"/>
      <c r="CQJ31" s="70"/>
      <c r="CQK31" s="70"/>
      <c r="CQL31" s="70"/>
      <c r="CQM31" s="70"/>
      <c r="CQN31" s="70"/>
      <c r="CQO31" s="70"/>
      <c r="CQP31" s="70"/>
      <c r="CQQ31" s="70"/>
      <c r="CQR31" s="70"/>
      <c r="CQS31" s="70"/>
      <c r="CQT31" s="70"/>
      <c r="CQU31" s="70"/>
      <c r="CQV31" s="70"/>
      <c r="CQW31" s="70"/>
      <c r="CQX31" s="70"/>
      <c r="CQY31" s="70"/>
      <c r="CQZ31" s="70"/>
      <c r="CRA31" s="70"/>
      <c r="CRB31" s="70"/>
      <c r="CRC31" s="70"/>
      <c r="CRD31" s="70"/>
      <c r="CRE31" s="70"/>
      <c r="CRF31" s="70"/>
      <c r="CRG31" s="70"/>
      <c r="CRH31" s="70"/>
      <c r="CRI31" s="70"/>
      <c r="CRJ31" s="70"/>
      <c r="CRK31" s="70"/>
      <c r="CRL31" s="70"/>
      <c r="CRM31" s="70"/>
      <c r="CRN31" s="70"/>
      <c r="CRO31" s="70"/>
      <c r="CRP31" s="70"/>
      <c r="CRQ31" s="70"/>
      <c r="CRR31" s="70"/>
      <c r="CRS31" s="70"/>
      <c r="CRT31" s="70"/>
      <c r="CRU31" s="70"/>
      <c r="CRV31" s="70"/>
      <c r="CRW31" s="70"/>
      <c r="CRX31" s="70"/>
      <c r="CRY31" s="70"/>
      <c r="CRZ31" s="70"/>
      <c r="CSA31" s="70"/>
      <c r="CSB31" s="70"/>
      <c r="CSC31" s="70"/>
      <c r="CSD31" s="70"/>
      <c r="CSE31" s="70"/>
      <c r="CSF31" s="70"/>
      <c r="CSG31" s="70"/>
      <c r="CSH31" s="70"/>
      <c r="CSI31" s="70"/>
      <c r="CSJ31" s="70"/>
      <c r="CSK31" s="70"/>
      <c r="CSL31" s="70"/>
      <c r="CSM31" s="70"/>
      <c r="CSN31" s="70"/>
      <c r="CSO31" s="70"/>
      <c r="CSP31" s="70"/>
      <c r="CSQ31" s="70"/>
      <c r="CSR31" s="70"/>
      <c r="CSS31" s="70"/>
      <c r="CST31" s="70"/>
      <c r="CSU31" s="70"/>
      <c r="CSV31" s="70"/>
      <c r="CSW31" s="70"/>
      <c r="CSX31" s="70"/>
      <c r="CSY31" s="70"/>
      <c r="CSZ31" s="70"/>
      <c r="CTA31" s="70"/>
      <c r="CTB31" s="70"/>
      <c r="CTC31" s="70"/>
      <c r="CTD31" s="70"/>
      <c r="CTE31" s="70"/>
      <c r="CTF31" s="70"/>
      <c r="CTG31" s="70"/>
      <c r="CTH31" s="70"/>
      <c r="CTI31" s="70"/>
      <c r="CTJ31" s="70"/>
      <c r="CTK31" s="70"/>
      <c r="CTL31" s="70"/>
      <c r="CTM31" s="70"/>
      <c r="CTN31" s="70"/>
      <c r="CTO31" s="70"/>
      <c r="CTP31" s="70"/>
      <c r="CTQ31" s="70"/>
      <c r="CTR31" s="70"/>
      <c r="CTS31" s="70"/>
      <c r="CTT31" s="70"/>
      <c r="CTU31" s="70"/>
      <c r="CTV31" s="70"/>
      <c r="CTW31" s="70"/>
      <c r="CTX31" s="70"/>
      <c r="CTY31" s="70"/>
      <c r="CTZ31" s="70"/>
      <c r="CUA31" s="70"/>
      <c r="CUB31" s="70"/>
      <c r="CUC31" s="70"/>
      <c r="CUD31" s="70"/>
      <c r="CUE31" s="70"/>
      <c r="CUF31" s="70"/>
      <c r="CUG31" s="70"/>
      <c r="CUH31" s="70"/>
      <c r="CUI31" s="70"/>
      <c r="CUJ31" s="70"/>
      <c r="CUK31" s="70"/>
      <c r="CUL31" s="70"/>
      <c r="CUM31" s="70"/>
      <c r="CUN31" s="70"/>
      <c r="CUO31" s="70"/>
      <c r="CUP31" s="70"/>
      <c r="CUQ31" s="70"/>
      <c r="CUR31" s="70"/>
      <c r="CUS31" s="70"/>
      <c r="CUT31" s="70"/>
      <c r="CUU31" s="70"/>
      <c r="CUV31" s="70"/>
      <c r="CUW31" s="70"/>
      <c r="CUX31" s="70"/>
      <c r="CUY31" s="70"/>
      <c r="CUZ31" s="70"/>
      <c r="CVA31" s="70"/>
      <c r="CVB31" s="70"/>
      <c r="CVC31" s="70"/>
      <c r="CVD31" s="70"/>
      <c r="CVE31" s="70"/>
      <c r="CVF31" s="70"/>
      <c r="CVG31" s="70"/>
      <c r="CVH31" s="70"/>
      <c r="CVI31" s="70"/>
      <c r="CVJ31" s="70"/>
      <c r="CVK31" s="70"/>
      <c r="CVL31" s="70"/>
      <c r="CVM31" s="70"/>
      <c r="CVN31" s="70"/>
      <c r="CVO31" s="70"/>
      <c r="CVP31" s="70"/>
      <c r="CVQ31" s="70"/>
      <c r="CVR31" s="70"/>
      <c r="CVS31" s="70"/>
      <c r="CVT31" s="70"/>
      <c r="CVU31" s="70"/>
      <c r="CVV31" s="70"/>
      <c r="CVW31" s="70"/>
      <c r="CVX31" s="70"/>
      <c r="CVY31" s="70"/>
      <c r="CVZ31" s="70"/>
      <c r="CWA31" s="70"/>
      <c r="CWB31" s="70"/>
      <c r="CWC31" s="70"/>
      <c r="CWD31" s="70"/>
      <c r="CWE31" s="70"/>
      <c r="CWF31" s="70"/>
      <c r="CWG31" s="70"/>
      <c r="CWH31" s="70"/>
      <c r="CWI31" s="70"/>
      <c r="CWJ31" s="70"/>
      <c r="CWK31" s="70"/>
      <c r="CWL31" s="70"/>
      <c r="CWM31" s="70"/>
      <c r="CWN31" s="70"/>
      <c r="CWO31" s="70"/>
      <c r="CWP31" s="70"/>
      <c r="CWQ31" s="70"/>
      <c r="CWR31" s="70"/>
      <c r="CWS31" s="70"/>
      <c r="CWT31" s="70"/>
      <c r="CWU31" s="70"/>
      <c r="CWV31" s="70"/>
      <c r="CWW31" s="70"/>
      <c r="CWX31" s="70"/>
      <c r="CWY31" s="70"/>
      <c r="CWZ31" s="70"/>
      <c r="CXA31" s="70"/>
      <c r="CXB31" s="70"/>
      <c r="CXC31" s="70"/>
      <c r="CXD31" s="70"/>
      <c r="CXE31" s="70"/>
      <c r="CXF31" s="70"/>
      <c r="CXG31" s="70"/>
      <c r="CXH31" s="70"/>
      <c r="CXI31" s="70"/>
      <c r="CXJ31" s="70"/>
      <c r="CXK31" s="70"/>
      <c r="CXL31" s="70"/>
      <c r="CXM31" s="70"/>
      <c r="CXN31" s="70"/>
      <c r="CXO31" s="70"/>
      <c r="CXP31" s="70"/>
      <c r="CXQ31" s="70"/>
      <c r="CXR31" s="70"/>
      <c r="CXS31" s="70"/>
      <c r="CXT31" s="70"/>
      <c r="CXU31" s="70"/>
      <c r="CXV31" s="70"/>
      <c r="CXW31" s="70"/>
      <c r="CXX31" s="70"/>
      <c r="CXY31" s="70"/>
      <c r="CXZ31" s="70"/>
      <c r="CYA31" s="70"/>
      <c r="CYB31" s="70"/>
      <c r="CYC31" s="70"/>
      <c r="CYD31" s="70"/>
      <c r="CYE31" s="70"/>
      <c r="CYF31" s="70"/>
      <c r="CYG31" s="70"/>
      <c r="CYH31" s="70"/>
      <c r="CYI31" s="70"/>
      <c r="CYJ31" s="70"/>
      <c r="CYK31" s="70"/>
      <c r="CYL31" s="70"/>
      <c r="CYM31" s="70"/>
      <c r="CYN31" s="70"/>
      <c r="CYO31" s="70"/>
      <c r="CYP31" s="70"/>
      <c r="CYQ31" s="70"/>
      <c r="CYR31" s="70"/>
      <c r="CYS31" s="70"/>
      <c r="CYT31" s="70"/>
      <c r="CYU31" s="70"/>
      <c r="CYV31" s="70"/>
      <c r="CYW31" s="70"/>
      <c r="CYX31" s="70"/>
      <c r="CYY31" s="70"/>
      <c r="CYZ31" s="70"/>
      <c r="CZA31" s="70"/>
      <c r="CZB31" s="70"/>
      <c r="CZC31" s="70"/>
      <c r="CZD31" s="70"/>
      <c r="CZE31" s="70"/>
      <c r="CZF31" s="70"/>
      <c r="CZG31" s="70"/>
      <c r="CZH31" s="70"/>
      <c r="CZI31" s="70"/>
      <c r="CZJ31" s="70"/>
      <c r="CZK31" s="70"/>
      <c r="CZL31" s="70"/>
      <c r="CZM31" s="70"/>
      <c r="CZN31" s="70"/>
      <c r="CZO31" s="70"/>
      <c r="CZP31" s="70"/>
      <c r="CZQ31" s="70"/>
      <c r="CZR31" s="70"/>
      <c r="CZS31" s="70"/>
      <c r="CZT31" s="70"/>
      <c r="CZU31" s="70"/>
      <c r="CZV31" s="70"/>
      <c r="CZW31" s="70"/>
      <c r="CZX31" s="70"/>
      <c r="CZY31" s="70"/>
      <c r="CZZ31" s="70"/>
      <c r="DAA31" s="70"/>
      <c r="DAB31" s="70"/>
      <c r="DAC31" s="70"/>
      <c r="DAD31" s="70"/>
      <c r="DAE31" s="70"/>
      <c r="DAF31" s="70"/>
      <c r="DAG31" s="70"/>
      <c r="DAH31" s="70"/>
      <c r="DAI31" s="70"/>
      <c r="DAJ31" s="70"/>
      <c r="DAK31" s="70"/>
      <c r="DAL31" s="70"/>
      <c r="DAM31" s="70"/>
      <c r="DAN31" s="70"/>
      <c r="DAO31" s="70"/>
      <c r="DAP31" s="70"/>
      <c r="DAQ31" s="70"/>
      <c r="DAR31" s="70"/>
      <c r="DAS31" s="70"/>
      <c r="DAT31" s="70"/>
      <c r="DAU31" s="70"/>
      <c r="DAV31" s="70"/>
      <c r="DAW31" s="70"/>
      <c r="DAX31" s="70"/>
      <c r="DAY31" s="70"/>
      <c r="DAZ31" s="70"/>
      <c r="DBA31" s="70"/>
      <c r="DBB31" s="70"/>
      <c r="DBC31" s="70"/>
      <c r="DBD31" s="70"/>
      <c r="DBE31" s="70"/>
      <c r="DBF31" s="70"/>
      <c r="DBG31" s="70"/>
      <c r="DBH31" s="70"/>
      <c r="DBI31" s="70"/>
      <c r="DBJ31" s="70"/>
      <c r="DBK31" s="70"/>
      <c r="DBL31" s="70"/>
      <c r="DBM31" s="70"/>
      <c r="DBN31" s="70"/>
      <c r="DBO31" s="70"/>
      <c r="DBP31" s="70"/>
      <c r="DBQ31" s="70"/>
      <c r="DBR31" s="70"/>
      <c r="DBS31" s="70"/>
      <c r="DBT31" s="70"/>
      <c r="DBU31" s="70"/>
      <c r="DBV31" s="70"/>
      <c r="DBW31" s="70"/>
      <c r="DBX31" s="70"/>
      <c r="DBY31" s="70"/>
      <c r="DBZ31" s="70"/>
      <c r="DCA31" s="70"/>
      <c r="DCB31" s="70"/>
      <c r="DCC31" s="70"/>
      <c r="DCD31" s="70"/>
      <c r="DCE31" s="70"/>
      <c r="DCF31" s="70"/>
      <c r="DCG31" s="70"/>
      <c r="DCH31" s="70"/>
      <c r="DCI31" s="70"/>
      <c r="DCJ31" s="70"/>
      <c r="DCK31" s="70"/>
      <c r="DCL31" s="70"/>
      <c r="DCM31" s="70"/>
      <c r="DCN31" s="70"/>
      <c r="DCO31" s="70"/>
      <c r="DCP31" s="70"/>
      <c r="DCQ31" s="70"/>
      <c r="DCR31" s="70"/>
      <c r="DCS31" s="70"/>
      <c r="DCT31" s="70"/>
      <c r="DCU31" s="70"/>
      <c r="DCV31" s="70"/>
      <c r="DCW31" s="70"/>
      <c r="DCX31" s="70"/>
      <c r="DCY31" s="70"/>
      <c r="DCZ31" s="70"/>
      <c r="DDA31" s="70"/>
      <c r="DDB31" s="70"/>
      <c r="DDC31" s="70"/>
      <c r="DDD31" s="70"/>
      <c r="DDE31" s="70"/>
      <c r="DDF31" s="70"/>
      <c r="DDG31" s="70"/>
      <c r="DDH31" s="70"/>
      <c r="DDI31" s="70"/>
      <c r="DDJ31" s="70"/>
      <c r="DDK31" s="70"/>
      <c r="DDL31" s="70"/>
      <c r="DDM31" s="70"/>
      <c r="DDN31" s="70"/>
      <c r="DDO31" s="70"/>
      <c r="DDP31" s="70"/>
      <c r="DDQ31" s="70"/>
      <c r="DDR31" s="70"/>
      <c r="DDS31" s="70"/>
      <c r="DDT31" s="70"/>
      <c r="DDU31" s="70"/>
      <c r="DDV31" s="70"/>
      <c r="DDW31" s="70"/>
      <c r="DDX31" s="70"/>
      <c r="DDY31" s="70"/>
      <c r="DDZ31" s="70"/>
      <c r="DEA31" s="70"/>
      <c r="DEB31" s="70"/>
      <c r="DEC31" s="70"/>
      <c r="DED31" s="70"/>
      <c r="DEE31" s="70"/>
      <c r="DEF31" s="70"/>
      <c r="DEG31" s="70"/>
      <c r="DEH31" s="70"/>
      <c r="DEI31" s="70"/>
      <c r="DEJ31" s="70"/>
      <c r="DEK31" s="70"/>
      <c r="DEL31" s="70"/>
      <c r="DEM31" s="70"/>
      <c r="DEN31" s="70"/>
      <c r="DEO31" s="70"/>
      <c r="DEP31" s="70"/>
      <c r="DEQ31" s="70"/>
      <c r="DER31" s="70"/>
      <c r="DES31" s="70"/>
      <c r="DET31" s="70"/>
      <c r="DEU31" s="70"/>
      <c r="DEV31" s="70"/>
      <c r="DEW31" s="70"/>
      <c r="DEX31" s="70"/>
      <c r="DEY31" s="70"/>
      <c r="DEZ31" s="70"/>
      <c r="DFA31" s="70"/>
      <c r="DFB31" s="70"/>
      <c r="DFC31" s="70"/>
      <c r="DFD31" s="70"/>
      <c r="DFE31" s="70"/>
      <c r="DFF31" s="70"/>
      <c r="DFG31" s="70"/>
      <c r="DFH31" s="70"/>
      <c r="DFI31" s="70"/>
      <c r="DFJ31" s="70"/>
      <c r="DFK31" s="70"/>
      <c r="DFL31" s="70"/>
      <c r="DFM31" s="70"/>
      <c r="DFN31" s="70"/>
      <c r="DFO31" s="70"/>
      <c r="DFP31" s="70"/>
      <c r="DFQ31" s="70"/>
      <c r="DFR31" s="70"/>
      <c r="DFS31" s="70"/>
      <c r="DFT31" s="70"/>
      <c r="DFU31" s="70"/>
      <c r="DFV31" s="70"/>
      <c r="DFW31" s="70"/>
      <c r="DFX31" s="70"/>
      <c r="DFY31" s="70"/>
      <c r="DFZ31" s="70"/>
      <c r="DGA31" s="70"/>
      <c r="DGB31" s="70"/>
      <c r="DGC31" s="70"/>
      <c r="DGD31" s="70"/>
      <c r="DGE31" s="70"/>
      <c r="DGF31" s="70"/>
      <c r="DGG31" s="70"/>
      <c r="DGH31" s="70"/>
      <c r="DGI31" s="70"/>
      <c r="DGJ31" s="70"/>
      <c r="DGK31" s="70"/>
      <c r="DGL31" s="70"/>
      <c r="DGM31" s="70"/>
      <c r="DGN31" s="70"/>
      <c r="DGO31" s="70"/>
      <c r="DGP31" s="70"/>
      <c r="DGQ31" s="70"/>
      <c r="DGR31" s="70"/>
      <c r="DGS31" s="70"/>
      <c r="DGT31" s="70"/>
      <c r="DGU31" s="70"/>
      <c r="DGV31" s="70"/>
      <c r="DGW31" s="70"/>
      <c r="DGX31" s="70"/>
      <c r="DGY31" s="70"/>
      <c r="DGZ31" s="70"/>
      <c r="DHA31" s="70"/>
      <c r="DHB31" s="70"/>
      <c r="DHC31" s="70"/>
      <c r="DHD31" s="70"/>
      <c r="DHE31" s="70"/>
      <c r="DHF31" s="70"/>
      <c r="DHG31" s="70"/>
      <c r="DHH31" s="70"/>
      <c r="DHI31" s="70"/>
      <c r="DHJ31" s="70"/>
      <c r="DHK31" s="70"/>
      <c r="DHL31" s="70"/>
      <c r="DHM31" s="70"/>
      <c r="DHN31" s="70"/>
      <c r="DHO31" s="70"/>
      <c r="DHP31" s="70"/>
      <c r="DHQ31" s="70"/>
      <c r="DHR31" s="70"/>
      <c r="DHS31" s="70"/>
      <c r="DHT31" s="70"/>
      <c r="DHU31" s="70"/>
      <c r="DHV31" s="70"/>
      <c r="DHW31" s="70"/>
      <c r="DHX31" s="70"/>
      <c r="DHY31" s="70"/>
      <c r="DHZ31" s="70"/>
      <c r="DIA31" s="70"/>
      <c r="DIB31" s="70"/>
      <c r="DIC31" s="70"/>
      <c r="DID31" s="70"/>
      <c r="DIE31" s="70"/>
      <c r="DIF31" s="70"/>
      <c r="DIG31" s="70"/>
      <c r="DIH31" s="70"/>
      <c r="DII31" s="70"/>
      <c r="DIJ31" s="70"/>
      <c r="DIK31" s="70"/>
      <c r="DIL31" s="70"/>
      <c r="DIM31" s="70"/>
      <c r="DIN31" s="70"/>
      <c r="DIO31" s="70"/>
      <c r="DIP31" s="70"/>
      <c r="DIQ31" s="70"/>
      <c r="DIR31" s="70"/>
      <c r="DIS31" s="70"/>
      <c r="DIT31" s="70"/>
      <c r="DIU31" s="70"/>
      <c r="DIV31" s="70"/>
      <c r="DIW31" s="70"/>
      <c r="DIX31" s="70"/>
      <c r="DIY31" s="70"/>
      <c r="DIZ31" s="70"/>
      <c r="DJA31" s="70"/>
      <c r="DJB31" s="70"/>
      <c r="DJC31" s="70"/>
      <c r="DJD31" s="70"/>
      <c r="DJE31" s="70"/>
      <c r="DJF31" s="70"/>
      <c r="DJG31" s="70"/>
      <c r="DJH31" s="70"/>
      <c r="DJI31" s="70"/>
      <c r="DJJ31" s="70"/>
      <c r="DJK31" s="70"/>
      <c r="DJL31" s="70"/>
      <c r="DJM31" s="70"/>
      <c r="DJN31" s="70"/>
      <c r="DJO31" s="70"/>
      <c r="DJP31" s="70"/>
      <c r="DJQ31" s="70"/>
      <c r="DJR31" s="70"/>
      <c r="DJS31" s="70"/>
      <c r="DJT31" s="70"/>
      <c r="DJU31" s="70"/>
      <c r="DJV31" s="70"/>
      <c r="DJW31" s="70"/>
      <c r="DJX31" s="70"/>
      <c r="DJY31" s="70"/>
      <c r="DJZ31" s="70"/>
      <c r="DKA31" s="70"/>
      <c r="DKB31" s="70"/>
      <c r="DKC31" s="70"/>
      <c r="DKD31" s="70"/>
      <c r="DKE31" s="70"/>
      <c r="DKF31" s="70"/>
      <c r="DKG31" s="70"/>
      <c r="DKH31" s="70"/>
      <c r="DKI31" s="70"/>
      <c r="DKJ31" s="70"/>
      <c r="DKK31" s="70"/>
      <c r="DKL31" s="70"/>
      <c r="DKM31" s="70"/>
      <c r="DKN31" s="70"/>
      <c r="DKO31" s="70"/>
      <c r="DKP31" s="70"/>
      <c r="DKQ31" s="70"/>
      <c r="DKR31" s="70"/>
      <c r="DKS31" s="70"/>
      <c r="DKT31" s="70"/>
      <c r="DKU31" s="70"/>
      <c r="DKV31" s="70"/>
      <c r="DKW31" s="70"/>
      <c r="DKX31" s="70"/>
      <c r="DKY31" s="70"/>
      <c r="DKZ31" s="70"/>
      <c r="DLA31" s="70"/>
      <c r="DLB31" s="70"/>
      <c r="DLC31" s="70"/>
      <c r="DLD31" s="70"/>
      <c r="DLE31" s="70"/>
      <c r="DLF31" s="70"/>
      <c r="DLG31" s="70"/>
      <c r="DLH31" s="70"/>
      <c r="DLI31" s="70"/>
      <c r="DLJ31" s="70"/>
      <c r="DLK31" s="70"/>
      <c r="DLL31" s="70"/>
      <c r="DLM31" s="70"/>
      <c r="DLN31" s="70"/>
      <c r="DLO31" s="70"/>
      <c r="DLP31" s="70"/>
      <c r="DLQ31" s="70"/>
      <c r="DLR31" s="70"/>
      <c r="DLS31" s="70"/>
      <c r="DLT31" s="70"/>
      <c r="DLU31" s="70"/>
      <c r="DLV31" s="70"/>
      <c r="DLW31" s="70"/>
      <c r="DLX31" s="70"/>
      <c r="DLY31" s="70"/>
      <c r="DLZ31" s="70"/>
      <c r="DMA31" s="70"/>
      <c r="DMB31" s="70"/>
      <c r="DMC31" s="70"/>
      <c r="DMD31" s="70"/>
      <c r="DME31" s="70"/>
      <c r="DMF31" s="70"/>
      <c r="DMG31" s="70"/>
      <c r="DMH31" s="70"/>
      <c r="DMI31" s="70"/>
      <c r="DMJ31" s="70"/>
      <c r="DMK31" s="70"/>
      <c r="DML31" s="70"/>
      <c r="DMM31" s="70"/>
      <c r="DMN31" s="70"/>
      <c r="DMO31" s="70"/>
      <c r="DMP31" s="70"/>
      <c r="DMQ31" s="70"/>
      <c r="DMR31" s="70"/>
      <c r="DMS31" s="70"/>
      <c r="DMT31" s="70"/>
      <c r="DMU31" s="70"/>
      <c r="DMV31" s="70"/>
      <c r="DMW31" s="70"/>
      <c r="DMX31" s="70"/>
      <c r="DMY31" s="70"/>
      <c r="DMZ31" s="70"/>
      <c r="DNA31" s="70"/>
      <c r="DNB31" s="70"/>
      <c r="DNC31" s="70"/>
      <c r="DND31" s="70"/>
      <c r="DNE31" s="70"/>
      <c r="DNF31" s="70"/>
      <c r="DNG31" s="70"/>
      <c r="DNH31" s="70"/>
      <c r="DNI31" s="70"/>
      <c r="DNJ31" s="70"/>
      <c r="DNK31" s="70"/>
      <c r="DNL31" s="70"/>
      <c r="DNM31" s="70"/>
      <c r="DNN31" s="70"/>
      <c r="DNO31" s="70"/>
      <c r="DNP31" s="70"/>
      <c r="DNQ31" s="70"/>
      <c r="DNR31" s="70"/>
      <c r="DNS31" s="70"/>
      <c r="DNT31" s="70"/>
      <c r="DNU31" s="70"/>
      <c r="DNV31" s="70"/>
      <c r="DNW31" s="70"/>
      <c r="DNX31" s="70"/>
      <c r="DNY31" s="70"/>
      <c r="DNZ31" s="70"/>
      <c r="DOA31" s="70"/>
      <c r="DOB31" s="70"/>
      <c r="DOC31" s="70"/>
      <c r="DOD31" s="70"/>
      <c r="DOE31" s="70"/>
      <c r="DOF31" s="70"/>
      <c r="DOG31" s="70"/>
      <c r="DOH31" s="70"/>
      <c r="DOI31" s="70"/>
      <c r="DOJ31" s="70"/>
      <c r="DOK31" s="70"/>
      <c r="DOL31" s="70"/>
      <c r="DOM31" s="70"/>
      <c r="DON31" s="70"/>
      <c r="DOO31" s="70"/>
      <c r="DOP31" s="70"/>
      <c r="DOQ31" s="70"/>
      <c r="DOR31" s="70"/>
      <c r="DOS31" s="70"/>
      <c r="DOT31" s="70"/>
      <c r="DOU31" s="70"/>
      <c r="DOV31" s="70"/>
      <c r="DOW31" s="70"/>
      <c r="DOX31" s="70"/>
      <c r="DOY31" s="70"/>
      <c r="DOZ31" s="70"/>
      <c r="DPA31" s="70"/>
      <c r="DPB31" s="70"/>
      <c r="DPC31" s="70"/>
      <c r="DPD31" s="70"/>
      <c r="DPE31" s="70"/>
      <c r="DPF31" s="70"/>
      <c r="DPG31" s="70"/>
      <c r="DPH31" s="70"/>
      <c r="DPI31" s="70"/>
      <c r="DPJ31" s="70"/>
      <c r="DPK31" s="70"/>
      <c r="DPL31" s="70"/>
      <c r="DPM31" s="70"/>
      <c r="DPN31" s="70"/>
      <c r="DPO31" s="70"/>
      <c r="DPP31" s="70"/>
      <c r="DPQ31" s="70"/>
      <c r="DPR31" s="70"/>
      <c r="DPS31" s="70"/>
      <c r="DPT31" s="70"/>
      <c r="DPU31" s="70"/>
      <c r="DPV31" s="70"/>
      <c r="DPW31" s="70"/>
      <c r="DPX31" s="70"/>
      <c r="DPY31" s="70"/>
      <c r="DPZ31" s="70"/>
      <c r="DQA31" s="70"/>
      <c r="DQB31" s="70"/>
      <c r="DQC31" s="70"/>
      <c r="DQD31" s="70"/>
      <c r="DQE31" s="70"/>
      <c r="DQF31" s="70"/>
      <c r="DQG31" s="70"/>
      <c r="DQH31" s="70"/>
      <c r="DQI31" s="70"/>
      <c r="DQJ31" s="70"/>
      <c r="DQK31" s="70"/>
      <c r="DQL31" s="70"/>
      <c r="DQM31" s="70"/>
      <c r="DQN31" s="70"/>
      <c r="DQO31" s="70"/>
      <c r="DQP31" s="70"/>
      <c r="DQQ31" s="70"/>
      <c r="DQR31" s="70"/>
      <c r="DQS31" s="70"/>
      <c r="DQT31" s="70"/>
      <c r="DQU31" s="70"/>
      <c r="DQV31" s="70"/>
      <c r="DQW31" s="70"/>
      <c r="DQX31" s="70"/>
      <c r="DQY31" s="70"/>
      <c r="DQZ31" s="70"/>
      <c r="DRA31" s="70"/>
      <c r="DRB31" s="70"/>
      <c r="DRC31" s="70"/>
      <c r="DRD31" s="70"/>
      <c r="DRE31" s="70"/>
      <c r="DRF31" s="70"/>
      <c r="DRG31" s="70"/>
      <c r="DRH31" s="70"/>
      <c r="DRI31" s="70"/>
      <c r="DRJ31" s="70"/>
      <c r="DRK31" s="70"/>
      <c r="DRL31" s="70"/>
      <c r="DRM31" s="70"/>
      <c r="DRN31" s="70"/>
      <c r="DRO31" s="70"/>
      <c r="DRP31" s="70"/>
      <c r="DRQ31" s="70"/>
      <c r="DRR31" s="70"/>
      <c r="DRS31" s="70"/>
      <c r="DRT31" s="70"/>
      <c r="DRU31" s="70"/>
      <c r="DRV31" s="70"/>
      <c r="DRW31" s="70"/>
      <c r="DRX31" s="70"/>
      <c r="DRY31" s="70"/>
      <c r="DRZ31" s="70"/>
      <c r="DSA31" s="70"/>
      <c r="DSB31" s="70"/>
      <c r="DSC31" s="70"/>
      <c r="DSD31" s="70"/>
      <c r="DSE31" s="70"/>
      <c r="DSF31" s="70"/>
      <c r="DSG31" s="70"/>
      <c r="DSH31" s="70"/>
      <c r="DSI31" s="70"/>
      <c r="DSJ31" s="70"/>
      <c r="DSK31" s="70"/>
      <c r="DSL31" s="70"/>
      <c r="DSM31" s="70"/>
      <c r="DSN31" s="70"/>
      <c r="DSO31" s="70"/>
      <c r="DSP31" s="70"/>
      <c r="DSQ31" s="70"/>
      <c r="DSR31" s="70"/>
      <c r="DSS31" s="70"/>
      <c r="DST31" s="70"/>
      <c r="DSU31" s="70"/>
      <c r="DSV31" s="70"/>
      <c r="DSW31" s="70"/>
      <c r="DSX31" s="70"/>
      <c r="DSY31" s="70"/>
      <c r="DSZ31" s="70"/>
      <c r="DTA31" s="70"/>
      <c r="DTB31" s="70"/>
      <c r="DTC31" s="70"/>
      <c r="DTD31" s="70"/>
      <c r="DTE31" s="70"/>
      <c r="DTF31" s="70"/>
      <c r="DTG31" s="70"/>
      <c r="DTH31" s="70"/>
      <c r="DTI31" s="70"/>
      <c r="DTJ31" s="70"/>
      <c r="DTK31" s="70"/>
      <c r="DTL31" s="70"/>
      <c r="DTM31" s="70"/>
      <c r="DTN31" s="70"/>
      <c r="DTO31" s="70"/>
      <c r="DTP31" s="70"/>
      <c r="DTQ31" s="70"/>
      <c r="DTR31" s="70"/>
      <c r="DTS31" s="70"/>
      <c r="DTT31" s="70"/>
      <c r="DTU31" s="70"/>
      <c r="DTV31" s="70"/>
      <c r="DTW31" s="70"/>
      <c r="DTX31" s="70"/>
      <c r="DTY31" s="70"/>
      <c r="DTZ31" s="70"/>
      <c r="DUA31" s="70"/>
      <c r="DUB31" s="70"/>
      <c r="DUC31" s="70"/>
      <c r="DUD31" s="70"/>
      <c r="DUE31" s="70"/>
      <c r="DUF31" s="70"/>
      <c r="DUG31" s="70"/>
      <c r="DUH31" s="70"/>
      <c r="DUI31" s="70"/>
      <c r="DUJ31" s="70"/>
      <c r="DUK31" s="70"/>
      <c r="DUL31" s="70"/>
      <c r="DUM31" s="70"/>
      <c r="DUN31" s="70"/>
      <c r="DUO31" s="70"/>
      <c r="DUP31" s="70"/>
      <c r="DUQ31" s="70"/>
      <c r="DUR31" s="70"/>
      <c r="DUS31" s="70"/>
      <c r="DUT31" s="70"/>
      <c r="DUU31" s="70"/>
      <c r="DUV31" s="70"/>
      <c r="DUW31" s="70"/>
      <c r="DUX31" s="70"/>
      <c r="DUY31" s="70"/>
      <c r="DUZ31" s="70"/>
      <c r="DVA31" s="70"/>
      <c r="DVB31" s="70"/>
      <c r="DVC31" s="70"/>
      <c r="DVD31" s="70"/>
      <c r="DVE31" s="70"/>
      <c r="DVF31" s="70"/>
      <c r="DVG31" s="70"/>
      <c r="DVH31" s="70"/>
      <c r="DVI31" s="70"/>
      <c r="DVJ31" s="70"/>
      <c r="DVK31" s="70"/>
      <c r="DVL31" s="70"/>
      <c r="DVM31" s="70"/>
      <c r="DVN31" s="70"/>
      <c r="DVO31" s="70"/>
      <c r="DVP31" s="70"/>
      <c r="DVQ31" s="70"/>
      <c r="DVR31" s="70"/>
      <c r="DVS31" s="70"/>
      <c r="DVT31" s="70"/>
      <c r="DVU31" s="70"/>
      <c r="DVV31" s="70"/>
      <c r="DVW31" s="70"/>
      <c r="DVX31" s="70"/>
      <c r="DVY31" s="70"/>
      <c r="DVZ31" s="70"/>
      <c r="DWA31" s="70"/>
      <c r="DWB31" s="70"/>
      <c r="DWC31" s="70"/>
      <c r="DWD31" s="70"/>
      <c r="DWE31" s="70"/>
      <c r="DWF31" s="70"/>
      <c r="DWG31" s="70"/>
      <c r="DWH31" s="70"/>
      <c r="DWI31" s="70"/>
      <c r="DWJ31" s="70"/>
      <c r="DWK31" s="70"/>
      <c r="DWL31" s="70"/>
      <c r="DWM31" s="70"/>
      <c r="DWN31" s="70"/>
      <c r="DWO31" s="70"/>
      <c r="DWP31" s="70"/>
      <c r="DWQ31" s="70"/>
      <c r="DWR31" s="70"/>
      <c r="DWS31" s="70"/>
      <c r="DWT31" s="70"/>
      <c r="DWU31" s="70"/>
      <c r="DWV31" s="70"/>
      <c r="DWW31" s="70"/>
      <c r="DWX31" s="70"/>
      <c r="DWY31" s="70"/>
      <c r="DWZ31" s="70"/>
      <c r="DXA31" s="70"/>
      <c r="DXB31" s="70"/>
      <c r="DXC31" s="70"/>
      <c r="DXD31" s="70"/>
      <c r="DXE31" s="70"/>
      <c r="DXF31" s="70"/>
      <c r="DXG31" s="70"/>
      <c r="DXH31" s="70"/>
      <c r="DXI31" s="70"/>
      <c r="DXJ31" s="70"/>
      <c r="DXK31" s="70"/>
      <c r="DXL31" s="70"/>
      <c r="DXM31" s="70"/>
      <c r="DXN31" s="70"/>
      <c r="DXO31" s="70"/>
      <c r="DXP31" s="70"/>
      <c r="DXQ31" s="70"/>
      <c r="DXR31" s="70"/>
      <c r="DXS31" s="70"/>
      <c r="DXT31" s="70"/>
      <c r="DXU31" s="70"/>
      <c r="DXV31" s="70"/>
      <c r="DXW31" s="70"/>
      <c r="DXX31" s="70"/>
      <c r="DXY31" s="70"/>
      <c r="DXZ31" s="70"/>
      <c r="DYA31" s="70"/>
      <c r="DYB31" s="70"/>
      <c r="DYC31" s="70"/>
      <c r="DYD31" s="70"/>
      <c r="DYE31" s="70"/>
      <c r="DYF31" s="70"/>
      <c r="DYG31" s="70"/>
      <c r="DYH31" s="70"/>
      <c r="DYI31" s="70"/>
      <c r="DYJ31" s="70"/>
      <c r="DYK31" s="70"/>
      <c r="DYL31" s="70"/>
      <c r="DYM31" s="70"/>
      <c r="DYN31" s="70"/>
      <c r="DYO31" s="70"/>
      <c r="DYP31" s="70"/>
      <c r="DYQ31" s="70"/>
      <c r="DYR31" s="70"/>
      <c r="DYS31" s="70"/>
      <c r="DYT31" s="70"/>
      <c r="DYU31" s="70"/>
      <c r="DYV31" s="70"/>
      <c r="DYW31" s="70"/>
      <c r="DYX31" s="70"/>
      <c r="DYY31" s="70"/>
      <c r="DYZ31" s="70"/>
      <c r="DZA31" s="70"/>
      <c r="DZB31" s="70"/>
      <c r="DZC31" s="70"/>
      <c r="DZD31" s="70"/>
      <c r="DZE31" s="70"/>
      <c r="DZF31" s="70"/>
      <c r="DZG31" s="70"/>
      <c r="DZH31" s="70"/>
      <c r="DZI31" s="70"/>
      <c r="DZJ31" s="70"/>
      <c r="DZK31" s="70"/>
      <c r="DZL31" s="70"/>
      <c r="DZM31" s="70"/>
      <c r="DZN31" s="70"/>
      <c r="DZO31" s="70"/>
      <c r="DZP31" s="70"/>
      <c r="DZQ31" s="70"/>
      <c r="DZR31" s="70"/>
      <c r="DZS31" s="70"/>
      <c r="DZT31" s="70"/>
      <c r="DZU31" s="70"/>
      <c r="DZV31" s="70"/>
      <c r="DZW31" s="70"/>
      <c r="DZX31" s="70"/>
      <c r="DZY31" s="70"/>
      <c r="DZZ31" s="70"/>
      <c r="EAA31" s="70"/>
      <c r="EAB31" s="70"/>
      <c r="EAC31" s="70"/>
      <c r="EAD31" s="70"/>
      <c r="EAE31" s="70"/>
      <c r="EAF31" s="70"/>
      <c r="EAG31" s="70"/>
      <c r="EAH31" s="70"/>
      <c r="EAI31" s="70"/>
      <c r="EAJ31" s="70"/>
      <c r="EAK31" s="70"/>
      <c r="EAL31" s="70"/>
      <c r="EAM31" s="70"/>
      <c r="EAN31" s="70"/>
      <c r="EAO31" s="70"/>
      <c r="EAP31" s="70"/>
      <c r="EAQ31" s="70"/>
      <c r="EAR31" s="70"/>
      <c r="EAS31" s="70"/>
      <c r="EAT31" s="70"/>
      <c r="EAU31" s="70"/>
      <c r="EAV31" s="70"/>
      <c r="EAW31" s="70"/>
      <c r="EAX31" s="70"/>
      <c r="EAY31" s="70"/>
      <c r="EAZ31" s="70"/>
      <c r="EBA31" s="70"/>
      <c r="EBB31" s="70"/>
      <c r="EBC31" s="70"/>
      <c r="EBD31" s="70"/>
      <c r="EBE31" s="70"/>
      <c r="EBF31" s="70"/>
      <c r="EBG31" s="70"/>
      <c r="EBH31" s="70"/>
      <c r="EBI31" s="70"/>
      <c r="EBJ31" s="70"/>
      <c r="EBK31" s="70"/>
      <c r="EBL31" s="70"/>
      <c r="EBM31" s="70"/>
      <c r="EBN31" s="70"/>
      <c r="EBO31" s="70"/>
      <c r="EBP31" s="70"/>
      <c r="EBQ31" s="70"/>
      <c r="EBR31" s="70"/>
      <c r="EBS31" s="70"/>
      <c r="EBT31" s="70"/>
      <c r="EBU31" s="70"/>
      <c r="EBV31" s="70"/>
      <c r="EBW31" s="70"/>
      <c r="EBX31" s="70"/>
      <c r="EBY31" s="70"/>
      <c r="EBZ31" s="70"/>
      <c r="ECA31" s="70"/>
      <c r="ECB31" s="70"/>
      <c r="ECC31" s="70"/>
      <c r="ECD31" s="70"/>
      <c r="ECE31" s="70"/>
      <c r="ECF31" s="70"/>
      <c r="ECG31" s="70"/>
      <c r="ECH31" s="70"/>
      <c r="ECI31" s="70"/>
      <c r="ECJ31" s="70"/>
      <c r="ECK31" s="70"/>
      <c r="ECL31" s="70"/>
      <c r="ECM31" s="70"/>
      <c r="ECN31" s="70"/>
      <c r="ECO31" s="70"/>
      <c r="ECP31" s="70"/>
      <c r="ECQ31" s="70"/>
      <c r="ECR31" s="70"/>
      <c r="ECS31" s="70"/>
      <c r="ECT31" s="70"/>
      <c r="ECU31" s="70"/>
      <c r="ECV31" s="70"/>
      <c r="ECW31" s="70"/>
      <c r="ECX31" s="70"/>
      <c r="ECY31" s="70"/>
      <c r="ECZ31" s="70"/>
      <c r="EDA31" s="70"/>
      <c r="EDB31" s="70"/>
      <c r="EDC31" s="70"/>
      <c r="EDD31" s="70"/>
      <c r="EDE31" s="70"/>
      <c r="EDF31" s="70"/>
      <c r="EDG31" s="70"/>
      <c r="EDH31" s="70"/>
      <c r="EDI31" s="70"/>
      <c r="EDJ31" s="70"/>
      <c r="EDK31" s="70"/>
      <c r="EDL31" s="70"/>
      <c r="EDM31" s="70"/>
      <c r="EDN31" s="70"/>
      <c r="EDO31" s="70"/>
      <c r="EDP31" s="70"/>
      <c r="EDQ31" s="70"/>
      <c r="EDR31" s="70"/>
      <c r="EDS31" s="70"/>
      <c r="EDT31" s="70"/>
      <c r="EDU31" s="70"/>
      <c r="EDV31" s="70"/>
      <c r="EDW31" s="70"/>
      <c r="EDX31" s="70"/>
      <c r="EDY31" s="70"/>
      <c r="EDZ31" s="70"/>
      <c r="EEA31" s="70"/>
      <c r="EEB31" s="70"/>
      <c r="EEC31" s="70"/>
      <c r="EED31" s="70"/>
      <c r="EEE31" s="70"/>
      <c r="EEF31" s="70"/>
      <c r="EEG31" s="70"/>
      <c r="EEH31" s="70"/>
      <c r="EEI31" s="70"/>
      <c r="EEJ31" s="70"/>
      <c r="EEK31" s="70"/>
      <c r="EEL31" s="70"/>
      <c r="EEM31" s="70"/>
      <c r="EEN31" s="70"/>
      <c r="EEO31" s="70"/>
      <c r="EEP31" s="70"/>
      <c r="EEQ31" s="70"/>
      <c r="EER31" s="70"/>
      <c r="EES31" s="70"/>
      <c r="EET31" s="70"/>
      <c r="EEU31" s="70"/>
      <c r="EEV31" s="70"/>
      <c r="EEW31" s="70"/>
      <c r="EEX31" s="70"/>
      <c r="EEY31" s="70"/>
      <c r="EEZ31" s="70"/>
      <c r="EFA31" s="70"/>
      <c r="EFB31" s="70"/>
      <c r="EFC31" s="70"/>
      <c r="EFD31" s="70"/>
      <c r="EFE31" s="70"/>
      <c r="EFF31" s="70"/>
      <c r="EFG31" s="70"/>
      <c r="EFH31" s="70"/>
      <c r="EFI31" s="70"/>
      <c r="EFJ31" s="70"/>
      <c r="EFK31" s="70"/>
      <c r="EFL31" s="70"/>
      <c r="EFM31" s="70"/>
      <c r="EFN31" s="70"/>
      <c r="EFO31" s="70"/>
      <c r="EFP31" s="70"/>
      <c r="EFQ31" s="70"/>
      <c r="EFR31" s="70"/>
      <c r="EFS31" s="70"/>
      <c r="EFT31" s="70"/>
      <c r="EFU31" s="70"/>
      <c r="EFV31" s="70"/>
      <c r="EFW31" s="70"/>
      <c r="EFX31" s="70"/>
      <c r="EFY31" s="70"/>
      <c r="EFZ31" s="70"/>
      <c r="EGA31" s="70"/>
      <c r="EGB31" s="70"/>
      <c r="EGC31" s="70"/>
      <c r="EGD31" s="70"/>
      <c r="EGE31" s="70"/>
      <c r="EGF31" s="70"/>
      <c r="EGG31" s="70"/>
      <c r="EGH31" s="70"/>
      <c r="EGI31" s="70"/>
      <c r="EGJ31" s="70"/>
      <c r="EGK31" s="70"/>
      <c r="EGL31" s="70"/>
      <c r="EGM31" s="70"/>
      <c r="EGN31" s="70"/>
      <c r="EGO31" s="70"/>
      <c r="EGP31" s="70"/>
      <c r="EGQ31" s="70"/>
      <c r="EGR31" s="70"/>
      <c r="EGS31" s="70"/>
      <c r="EGT31" s="70"/>
      <c r="EGU31" s="70"/>
      <c r="EGV31" s="70"/>
      <c r="EGW31" s="70"/>
      <c r="EGX31" s="70"/>
      <c r="EGY31" s="70"/>
      <c r="EGZ31" s="70"/>
      <c r="EHA31" s="70"/>
      <c r="EHB31" s="70"/>
      <c r="EHC31" s="70"/>
      <c r="EHD31" s="70"/>
      <c r="EHE31" s="70"/>
      <c r="EHF31" s="70"/>
      <c r="EHG31" s="70"/>
      <c r="EHH31" s="70"/>
      <c r="EHI31" s="70"/>
      <c r="EHJ31" s="70"/>
      <c r="EHK31" s="70"/>
      <c r="EHL31" s="70"/>
      <c r="EHM31" s="70"/>
      <c r="EHN31" s="70"/>
      <c r="EHO31" s="70"/>
      <c r="EHP31" s="70"/>
      <c r="EHQ31" s="70"/>
      <c r="EHR31" s="70"/>
      <c r="EHS31" s="70"/>
      <c r="EHT31" s="70"/>
      <c r="EHU31" s="70"/>
      <c r="EHV31" s="70"/>
      <c r="EHW31" s="70"/>
      <c r="EHX31" s="70"/>
      <c r="EHY31" s="70"/>
      <c r="EHZ31" s="70"/>
      <c r="EIA31" s="70"/>
      <c r="EIB31" s="70"/>
      <c r="EIC31" s="70"/>
      <c r="EID31" s="70"/>
      <c r="EIE31" s="70"/>
      <c r="EIF31" s="70"/>
      <c r="EIG31" s="70"/>
      <c r="EIH31" s="70"/>
      <c r="EII31" s="70"/>
      <c r="EIJ31" s="70"/>
      <c r="EIK31" s="70"/>
      <c r="EIL31" s="70"/>
      <c r="EIM31" s="70"/>
      <c r="EIN31" s="70"/>
      <c r="EIO31" s="70"/>
      <c r="EIP31" s="70"/>
      <c r="EIQ31" s="70"/>
      <c r="EIR31" s="70"/>
      <c r="EIS31" s="70"/>
      <c r="EIT31" s="70"/>
      <c r="EIU31" s="70"/>
      <c r="EIV31" s="70"/>
      <c r="EIW31" s="70"/>
      <c r="EIX31" s="70"/>
      <c r="EIY31" s="70"/>
      <c r="EIZ31" s="70"/>
      <c r="EJA31" s="70"/>
      <c r="EJB31" s="70"/>
      <c r="EJC31" s="70"/>
      <c r="EJD31" s="70"/>
      <c r="EJE31" s="70"/>
      <c r="EJF31" s="70"/>
      <c r="EJG31" s="70"/>
      <c r="EJH31" s="70"/>
      <c r="EJI31" s="70"/>
      <c r="EJJ31" s="70"/>
      <c r="EJK31" s="70"/>
      <c r="EJL31" s="70"/>
      <c r="EJM31" s="70"/>
      <c r="EJN31" s="70"/>
      <c r="EJO31" s="70"/>
      <c r="EJP31" s="70"/>
      <c r="EJQ31" s="70"/>
      <c r="EJR31" s="70"/>
      <c r="EJS31" s="70"/>
      <c r="EJT31" s="70"/>
      <c r="EJU31" s="70"/>
      <c r="EJV31" s="70"/>
      <c r="EJW31" s="70"/>
      <c r="EJX31" s="70"/>
      <c r="EJY31" s="70"/>
      <c r="EJZ31" s="70"/>
      <c r="EKA31" s="70"/>
      <c r="EKB31" s="70"/>
      <c r="EKC31" s="70"/>
      <c r="EKD31" s="70"/>
      <c r="EKE31" s="70"/>
      <c r="EKF31" s="70"/>
      <c r="EKG31" s="70"/>
      <c r="EKH31" s="70"/>
      <c r="EKI31" s="70"/>
      <c r="EKJ31" s="70"/>
      <c r="EKK31" s="70"/>
      <c r="EKL31" s="70"/>
      <c r="EKM31" s="70"/>
      <c r="EKN31" s="70"/>
      <c r="EKO31" s="70"/>
      <c r="EKP31" s="70"/>
      <c r="EKQ31" s="70"/>
      <c r="EKR31" s="70"/>
      <c r="EKS31" s="70"/>
      <c r="EKT31" s="70"/>
      <c r="EKU31" s="70"/>
      <c r="EKV31" s="70"/>
      <c r="EKW31" s="70"/>
      <c r="EKX31" s="70"/>
      <c r="EKY31" s="70"/>
      <c r="EKZ31" s="70"/>
      <c r="ELA31" s="70"/>
      <c r="ELB31" s="70"/>
      <c r="ELC31" s="70"/>
      <c r="ELD31" s="70"/>
      <c r="ELE31" s="70"/>
      <c r="ELF31" s="70"/>
      <c r="ELG31" s="70"/>
      <c r="ELH31" s="70"/>
      <c r="ELI31" s="70"/>
      <c r="ELJ31" s="70"/>
      <c r="ELK31" s="70"/>
      <c r="ELL31" s="70"/>
      <c r="ELM31" s="70"/>
      <c r="ELN31" s="70"/>
      <c r="ELO31" s="70"/>
      <c r="ELP31" s="70"/>
      <c r="ELQ31" s="70"/>
      <c r="ELR31" s="70"/>
      <c r="ELS31" s="70"/>
      <c r="ELT31" s="70"/>
      <c r="ELU31" s="70"/>
      <c r="ELV31" s="70"/>
      <c r="ELW31" s="70"/>
      <c r="ELX31" s="70"/>
      <c r="ELY31" s="70"/>
      <c r="ELZ31" s="70"/>
      <c r="EMA31" s="70"/>
      <c r="EMB31" s="70"/>
      <c r="EMC31" s="70"/>
      <c r="EMD31" s="70"/>
      <c r="EME31" s="70"/>
      <c r="EMF31" s="70"/>
      <c r="EMG31" s="70"/>
      <c r="EMH31" s="70"/>
      <c r="EMI31" s="70"/>
      <c r="EMJ31" s="70"/>
      <c r="EMK31" s="70"/>
      <c r="EML31" s="70"/>
      <c r="EMM31" s="70"/>
      <c r="EMN31" s="70"/>
      <c r="EMO31" s="70"/>
      <c r="EMP31" s="70"/>
      <c r="EMQ31" s="70"/>
      <c r="EMR31" s="70"/>
      <c r="EMS31" s="70"/>
      <c r="EMT31" s="70"/>
      <c r="EMU31" s="70"/>
      <c r="EMV31" s="70"/>
      <c r="EMW31" s="70"/>
      <c r="EMX31" s="70"/>
      <c r="EMY31" s="70"/>
      <c r="EMZ31" s="70"/>
      <c r="ENA31" s="70"/>
      <c r="ENB31" s="70"/>
      <c r="ENC31" s="70"/>
      <c r="END31" s="70"/>
      <c r="ENE31" s="70"/>
      <c r="ENF31" s="70"/>
      <c r="ENG31" s="70"/>
      <c r="ENH31" s="70"/>
      <c r="ENI31" s="70"/>
      <c r="ENJ31" s="70"/>
      <c r="ENK31" s="70"/>
      <c r="ENL31" s="70"/>
      <c r="ENM31" s="70"/>
      <c r="ENN31" s="70"/>
      <c r="ENO31" s="70"/>
      <c r="ENP31" s="70"/>
      <c r="ENQ31" s="70"/>
      <c r="ENR31" s="70"/>
      <c r="ENS31" s="70"/>
      <c r="ENT31" s="70"/>
      <c r="ENU31" s="70"/>
      <c r="ENV31" s="70"/>
      <c r="ENW31" s="70"/>
      <c r="ENX31" s="70"/>
      <c r="ENY31" s="70"/>
      <c r="ENZ31" s="70"/>
      <c r="EOA31" s="70"/>
      <c r="EOB31" s="70"/>
      <c r="EOC31" s="70"/>
      <c r="EOD31" s="70"/>
      <c r="EOE31" s="70"/>
      <c r="EOF31" s="70"/>
      <c r="EOG31" s="70"/>
      <c r="EOH31" s="70"/>
      <c r="EOI31" s="70"/>
      <c r="EOJ31" s="70"/>
      <c r="EOK31" s="70"/>
      <c r="EOL31" s="70"/>
      <c r="EOM31" s="70"/>
      <c r="EON31" s="70"/>
      <c r="EOO31" s="70"/>
      <c r="EOP31" s="70"/>
      <c r="EOQ31" s="70"/>
      <c r="EOR31" s="70"/>
      <c r="EOS31" s="70"/>
      <c r="EOT31" s="70"/>
      <c r="EOU31" s="70"/>
      <c r="EOV31" s="70"/>
      <c r="EOW31" s="70"/>
      <c r="EOX31" s="70"/>
      <c r="EOY31" s="70"/>
      <c r="EOZ31" s="70"/>
      <c r="EPA31" s="70"/>
      <c r="EPB31" s="70"/>
      <c r="EPC31" s="70"/>
      <c r="EPD31" s="70"/>
      <c r="EPE31" s="70"/>
      <c r="EPF31" s="70"/>
      <c r="EPG31" s="70"/>
      <c r="EPH31" s="70"/>
      <c r="EPI31" s="70"/>
      <c r="EPJ31" s="70"/>
      <c r="EPK31" s="70"/>
      <c r="EPL31" s="70"/>
      <c r="EPM31" s="70"/>
      <c r="EPN31" s="70"/>
      <c r="EPO31" s="70"/>
      <c r="EPP31" s="70"/>
      <c r="EPQ31" s="70"/>
      <c r="EPR31" s="70"/>
      <c r="EPS31" s="70"/>
      <c r="EPT31" s="70"/>
      <c r="EPU31" s="70"/>
      <c r="EPV31" s="70"/>
      <c r="EPW31" s="70"/>
      <c r="EPX31" s="70"/>
      <c r="EPY31" s="70"/>
      <c r="EPZ31" s="70"/>
      <c r="EQA31" s="70"/>
      <c r="EQB31" s="70"/>
      <c r="EQC31" s="70"/>
      <c r="EQD31" s="70"/>
      <c r="EQE31" s="70"/>
      <c r="EQF31" s="70"/>
      <c r="EQG31" s="70"/>
      <c r="EQH31" s="70"/>
      <c r="EQI31" s="70"/>
      <c r="EQJ31" s="70"/>
      <c r="EQK31" s="70"/>
      <c r="EQL31" s="70"/>
      <c r="EQM31" s="70"/>
      <c r="EQN31" s="70"/>
      <c r="EQO31" s="70"/>
      <c r="EQP31" s="70"/>
      <c r="EQQ31" s="70"/>
      <c r="EQR31" s="70"/>
      <c r="EQS31" s="70"/>
      <c r="EQT31" s="70"/>
      <c r="EQU31" s="70"/>
      <c r="EQV31" s="70"/>
      <c r="EQW31" s="70"/>
      <c r="EQX31" s="70"/>
      <c r="EQY31" s="70"/>
      <c r="EQZ31" s="70"/>
      <c r="ERA31" s="70"/>
      <c r="ERB31" s="70"/>
      <c r="ERC31" s="70"/>
      <c r="ERD31" s="70"/>
      <c r="ERE31" s="70"/>
      <c r="ERF31" s="70"/>
      <c r="ERG31" s="70"/>
      <c r="ERH31" s="70"/>
      <c r="ERI31" s="70"/>
      <c r="ERJ31" s="70"/>
      <c r="ERK31" s="70"/>
      <c r="ERL31" s="70"/>
      <c r="ERM31" s="70"/>
      <c r="ERN31" s="70"/>
      <c r="ERO31" s="70"/>
      <c r="ERP31" s="70"/>
      <c r="ERQ31" s="70"/>
      <c r="ERR31" s="70"/>
      <c r="ERS31" s="70"/>
      <c r="ERT31" s="70"/>
      <c r="ERU31" s="70"/>
      <c r="ERV31" s="70"/>
      <c r="ERW31" s="70"/>
      <c r="ERX31" s="70"/>
      <c r="ERY31" s="70"/>
      <c r="ERZ31" s="70"/>
      <c r="ESA31" s="70"/>
      <c r="ESB31" s="70"/>
      <c r="ESC31" s="70"/>
      <c r="ESD31" s="70"/>
      <c r="ESE31" s="70"/>
      <c r="ESF31" s="70"/>
      <c r="ESG31" s="70"/>
      <c r="ESH31" s="70"/>
      <c r="ESI31" s="70"/>
      <c r="ESJ31" s="70"/>
      <c r="ESK31" s="70"/>
      <c r="ESL31" s="70"/>
      <c r="ESM31" s="70"/>
      <c r="ESN31" s="70"/>
      <c r="ESO31" s="70"/>
      <c r="ESP31" s="70"/>
      <c r="ESQ31" s="70"/>
      <c r="ESR31" s="70"/>
      <c r="ESS31" s="70"/>
      <c r="EST31" s="70"/>
      <c r="ESU31" s="70"/>
      <c r="ESV31" s="70"/>
      <c r="ESW31" s="70"/>
      <c r="ESX31" s="70"/>
      <c r="ESY31" s="70"/>
      <c r="ESZ31" s="70"/>
      <c r="ETA31" s="70"/>
      <c r="ETB31" s="70"/>
      <c r="ETC31" s="70"/>
      <c r="ETD31" s="70"/>
      <c r="ETE31" s="70"/>
      <c r="ETF31" s="70"/>
      <c r="ETG31" s="70"/>
      <c r="ETH31" s="70"/>
      <c r="ETI31" s="70"/>
      <c r="ETJ31" s="70"/>
      <c r="ETK31" s="70"/>
      <c r="ETL31" s="70"/>
      <c r="ETM31" s="70"/>
      <c r="ETN31" s="70"/>
      <c r="ETO31" s="70"/>
      <c r="ETP31" s="70"/>
      <c r="ETQ31" s="70"/>
      <c r="ETR31" s="70"/>
      <c r="ETS31" s="70"/>
      <c r="ETT31" s="70"/>
      <c r="ETU31" s="70"/>
      <c r="ETV31" s="70"/>
      <c r="ETW31" s="70"/>
      <c r="ETX31" s="70"/>
      <c r="ETY31" s="70"/>
      <c r="ETZ31" s="70"/>
      <c r="EUA31" s="70"/>
      <c r="EUB31" s="70"/>
      <c r="EUC31" s="70"/>
      <c r="EUD31" s="70"/>
      <c r="EUE31" s="70"/>
      <c r="EUF31" s="70"/>
      <c r="EUG31" s="70"/>
      <c r="EUH31" s="70"/>
      <c r="EUI31" s="70"/>
      <c r="EUJ31" s="70"/>
      <c r="EUK31" s="70"/>
      <c r="EUL31" s="70"/>
      <c r="EUM31" s="70"/>
      <c r="EUN31" s="70"/>
      <c r="EUO31" s="70"/>
      <c r="EUP31" s="70"/>
      <c r="EUQ31" s="70"/>
      <c r="EUR31" s="70"/>
      <c r="EUS31" s="70"/>
      <c r="EUT31" s="70"/>
      <c r="EUU31" s="70"/>
      <c r="EUV31" s="70"/>
      <c r="EUW31" s="70"/>
      <c r="EUX31" s="70"/>
      <c r="EUY31" s="70"/>
      <c r="EUZ31" s="70"/>
      <c r="EVA31" s="70"/>
      <c r="EVB31" s="70"/>
      <c r="EVC31" s="70"/>
      <c r="EVD31" s="70"/>
      <c r="EVE31" s="70"/>
      <c r="EVF31" s="70"/>
      <c r="EVG31" s="70"/>
      <c r="EVH31" s="70"/>
      <c r="EVI31" s="70"/>
      <c r="EVJ31" s="70"/>
      <c r="EVK31" s="70"/>
      <c r="EVL31" s="70"/>
      <c r="EVM31" s="70"/>
      <c r="EVN31" s="70"/>
      <c r="EVO31" s="70"/>
      <c r="EVP31" s="70"/>
      <c r="EVQ31" s="70"/>
      <c r="EVR31" s="70"/>
      <c r="EVS31" s="70"/>
      <c r="EVT31" s="70"/>
      <c r="EVU31" s="70"/>
      <c r="EVV31" s="70"/>
      <c r="EVW31" s="70"/>
      <c r="EVX31" s="70"/>
      <c r="EVY31" s="70"/>
      <c r="EVZ31" s="70"/>
      <c r="EWA31" s="70"/>
      <c r="EWB31" s="70"/>
      <c r="EWC31" s="70"/>
      <c r="EWD31" s="70"/>
      <c r="EWE31" s="70"/>
      <c r="EWF31" s="70"/>
      <c r="EWG31" s="70"/>
      <c r="EWH31" s="70"/>
      <c r="EWI31" s="70"/>
      <c r="EWJ31" s="70"/>
      <c r="EWK31" s="70"/>
      <c r="EWL31" s="70"/>
      <c r="EWM31" s="70"/>
      <c r="EWN31" s="70"/>
      <c r="EWO31" s="70"/>
      <c r="EWP31" s="70"/>
      <c r="EWQ31" s="70"/>
      <c r="EWR31" s="70"/>
      <c r="EWS31" s="70"/>
      <c r="EWT31" s="70"/>
      <c r="EWU31" s="70"/>
      <c r="EWV31" s="70"/>
      <c r="EWW31" s="70"/>
      <c r="EWX31" s="70"/>
      <c r="EWY31" s="70"/>
      <c r="EWZ31" s="70"/>
      <c r="EXA31" s="70"/>
      <c r="EXB31" s="70"/>
      <c r="EXC31" s="70"/>
      <c r="EXD31" s="70"/>
      <c r="EXE31" s="70"/>
      <c r="EXF31" s="70"/>
      <c r="EXG31" s="70"/>
      <c r="EXH31" s="70"/>
      <c r="EXI31" s="70"/>
      <c r="EXJ31" s="70"/>
      <c r="EXK31" s="70"/>
      <c r="EXL31" s="70"/>
      <c r="EXM31" s="70"/>
      <c r="EXN31" s="70"/>
      <c r="EXO31" s="70"/>
      <c r="EXP31" s="70"/>
      <c r="EXQ31" s="70"/>
      <c r="EXR31" s="70"/>
      <c r="EXS31" s="70"/>
      <c r="EXT31" s="70"/>
      <c r="EXU31" s="70"/>
      <c r="EXV31" s="70"/>
      <c r="EXW31" s="70"/>
      <c r="EXX31" s="70"/>
      <c r="EXY31" s="70"/>
      <c r="EXZ31" s="70"/>
      <c r="EYA31" s="70"/>
      <c r="EYB31" s="70"/>
      <c r="EYC31" s="70"/>
      <c r="EYD31" s="70"/>
      <c r="EYE31" s="70"/>
      <c r="EYF31" s="70"/>
      <c r="EYG31" s="70"/>
      <c r="EYH31" s="70"/>
      <c r="EYI31" s="70"/>
      <c r="EYJ31" s="70"/>
      <c r="EYK31" s="70"/>
      <c r="EYL31" s="70"/>
      <c r="EYM31" s="70"/>
      <c r="EYN31" s="70"/>
      <c r="EYO31" s="70"/>
      <c r="EYP31" s="70"/>
      <c r="EYQ31" s="70"/>
      <c r="EYR31" s="70"/>
      <c r="EYS31" s="70"/>
      <c r="EYT31" s="70"/>
      <c r="EYU31" s="70"/>
      <c r="EYV31" s="70"/>
      <c r="EYW31" s="70"/>
      <c r="EYX31" s="70"/>
      <c r="EYY31" s="70"/>
      <c r="EYZ31" s="70"/>
      <c r="EZA31" s="70"/>
      <c r="EZB31" s="70"/>
      <c r="EZC31" s="70"/>
      <c r="EZD31" s="70"/>
      <c r="EZE31" s="70"/>
      <c r="EZF31" s="70"/>
      <c r="EZG31" s="70"/>
      <c r="EZH31" s="70"/>
      <c r="EZI31" s="70"/>
      <c r="EZJ31" s="70"/>
      <c r="EZK31" s="70"/>
      <c r="EZL31" s="70"/>
      <c r="EZM31" s="70"/>
      <c r="EZN31" s="70"/>
      <c r="EZO31" s="70"/>
      <c r="EZP31" s="70"/>
      <c r="EZQ31" s="70"/>
      <c r="EZR31" s="70"/>
      <c r="EZS31" s="70"/>
      <c r="EZT31" s="70"/>
      <c r="EZU31" s="70"/>
      <c r="EZV31" s="70"/>
      <c r="EZW31" s="70"/>
      <c r="EZX31" s="70"/>
      <c r="EZY31" s="70"/>
      <c r="EZZ31" s="70"/>
      <c r="FAA31" s="70"/>
      <c r="FAB31" s="70"/>
      <c r="FAC31" s="70"/>
      <c r="FAD31" s="70"/>
      <c r="FAE31" s="70"/>
      <c r="FAF31" s="70"/>
      <c r="FAG31" s="70"/>
      <c r="FAH31" s="70"/>
      <c r="FAI31" s="70"/>
      <c r="FAJ31" s="70"/>
      <c r="FAK31" s="70"/>
      <c r="FAL31" s="70"/>
      <c r="FAM31" s="70"/>
      <c r="FAN31" s="70"/>
      <c r="FAO31" s="70"/>
      <c r="FAP31" s="70"/>
      <c r="FAQ31" s="70"/>
      <c r="FAR31" s="70"/>
      <c r="FAS31" s="70"/>
      <c r="FAT31" s="70"/>
      <c r="FAU31" s="70"/>
      <c r="FAV31" s="70"/>
      <c r="FAW31" s="70"/>
      <c r="FAX31" s="70"/>
      <c r="FAY31" s="70"/>
      <c r="FAZ31" s="70"/>
      <c r="FBA31" s="70"/>
      <c r="FBB31" s="70"/>
      <c r="FBC31" s="70"/>
      <c r="FBD31" s="70"/>
      <c r="FBE31" s="70"/>
      <c r="FBF31" s="70"/>
      <c r="FBG31" s="70"/>
      <c r="FBH31" s="70"/>
      <c r="FBI31" s="70"/>
      <c r="FBJ31" s="70"/>
      <c r="FBK31" s="70"/>
      <c r="FBL31" s="70"/>
      <c r="FBM31" s="70"/>
      <c r="FBN31" s="70"/>
      <c r="FBO31" s="70"/>
      <c r="FBP31" s="70"/>
      <c r="FBQ31" s="70"/>
      <c r="FBR31" s="70"/>
      <c r="FBS31" s="70"/>
      <c r="FBT31" s="70"/>
      <c r="FBU31" s="70"/>
      <c r="FBV31" s="70"/>
      <c r="FBW31" s="70"/>
      <c r="FBX31" s="70"/>
      <c r="FBY31" s="70"/>
      <c r="FBZ31" s="70"/>
      <c r="FCA31" s="70"/>
      <c r="FCB31" s="70"/>
      <c r="FCC31" s="70"/>
      <c r="FCD31" s="70"/>
      <c r="FCE31" s="70"/>
      <c r="FCF31" s="70"/>
      <c r="FCG31" s="70"/>
      <c r="FCH31" s="70"/>
      <c r="FCI31" s="70"/>
      <c r="FCJ31" s="70"/>
      <c r="FCK31" s="70"/>
      <c r="FCL31" s="70"/>
      <c r="FCM31" s="70"/>
      <c r="FCN31" s="70"/>
      <c r="FCO31" s="70"/>
      <c r="FCP31" s="70"/>
      <c r="FCQ31" s="70"/>
      <c r="FCR31" s="70"/>
      <c r="FCS31" s="70"/>
      <c r="FCT31" s="70"/>
      <c r="FCU31" s="70"/>
      <c r="FCV31" s="70"/>
      <c r="FCW31" s="70"/>
      <c r="FCX31" s="70"/>
      <c r="FCY31" s="70"/>
      <c r="FCZ31" s="70"/>
      <c r="FDA31" s="70"/>
      <c r="FDB31" s="70"/>
      <c r="FDC31" s="70"/>
      <c r="FDD31" s="70"/>
      <c r="FDE31" s="70"/>
      <c r="FDF31" s="70"/>
      <c r="FDG31" s="70"/>
      <c r="FDH31" s="70"/>
      <c r="FDI31" s="70"/>
      <c r="FDJ31" s="70"/>
      <c r="FDK31" s="70"/>
      <c r="FDL31" s="70"/>
      <c r="FDM31" s="70"/>
      <c r="FDN31" s="70"/>
      <c r="FDO31" s="70"/>
      <c r="FDP31" s="70"/>
      <c r="FDQ31" s="70"/>
      <c r="FDR31" s="70"/>
      <c r="FDS31" s="70"/>
      <c r="FDT31" s="70"/>
      <c r="FDU31" s="70"/>
      <c r="FDV31" s="70"/>
      <c r="FDW31" s="70"/>
      <c r="FDX31" s="70"/>
      <c r="FDY31" s="70"/>
      <c r="FDZ31" s="70"/>
      <c r="FEA31" s="70"/>
      <c r="FEB31" s="70"/>
      <c r="FEC31" s="70"/>
      <c r="FED31" s="70"/>
      <c r="FEE31" s="70"/>
      <c r="FEF31" s="70"/>
      <c r="FEG31" s="70"/>
      <c r="FEH31" s="70"/>
      <c r="FEI31" s="70"/>
      <c r="FEJ31" s="70"/>
      <c r="FEK31" s="70"/>
      <c r="FEL31" s="70"/>
      <c r="FEM31" s="70"/>
      <c r="FEN31" s="70"/>
      <c r="FEO31" s="70"/>
      <c r="FEP31" s="70"/>
      <c r="FEQ31" s="70"/>
      <c r="FER31" s="70"/>
      <c r="FES31" s="70"/>
      <c r="FET31" s="70"/>
      <c r="FEU31" s="70"/>
      <c r="FEV31" s="70"/>
      <c r="FEW31" s="70"/>
      <c r="FEX31" s="70"/>
      <c r="FEY31" s="70"/>
      <c r="FEZ31" s="70"/>
      <c r="FFA31" s="70"/>
      <c r="FFB31" s="70"/>
      <c r="FFC31" s="70"/>
      <c r="FFD31" s="70"/>
      <c r="FFE31" s="70"/>
      <c r="FFF31" s="70"/>
      <c r="FFG31" s="70"/>
      <c r="FFH31" s="70"/>
      <c r="FFI31" s="70"/>
      <c r="FFJ31" s="70"/>
      <c r="FFK31" s="70"/>
      <c r="FFL31" s="70"/>
      <c r="FFM31" s="70"/>
      <c r="FFN31" s="70"/>
      <c r="FFO31" s="70"/>
      <c r="FFP31" s="70"/>
      <c r="FFQ31" s="70"/>
      <c r="FFR31" s="70"/>
      <c r="FFS31" s="70"/>
      <c r="FFT31" s="70"/>
      <c r="FFU31" s="70"/>
      <c r="FFV31" s="70"/>
      <c r="FFW31" s="70"/>
      <c r="FFX31" s="70"/>
      <c r="FFY31" s="70"/>
      <c r="FFZ31" s="70"/>
      <c r="FGA31" s="70"/>
      <c r="FGB31" s="70"/>
      <c r="FGC31" s="70"/>
      <c r="FGD31" s="70"/>
      <c r="FGE31" s="70"/>
      <c r="FGF31" s="70"/>
      <c r="FGG31" s="70"/>
      <c r="FGH31" s="70"/>
      <c r="FGI31" s="70"/>
      <c r="FGJ31" s="70"/>
      <c r="FGK31" s="70"/>
      <c r="FGL31" s="70"/>
      <c r="FGM31" s="70"/>
      <c r="FGN31" s="70"/>
      <c r="FGO31" s="70"/>
      <c r="FGP31" s="70"/>
      <c r="FGQ31" s="70"/>
      <c r="FGR31" s="70"/>
      <c r="FGS31" s="70"/>
      <c r="FGT31" s="70"/>
      <c r="FGU31" s="70"/>
      <c r="FGV31" s="70"/>
      <c r="FGW31" s="70"/>
      <c r="FGX31" s="70"/>
      <c r="FGY31" s="70"/>
      <c r="FGZ31" s="70"/>
      <c r="FHA31" s="70"/>
      <c r="FHB31" s="70"/>
      <c r="FHC31" s="70"/>
      <c r="FHD31" s="70"/>
      <c r="FHE31" s="70"/>
      <c r="FHF31" s="70"/>
      <c r="FHG31" s="70"/>
      <c r="FHH31" s="70"/>
      <c r="FHI31" s="70"/>
      <c r="FHJ31" s="70"/>
      <c r="FHK31" s="70"/>
      <c r="FHL31" s="70"/>
      <c r="FHM31" s="70"/>
      <c r="FHN31" s="70"/>
      <c r="FHO31" s="70"/>
      <c r="FHP31" s="70"/>
      <c r="FHQ31" s="70"/>
      <c r="FHR31" s="70"/>
      <c r="FHS31" s="70"/>
      <c r="FHT31" s="70"/>
      <c r="FHU31" s="70"/>
      <c r="FHV31" s="70"/>
      <c r="FHW31" s="70"/>
      <c r="FHX31" s="70"/>
      <c r="FHY31" s="70"/>
      <c r="FHZ31" s="70"/>
      <c r="FIA31" s="70"/>
      <c r="FIB31" s="70"/>
      <c r="FIC31" s="70"/>
      <c r="FID31" s="70"/>
      <c r="FIE31" s="70"/>
      <c r="FIF31" s="70"/>
      <c r="FIG31" s="70"/>
      <c r="FIH31" s="70"/>
      <c r="FII31" s="70"/>
      <c r="FIJ31" s="70"/>
      <c r="FIK31" s="70"/>
      <c r="FIL31" s="70"/>
      <c r="FIM31" s="70"/>
      <c r="FIN31" s="70"/>
      <c r="FIO31" s="70"/>
      <c r="FIP31" s="70"/>
      <c r="FIQ31" s="70"/>
      <c r="FIR31" s="70"/>
      <c r="FIS31" s="70"/>
      <c r="FIT31" s="70"/>
      <c r="FIU31" s="70"/>
      <c r="FIV31" s="70"/>
      <c r="FIW31" s="70"/>
      <c r="FIX31" s="70"/>
      <c r="FIY31" s="70"/>
      <c r="FIZ31" s="70"/>
      <c r="FJA31" s="70"/>
      <c r="FJB31" s="70"/>
      <c r="FJC31" s="70"/>
      <c r="FJD31" s="70"/>
      <c r="FJE31" s="70"/>
      <c r="FJF31" s="70"/>
      <c r="FJG31" s="70"/>
      <c r="FJH31" s="70"/>
      <c r="FJI31" s="70"/>
      <c r="FJJ31" s="70"/>
      <c r="FJK31" s="70"/>
      <c r="FJL31" s="70"/>
      <c r="FJM31" s="70"/>
      <c r="FJN31" s="70"/>
      <c r="FJO31" s="70"/>
      <c r="FJP31" s="70"/>
      <c r="FJQ31" s="70"/>
      <c r="FJR31" s="70"/>
      <c r="FJS31" s="70"/>
      <c r="FJT31" s="70"/>
      <c r="FJU31" s="70"/>
      <c r="FJV31" s="70"/>
      <c r="FJW31" s="70"/>
      <c r="FJX31" s="70"/>
      <c r="FJY31" s="70"/>
      <c r="FJZ31" s="70"/>
      <c r="FKA31" s="70"/>
      <c r="FKB31" s="70"/>
      <c r="FKC31" s="70"/>
      <c r="FKD31" s="70"/>
      <c r="FKE31" s="70"/>
      <c r="FKF31" s="70"/>
      <c r="FKG31" s="70"/>
      <c r="FKH31" s="70"/>
      <c r="FKI31" s="70"/>
      <c r="FKJ31" s="70"/>
      <c r="FKK31" s="70"/>
      <c r="FKL31" s="70"/>
      <c r="FKM31" s="70"/>
      <c r="FKN31" s="70"/>
      <c r="FKO31" s="70"/>
      <c r="FKP31" s="70"/>
      <c r="FKQ31" s="70"/>
      <c r="FKR31" s="70"/>
      <c r="FKS31" s="70"/>
      <c r="FKT31" s="70"/>
      <c r="FKU31" s="70"/>
      <c r="FKV31" s="70"/>
      <c r="FKW31" s="70"/>
      <c r="FKX31" s="70"/>
      <c r="FKY31" s="70"/>
      <c r="FKZ31" s="70"/>
      <c r="FLA31" s="70"/>
      <c r="FLB31" s="70"/>
      <c r="FLC31" s="70"/>
      <c r="FLD31" s="70"/>
      <c r="FLE31" s="70"/>
      <c r="FLF31" s="70"/>
      <c r="FLG31" s="70"/>
      <c r="FLH31" s="70"/>
      <c r="FLI31" s="70"/>
      <c r="FLJ31" s="70"/>
      <c r="FLK31" s="70"/>
      <c r="FLL31" s="70"/>
      <c r="FLM31" s="70"/>
      <c r="FLN31" s="70"/>
      <c r="FLO31" s="70"/>
      <c r="FLP31" s="70"/>
      <c r="FLQ31" s="70"/>
      <c r="FLR31" s="70"/>
      <c r="FLS31" s="70"/>
      <c r="FLT31" s="70"/>
      <c r="FLU31" s="70"/>
      <c r="FLV31" s="70"/>
      <c r="FLW31" s="70"/>
      <c r="FLX31" s="70"/>
      <c r="FLY31" s="70"/>
      <c r="FLZ31" s="70"/>
      <c r="FMA31" s="70"/>
      <c r="FMB31" s="70"/>
      <c r="FMC31" s="70"/>
      <c r="FMD31" s="70"/>
      <c r="FME31" s="70"/>
      <c r="FMF31" s="70"/>
      <c r="FMG31" s="70"/>
      <c r="FMH31" s="70"/>
      <c r="FMI31" s="70"/>
      <c r="FMJ31" s="70"/>
      <c r="FMK31" s="70"/>
      <c r="FML31" s="70"/>
      <c r="FMM31" s="70"/>
      <c r="FMN31" s="70"/>
      <c r="FMO31" s="70"/>
      <c r="FMP31" s="70"/>
      <c r="FMQ31" s="70"/>
      <c r="FMR31" s="70"/>
      <c r="FMS31" s="70"/>
      <c r="FMT31" s="70"/>
      <c r="FMU31" s="70"/>
      <c r="FMV31" s="70"/>
      <c r="FMW31" s="70"/>
      <c r="FMX31" s="70"/>
      <c r="FMY31" s="70"/>
      <c r="FMZ31" s="70"/>
      <c r="FNA31" s="70"/>
      <c r="FNB31" s="70"/>
      <c r="FNC31" s="70"/>
      <c r="FND31" s="70"/>
      <c r="FNE31" s="70"/>
      <c r="FNF31" s="70"/>
      <c r="FNG31" s="70"/>
      <c r="FNH31" s="70"/>
      <c r="FNI31" s="70"/>
      <c r="FNJ31" s="70"/>
      <c r="FNK31" s="70"/>
      <c r="FNL31" s="70"/>
      <c r="FNM31" s="70"/>
      <c r="FNN31" s="70"/>
      <c r="FNO31" s="70"/>
      <c r="FNP31" s="70"/>
      <c r="FNQ31" s="70"/>
      <c r="FNR31" s="70"/>
      <c r="FNS31" s="70"/>
      <c r="FNT31" s="70"/>
      <c r="FNU31" s="70"/>
      <c r="FNV31" s="70"/>
      <c r="FNW31" s="70"/>
      <c r="FNX31" s="70"/>
      <c r="FNY31" s="70"/>
      <c r="FNZ31" s="70"/>
      <c r="FOA31" s="70"/>
      <c r="FOB31" s="70"/>
      <c r="FOC31" s="70"/>
      <c r="FOD31" s="70"/>
      <c r="FOE31" s="70"/>
      <c r="FOF31" s="70"/>
      <c r="FOG31" s="70"/>
      <c r="FOH31" s="70"/>
      <c r="FOI31" s="70"/>
      <c r="FOJ31" s="70"/>
      <c r="FOK31" s="70"/>
      <c r="FOL31" s="70"/>
      <c r="FOM31" s="70"/>
      <c r="FON31" s="70"/>
      <c r="FOO31" s="70"/>
      <c r="FOP31" s="70"/>
      <c r="FOQ31" s="70"/>
      <c r="FOR31" s="70"/>
      <c r="FOS31" s="70"/>
      <c r="FOT31" s="70"/>
      <c r="FOU31" s="70"/>
      <c r="FOV31" s="70"/>
      <c r="FOW31" s="70"/>
      <c r="FOX31" s="70"/>
      <c r="FOY31" s="70"/>
      <c r="FOZ31" s="70"/>
      <c r="FPA31" s="70"/>
      <c r="FPB31" s="70"/>
      <c r="FPC31" s="70"/>
      <c r="FPD31" s="70"/>
      <c r="FPE31" s="70"/>
      <c r="FPF31" s="70"/>
      <c r="FPG31" s="70"/>
      <c r="FPH31" s="70"/>
      <c r="FPI31" s="70"/>
      <c r="FPJ31" s="70"/>
      <c r="FPK31" s="70"/>
      <c r="FPL31" s="70"/>
      <c r="FPM31" s="70"/>
      <c r="FPN31" s="70"/>
      <c r="FPO31" s="70"/>
      <c r="FPP31" s="70"/>
      <c r="FPQ31" s="70"/>
      <c r="FPR31" s="70"/>
      <c r="FPS31" s="70"/>
      <c r="FPT31" s="70"/>
      <c r="FPU31" s="70"/>
      <c r="FPV31" s="70"/>
      <c r="FPW31" s="70"/>
      <c r="FPX31" s="70"/>
      <c r="FPY31" s="70"/>
      <c r="FPZ31" s="70"/>
      <c r="FQA31" s="70"/>
      <c r="FQB31" s="70"/>
      <c r="FQC31" s="70"/>
      <c r="FQD31" s="70"/>
      <c r="FQE31" s="70"/>
      <c r="FQF31" s="70"/>
      <c r="FQG31" s="70"/>
      <c r="FQH31" s="70"/>
      <c r="FQI31" s="70"/>
      <c r="FQJ31" s="70"/>
      <c r="FQK31" s="70"/>
      <c r="FQL31" s="70"/>
      <c r="FQM31" s="70"/>
      <c r="FQN31" s="70"/>
      <c r="FQO31" s="70"/>
      <c r="FQP31" s="70"/>
      <c r="FQQ31" s="70"/>
      <c r="FQR31" s="70"/>
      <c r="FQS31" s="70"/>
      <c r="FQT31" s="70"/>
      <c r="FQU31" s="70"/>
      <c r="FQV31" s="70"/>
      <c r="FQW31" s="70"/>
      <c r="FQX31" s="70"/>
      <c r="FQY31" s="70"/>
      <c r="FQZ31" s="70"/>
      <c r="FRA31" s="70"/>
      <c r="FRB31" s="70"/>
      <c r="FRC31" s="70"/>
      <c r="FRD31" s="70"/>
      <c r="FRE31" s="70"/>
      <c r="FRF31" s="70"/>
      <c r="FRG31" s="70"/>
      <c r="FRH31" s="70"/>
      <c r="FRI31" s="70"/>
      <c r="FRJ31" s="70"/>
      <c r="FRK31" s="70"/>
      <c r="FRL31" s="70"/>
      <c r="FRM31" s="70"/>
      <c r="FRN31" s="70"/>
      <c r="FRO31" s="70"/>
      <c r="FRP31" s="70"/>
      <c r="FRQ31" s="70"/>
      <c r="FRR31" s="70"/>
      <c r="FRS31" s="70"/>
      <c r="FRT31" s="70"/>
      <c r="FRU31" s="70"/>
      <c r="FRV31" s="70"/>
      <c r="FRW31" s="70"/>
      <c r="FRX31" s="70"/>
      <c r="FRY31" s="70"/>
      <c r="FRZ31" s="70"/>
      <c r="FSA31" s="70"/>
      <c r="FSB31" s="70"/>
      <c r="FSC31" s="70"/>
      <c r="FSD31" s="70"/>
      <c r="FSE31" s="70"/>
      <c r="FSF31" s="70"/>
      <c r="FSG31" s="70"/>
      <c r="FSH31" s="70"/>
      <c r="FSI31" s="70"/>
      <c r="FSJ31" s="70"/>
      <c r="FSK31" s="70"/>
      <c r="FSL31" s="70"/>
      <c r="FSM31" s="70"/>
      <c r="FSN31" s="70"/>
      <c r="FSO31" s="70"/>
      <c r="FSP31" s="70"/>
      <c r="FSQ31" s="70"/>
      <c r="FSR31" s="70"/>
      <c r="FSS31" s="70"/>
      <c r="FST31" s="70"/>
      <c r="FSU31" s="70"/>
      <c r="FSV31" s="70"/>
      <c r="FSW31" s="70"/>
      <c r="FSX31" s="70"/>
      <c r="FSY31" s="70"/>
      <c r="FSZ31" s="70"/>
      <c r="FTA31" s="70"/>
      <c r="FTB31" s="70"/>
      <c r="FTC31" s="70"/>
      <c r="FTD31" s="70"/>
      <c r="FTE31" s="70"/>
      <c r="FTF31" s="70"/>
      <c r="FTG31" s="70"/>
      <c r="FTH31" s="70"/>
      <c r="FTI31" s="70"/>
      <c r="FTJ31" s="70"/>
      <c r="FTK31" s="70"/>
      <c r="FTL31" s="70"/>
      <c r="FTM31" s="70"/>
      <c r="FTN31" s="70"/>
      <c r="FTO31" s="70"/>
      <c r="FTP31" s="70"/>
      <c r="FTQ31" s="70"/>
      <c r="FTR31" s="70"/>
      <c r="FTS31" s="70"/>
      <c r="FTT31" s="70"/>
      <c r="FTU31" s="70"/>
      <c r="FTV31" s="70"/>
      <c r="FTW31" s="70"/>
      <c r="FTX31" s="70"/>
      <c r="FTY31" s="70"/>
      <c r="FTZ31" s="70"/>
      <c r="FUA31" s="70"/>
      <c r="FUB31" s="70"/>
      <c r="FUC31" s="70"/>
      <c r="FUD31" s="70"/>
      <c r="FUE31" s="70"/>
      <c r="FUF31" s="70"/>
      <c r="FUG31" s="70"/>
      <c r="FUH31" s="70"/>
      <c r="FUI31" s="70"/>
      <c r="FUJ31" s="70"/>
      <c r="FUK31" s="70"/>
      <c r="FUL31" s="70"/>
      <c r="FUM31" s="70"/>
      <c r="FUN31" s="70"/>
      <c r="FUO31" s="70"/>
      <c r="FUP31" s="70"/>
      <c r="FUQ31" s="70"/>
      <c r="FUR31" s="70"/>
      <c r="FUS31" s="70"/>
      <c r="FUT31" s="70"/>
      <c r="FUU31" s="70"/>
      <c r="FUV31" s="70"/>
      <c r="FUW31" s="70"/>
      <c r="FUX31" s="70"/>
      <c r="FUY31" s="70"/>
      <c r="FUZ31" s="70"/>
      <c r="FVA31" s="70"/>
      <c r="FVB31" s="70"/>
      <c r="FVC31" s="70"/>
      <c r="FVD31" s="70"/>
      <c r="FVE31" s="70"/>
      <c r="FVF31" s="70"/>
      <c r="FVG31" s="70"/>
      <c r="FVH31" s="70"/>
      <c r="FVI31" s="70"/>
      <c r="FVJ31" s="70"/>
      <c r="FVK31" s="70"/>
      <c r="FVL31" s="70"/>
      <c r="FVM31" s="70"/>
      <c r="FVN31" s="70"/>
      <c r="FVO31" s="70"/>
      <c r="FVP31" s="70"/>
      <c r="FVQ31" s="70"/>
      <c r="FVR31" s="70"/>
      <c r="FVS31" s="70"/>
      <c r="FVT31" s="70"/>
      <c r="FVU31" s="70"/>
      <c r="FVV31" s="70"/>
      <c r="FVW31" s="70"/>
      <c r="FVX31" s="70"/>
      <c r="FVY31" s="70"/>
      <c r="FVZ31" s="70"/>
      <c r="FWA31" s="70"/>
      <c r="FWB31" s="70"/>
      <c r="FWC31" s="70"/>
      <c r="FWD31" s="70"/>
      <c r="FWE31" s="70"/>
      <c r="FWF31" s="70"/>
      <c r="FWG31" s="70"/>
      <c r="FWH31" s="70"/>
      <c r="FWI31" s="70"/>
      <c r="FWJ31" s="70"/>
      <c r="FWK31" s="70"/>
      <c r="FWL31" s="70"/>
      <c r="FWM31" s="70"/>
      <c r="FWN31" s="70"/>
      <c r="FWO31" s="70"/>
      <c r="FWP31" s="70"/>
      <c r="FWQ31" s="70"/>
      <c r="FWR31" s="70"/>
      <c r="FWS31" s="70"/>
      <c r="FWT31" s="70"/>
      <c r="FWU31" s="70"/>
      <c r="FWV31" s="70"/>
      <c r="FWW31" s="70"/>
      <c r="FWX31" s="70"/>
      <c r="FWY31" s="70"/>
      <c r="FWZ31" s="70"/>
      <c r="FXA31" s="70"/>
      <c r="FXB31" s="70"/>
      <c r="FXC31" s="70"/>
      <c r="FXD31" s="70"/>
      <c r="FXE31" s="70"/>
      <c r="FXF31" s="70"/>
      <c r="FXG31" s="70"/>
      <c r="FXH31" s="70"/>
      <c r="FXI31" s="70"/>
      <c r="FXJ31" s="70"/>
      <c r="FXK31" s="70"/>
      <c r="FXL31" s="70"/>
      <c r="FXM31" s="70"/>
      <c r="FXN31" s="70"/>
      <c r="FXO31" s="70"/>
      <c r="FXP31" s="70"/>
      <c r="FXQ31" s="70"/>
      <c r="FXR31" s="70"/>
      <c r="FXS31" s="70"/>
      <c r="FXT31" s="70"/>
      <c r="FXU31" s="70"/>
      <c r="FXV31" s="70"/>
      <c r="FXW31" s="70"/>
      <c r="FXX31" s="70"/>
      <c r="FXY31" s="70"/>
      <c r="FXZ31" s="70"/>
      <c r="FYA31" s="70"/>
      <c r="FYB31" s="70"/>
      <c r="FYC31" s="70"/>
      <c r="FYD31" s="70"/>
      <c r="FYE31" s="70"/>
      <c r="FYF31" s="70"/>
      <c r="FYG31" s="70"/>
      <c r="FYH31" s="70"/>
      <c r="FYI31" s="70"/>
      <c r="FYJ31" s="70"/>
      <c r="FYK31" s="70"/>
      <c r="FYL31" s="70"/>
      <c r="FYM31" s="70"/>
      <c r="FYN31" s="70"/>
      <c r="FYO31" s="70"/>
      <c r="FYP31" s="70"/>
      <c r="FYQ31" s="70"/>
      <c r="FYR31" s="70"/>
      <c r="FYS31" s="70"/>
      <c r="FYT31" s="70"/>
      <c r="FYU31" s="70"/>
      <c r="FYV31" s="70"/>
      <c r="FYW31" s="70"/>
      <c r="FYX31" s="70"/>
      <c r="FYY31" s="70"/>
      <c r="FYZ31" s="70"/>
      <c r="FZA31" s="70"/>
      <c r="FZB31" s="70"/>
      <c r="FZC31" s="70"/>
      <c r="FZD31" s="70"/>
      <c r="FZE31" s="70"/>
      <c r="FZF31" s="70"/>
      <c r="FZG31" s="70"/>
      <c r="FZH31" s="70"/>
      <c r="FZI31" s="70"/>
      <c r="FZJ31" s="70"/>
      <c r="FZK31" s="70"/>
      <c r="FZL31" s="70"/>
      <c r="FZM31" s="70"/>
      <c r="FZN31" s="70"/>
      <c r="FZO31" s="70"/>
      <c r="FZP31" s="70"/>
      <c r="FZQ31" s="70"/>
      <c r="FZR31" s="70"/>
      <c r="FZS31" s="70"/>
      <c r="FZT31" s="70"/>
      <c r="FZU31" s="70"/>
      <c r="FZV31" s="70"/>
      <c r="FZW31" s="70"/>
      <c r="FZX31" s="70"/>
      <c r="FZY31" s="70"/>
      <c r="FZZ31" s="70"/>
      <c r="GAA31" s="70"/>
      <c r="GAB31" s="70"/>
      <c r="GAC31" s="70"/>
      <c r="GAD31" s="70"/>
      <c r="GAE31" s="70"/>
      <c r="GAF31" s="70"/>
      <c r="GAG31" s="70"/>
      <c r="GAH31" s="70"/>
      <c r="GAI31" s="70"/>
      <c r="GAJ31" s="70"/>
      <c r="GAK31" s="70"/>
      <c r="GAL31" s="70"/>
      <c r="GAM31" s="70"/>
      <c r="GAN31" s="70"/>
      <c r="GAO31" s="70"/>
      <c r="GAP31" s="70"/>
      <c r="GAQ31" s="70"/>
      <c r="GAR31" s="70"/>
      <c r="GAS31" s="70"/>
      <c r="GAT31" s="70"/>
      <c r="GAU31" s="70"/>
      <c r="GAV31" s="70"/>
      <c r="GAW31" s="70"/>
      <c r="GAX31" s="70"/>
      <c r="GAY31" s="70"/>
      <c r="GAZ31" s="70"/>
      <c r="GBA31" s="70"/>
      <c r="GBB31" s="70"/>
      <c r="GBC31" s="70"/>
      <c r="GBD31" s="70"/>
      <c r="GBE31" s="70"/>
      <c r="GBF31" s="70"/>
      <c r="GBG31" s="70"/>
      <c r="GBH31" s="70"/>
      <c r="GBI31" s="70"/>
      <c r="GBJ31" s="70"/>
      <c r="GBK31" s="70"/>
      <c r="GBL31" s="70"/>
      <c r="GBM31" s="70"/>
      <c r="GBN31" s="70"/>
      <c r="GBO31" s="70"/>
      <c r="GBP31" s="70"/>
      <c r="GBQ31" s="70"/>
      <c r="GBR31" s="70"/>
      <c r="GBS31" s="70"/>
      <c r="GBT31" s="70"/>
      <c r="GBU31" s="70"/>
      <c r="GBV31" s="70"/>
      <c r="GBW31" s="70"/>
      <c r="GBX31" s="70"/>
      <c r="GBY31" s="70"/>
      <c r="GBZ31" s="70"/>
      <c r="GCA31" s="70"/>
      <c r="GCB31" s="70"/>
      <c r="GCC31" s="70"/>
      <c r="GCD31" s="70"/>
      <c r="GCE31" s="70"/>
      <c r="GCF31" s="70"/>
      <c r="GCG31" s="70"/>
      <c r="GCH31" s="70"/>
      <c r="GCI31" s="70"/>
      <c r="GCJ31" s="70"/>
      <c r="GCK31" s="70"/>
      <c r="GCL31" s="70"/>
      <c r="GCM31" s="70"/>
      <c r="GCN31" s="70"/>
      <c r="GCO31" s="70"/>
      <c r="GCP31" s="70"/>
      <c r="GCQ31" s="70"/>
      <c r="GCR31" s="70"/>
      <c r="GCS31" s="70"/>
      <c r="GCT31" s="70"/>
      <c r="GCU31" s="70"/>
      <c r="GCV31" s="70"/>
      <c r="GCW31" s="70"/>
      <c r="GCX31" s="70"/>
      <c r="GCY31" s="70"/>
      <c r="GCZ31" s="70"/>
      <c r="GDA31" s="70"/>
      <c r="GDB31" s="70"/>
      <c r="GDC31" s="70"/>
      <c r="GDD31" s="70"/>
      <c r="GDE31" s="70"/>
      <c r="GDF31" s="70"/>
      <c r="GDG31" s="70"/>
      <c r="GDH31" s="70"/>
      <c r="GDI31" s="70"/>
      <c r="GDJ31" s="70"/>
      <c r="GDK31" s="70"/>
      <c r="GDL31" s="70"/>
      <c r="GDM31" s="70"/>
      <c r="GDN31" s="70"/>
      <c r="GDO31" s="70"/>
      <c r="GDP31" s="70"/>
      <c r="GDQ31" s="70"/>
      <c r="GDR31" s="70"/>
      <c r="GDS31" s="70"/>
      <c r="GDT31" s="70"/>
      <c r="GDU31" s="70"/>
      <c r="GDV31" s="70"/>
      <c r="GDW31" s="70"/>
      <c r="GDX31" s="70"/>
      <c r="GDY31" s="70"/>
      <c r="GDZ31" s="70"/>
      <c r="GEA31" s="70"/>
      <c r="GEB31" s="70"/>
      <c r="GEC31" s="70"/>
      <c r="GED31" s="70"/>
      <c r="GEE31" s="70"/>
      <c r="GEF31" s="70"/>
      <c r="GEG31" s="70"/>
      <c r="GEH31" s="70"/>
      <c r="GEI31" s="70"/>
      <c r="GEJ31" s="70"/>
      <c r="GEK31" s="70"/>
      <c r="GEL31" s="70"/>
      <c r="GEM31" s="70"/>
      <c r="GEN31" s="70"/>
      <c r="GEO31" s="70"/>
      <c r="GEP31" s="70"/>
      <c r="GEQ31" s="70"/>
      <c r="GER31" s="70"/>
      <c r="GES31" s="70"/>
      <c r="GET31" s="70"/>
      <c r="GEU31" s="70"/>
      <c r="GEV31" s="70"/>
      <c r="GEW31" s="70"/>
      <c r="GEX31" s="70"/>
      <c r="GEY31" s="70"/>
      <c r="GEZ31" s="70"/>
      <c r="GFA31" s="70"/>
      <c r="GFB31" s="70"/>
      <c r="GFC31" s="70"/>
      <c r="GFD31" s="70"/>
      <c r="GFE31" s="70"/>
      <c r="GFF31" s="70"/>
      <c r="GFG31" s="70"/>
      <c r="GFH31" s="70"/>
      <c r="GFI31" s="70"/>
      <c r="GFJ31" s="70"/>
      <c r="GFK31" s="70"/>
      <c r="GFL31" s="70"/>
      <c r="GFM31" s="70"/>
      <c r="GFN31" s="70"/>
      <c r="GFO31" s="70"/>
      <c r="GFP31" s="70"/>
      <c r="GFQ31" s="70"/>
      <c r="GFR31" s="70"/>
      <c r="GFS31" s="70"/>
      <c r="GFT31" s="70"/>
      <c r="GFU31" s="70"/>
      <c r="GFV31" s="70"/>
      <c r="GFW31" s="70"/>
      <c r="GFX31" s="70"/>
      <c r="GFY31" s="70"/>
      <c r="GFZ31" s="70"/>
      <c r="GGA31" s="70"/>
      <c r="GGB31" s="70"/>
      <c r="GGC31" s="70"/>
      <c r="GGD31" s="70"/>
      <c r="GGE31" s="70"/>
      <c r="GGF31" s="70"/>
      <c r="GGG31" s="70"/>
      <c r="GGH31" s="70"/>
      <c r="GGI31" s="70"/>
      <c r="GGJ31" s="70"/>
      <c r="GGK31" s="70"/>
      <c r="GGL31" s="70"/>
      <c r="GGM31" s="70"/>
      <c r="GGN31" s="70"/>
      <c r="GGO31" s="70"/>
      <c r="GGP31" s="70"/>
      <c r="GGQ31" s="70"/>
      <c r="GGR31" s="70"/>
      <c r="GGS31" s="70"/>
      <c r="GGT31" s="70"/>
      <c r="GGU31" s="70"/>
      <c r="GGV31" s="70"/>
      <c r="GGW31" s="70"/>
      <c r="GGX31" s="70"/>
      <c r="GGY31" s="70"/>
      <c r="GGZ31" s="70"/>
      <c r="GHA31" s="70"/>
      <c r="GHB31" s="70"/>
      <c r="GHC31" s="70"/>
      <c r="GHD31" s="70"/>
      <c r="GHE31" s="70"/>
      <c r="GHF31" s="70"/>
      <c r="GHG31" s="70"/>
      <c r="GHH31" s="70"/>
      <c r="GHI31" s="70"/>
      <c r="GHJ31" s="70"/>
      <c r="GHK31" s="70"/>
      <c r="GHL31" s="70"/>
      <c r="GHM31" s="70"/>
      <c r="GHN31" s="70"/>
      <c r="GHO31" s="70"/>
      <c r="GHP31" s="70"/>
      <c r="GHQ31" s="70"/>
      <c r="GHR31" s="70"/>
      <c r="GHS31" s="70"/>
      <c r="GHT31" s="70"/>
      <c r="GHU31" s="70"/>
      <c r="GHV31" s="70"/>
      <c r="GHW31" s="70"/>
      <c r="GHX31" s="70"/>
      <c r="GHY31" s="70"/>
      <c r="GHZ31" s="70"/>
      <c r="GIA31" s="70"/>
      <c r="GIB31" s="70"/>
      <c r="GIC31" s="70"/>
      <c r="GID31" s="70"/>
      <c r="GIE31" s="70"/>
      <c r="GIF31" s="70"/>
      <c r="GIG31" s="70"/>
      <c r="GIH31" s="70"/>
      <c r="GII31" s="70"/>
      <c r="GIJ31" s="70"/>
      <c r="GIK31" s="70"/>
      <c r="GIL31" s="70"/>
      <c r="GIM31" s="70"/>
      <c r="GIN31" s="70"/>
      <c r="GIO31" s="70"/>
      <c r="GIP31" s="70"/>
      <c r="GIQ31" s="70"/>
      <c r="GIR31" s="70"/>
      <c r="GIS31" s="70"/>
      <c r="GIT31" s="70"/>
      <c r="GIU31" s="70"/>
      <c r="GIV31" s="70"/>
      <c r="GIW31" s="70"/>
      <c r="GIX31" s="70"/>
      <c r="GIY31" s="70"/>
      <c r="GIZ31" s="70"/>
      <c r="GJA31" s="70"/>
      <c r="GJB31" s="70"/>
      <c r="GJC31" s="70"/>
      <c r="GJD31" s="70"/>
      <c r="GJE31" s="70"/>
      <c r="GJF31" s="70"/>
      <c r="GJG31" s="70"/>
      <c r="GJH31" s="70"/>
      <c r="GJI31" s="70"/>
      <c r="GJJ31" s="70"/>
      <c r="GJK31" s="70"/>
      <c r="GJL31" s="70"/>
      <c r="GJM31" s="70"/>
      <c r="GJN31" s="70"/>
      <c r="GJO31" s="70"/>
      <c r="GJP31" s="70"/>
      <c r="GJQ31" s="70"/>
      <c r="GJR31" s="70"/>
      <c r="GJS31" s="70"/>
      <c r="GJT31" s="70"/>
      <c r="GJU31" s="70"/>
      <c r="GJV31" s="70"/>
      <c r="GJW31" s="70"/>
      <c r="GJX31" s="70"/>
      <c r="GJY31" s="70"/>
      <c r="GJZ31" s="70"/>
      <c r="GKA31" s="70"/>
      <c r="GKB31" s="70"/>
      <c r="GKC31" s="70"/>
      <c r="GKD31" s="70"/>
      <c r="GKE31" s="70"/>
      <c r="GKF31" s="70"/>
      <c r="GKG31" s="70"/>
      <c r="GKH31" s="70"/>
      <c r="GKI31" s="70"/>
      <c r="GKJ31" s="70"/>
      <c r="GKK31" s="70"/>
      <c r="GKL31" s="70"/>
      <c r="GKM31" s="70"/>
      <c r="GKN31" s="70"/>
      <c r="GKO31" s="70"/>
      <c r="GKP31" s="70"/>
      <c r="GKQ31" s="70"/>
      <c r="GKR31" s="70"/>
      <c r="GKS31" s="70"/>
      <c r="GKT31" s="70"/>
      <c r="GKU31" s="70"/>
      <c r="GKV31" s="70"/>
      <c r="GKW31" s="70"/>
      <c r="GKX31" s="70"/>
      <c r="GKY31" s="70"/>
      <c r="GKZ31" s="70"/>
      <c r="GLA31" s="70"/>
      <c r="GLB31" s="70"/>
      <c r="GLC31" s="70"/>
      <c r="GLD31" s="70"/>
      <c r="GLE31" s="70"/>
      <c r="GLF31" s="70"/>
      <c r="GLG31" s="70"/>
      <c r="GLH31" s="70"/>
      <c r="GLI31" s="70"/>
      <c r="GLJ31" s="70"/>
      <c r="GLK31" s="70"/>
      <c r="GLL31" s="70"/>
      <c r="GLM31" s="70"/>
      <c r="GLN31" s="70"/>
      <c r="GLO31" s="70"/>
      <c r="GLP31" s="70"/>
      <c r="GLQ31" s="70"/>
      <c r="GLR31" s="70"/>
      <c r="GLS31" s="70"/>
      <c r="GLT31" s="70"/>
      <c r="GLU31" s="70"/>
      <c r="GLV31" s="70"/>
      <c r="GLW31" s="70"/>
      <c r="GLX31" s="70"/>
      <c r="GLY31" s="70"/>
      <c r="GLZ31" s="70"/>
      <c r="GMA31" s="70"/>
      <c r="GMB31" s="70"/>
      <c r="GMC31" s="70"/>
      <c r="GMD31" s="70"/>
      <c r="GME31" s="70"/>
      <c r="GMF31" s="70"/>
      <c r="GMG31" s="70"/>
      <c r="GMH31" s="70"/>
      <c r="GMI31" s="70"/>
      <c r="GMJ31" s="70"/>
      <c r="GMK31" s="70"/>
      <c r="GML31" s="70"/>
      <c r="GMM31" s="70"/>
      <c r="GMN31" s="70"/>
      <c r="GMO31" s="70"/>
      <c r="GMP31" s="70"/>
      <c r="GMQ31" s="70"/>
      <c r="GMR31" s="70"/>
      <c r="GMS31" s="70"/>
      <c r="GMT31" s="70"/>
      <c r="GMU31" s="70"/>
      <c r="GMV31" s="70"/>
      <c r="GMW31" s="70"/>
      <c r="GMX31" s="70"/>
      <c r="GMY31" s="70"/>
      <c r="GMZ31" s="70"/>
      <c r="GNA31" s="70"/>
      <c r="GNB31" s="70"/>
      <c r="GNC31" s="70"/>
      <c r="GND31" s="70"/>
      <c r="GNE31" s="70"/>
      <c r="GNF31" s="70"/>
      <c r="GNG31" s="70"/>
      <c r="GNH31" s="70"/>
      <c r="GNI31" s="70"/>
      <c r="GNJ31" s="70"/>
      <c r="GNK31" s="70"/>
      <c r="GNL31" s="70"/>
      <c r="GNM31" s="70"/>
      <c r="GNN31" s="70"/>
      <c r="GNO31" s="70"/>
      <c r="GNP31" s="70"/>
      <c r="GNQ31" s="70"/>
      <c r="GNR31" s="70"/>
      <c r="GNS31" s="70"/>
      <c r="GNT31" s="70"/>
      <c r="GNU31" s="70"/>
      <c r="GNV31" s="70"/>
      <c r="GNW31" s="70"/>
      <c r="GNX31" s="70"/>
      <c r="GNY31" s="70"/>
      <c r="GNZ31" s="70"/>
      <c r="GOA31" s="70"/>
      <c r="GOB31" s="70"/>
      <c r="GOC31" s="70"/>
      <c r="GOD31" s="70"/>
      <c r="GOE31" s="70"/>
      <c r="GOF31" s="70"/>
      <c r="GOG31" s="70"/>
      <c r="GOH31" s="70"/>
      <c r="GOI31" s="70"/>
      <c r="GOJ31" s="70"/>
      <c r="GOK31" s="70"/>
      <c r="GOL31" s="70"/>
      <c r="GOM31" s="70"/>
      <c r="GON31" s="70"/>
      <c r="GOO31" s="70"/>
      <c r="GOP31" s="70"/>
      <c r="GOQ31" s="70"/>
      <c r="GOR31" s="70"/>
      <c r="GOS31" s="70"/>
      <c r="GOT31" s="70"/>
      <c r="GOU31" s="70"/>
      <c r="GOV31" s="70"/>
      <c r="GOW31" s="70"/>
      <c r="GOX31" s="70"/>
      <c r="GOY31" s="70"/>
      <c r="GOZ31" s="70"/>
      <c r="GPA31" s="70"/>
      <c r="GPB31" s="70"/>
      <c r="GPC31" s="70"/>
      <c r="GPD31" s="70"/>
      <c r="GPE31" s="70"/>
      <c r="GPF31" s="70"/>
      <c r="GPG31" s="70"/>
      <c r="GPH31" s="70"/>
      <c r="GPI31" s="70"/>
      <c r="GPJ31" s="70"/>
      <c r="GPK31" s="70"/>
      <c r="GPL31" s="70"/>
      <c r="GPM31" s="70"/>
      <c r="GPN31" s="70"/>
      <c r="GPO31" s="70"/>
      <c r="GPP31" s="70"/>
      <c r="GPQ31" s="70"/>
      <c r="GPR31" s="70"/>
      <c r="GPS31" s="70"/>
      <c r="GPT31" s="70"/>
      <c r="GPU31" s="70"/>
      <c r="GPV31" s="70"/>
      <c r="GPW31" s="70"/>
      <c r="GPX31" s="70"/>
      <c r="GPY31" s="70"/>
      <c r="GPZ31" s="70"/>
      <c r="GQA31" s="70"/>
      <c r="GQB31" s="70"/>
      <c r="GQC31" s="70"/>
      <c r="GQD31" s="70"/>
      <c r="GQE31" s="70"/>
      <c r="GQF31" s="70"/>
      <c r="GQG31" s="70"/>
      <c r="GQH31" s="70"/>
      <c r="GQI31" s="70"/>
      <c r="GQJ31" s="70"/>
      <c r="GQK31" s="70"/>
      <c r="GQL31" s="70"/>
      <c r="GQM31" s="70"/>
      <c r="GQN31" s="70"/>
      <c r="GQO31" s="70"/>
      <c r="GQP31" s="70"/>
      <c r="GQQ31" s="70"/>
      <c r="GQR31" s="70"/>
      <c r="GQS31" s="70"/>
      <c r="GQT31" s="70"/>
      <c r="GQU31" s="70"/>
      <c r="GQV31" s="70"/>
      <c r="GQW31" s="70"/>
      <c r="GQX31" s="70"/>
      <c r="GQY31" s="70"/>
      <c r="GQZ31" s="70"/>
      <c r="GRA31" s="70"/>
      <c r="GRB31" s="70"/>
      <c r="GRC31" s="70"/>
      <c r="GRD31" s="70"/>
      <c r="GRE31" s="70"/>
      <c r="GRF31" s="70"/>
      <c r="GRG31" s="70"/>
      <c r="GRH31" s="70"/>
      <c r="GRI31" s="70"/>
      <c r="GRJ31" s="70"/>
      <c r="GRK31" s="70"/>
      <c r="GRL31" s="70"/>
      <c r="GRM31" s="70"/>
      <c r="GRN31" s="70"/>
      <c r="GRO31" s="70"/>
      <c r="GRP31" s="70"/>
      <c r="GRQ31" s="70"/>
      <c r="GRR31" s="70"/>
      <c r="GRS31" s="70"/>
      <c r="GRT31" s="70"/>
      <c r="GRU31" s="70"/>
      <c r="GRV31" s="70"/>
      <c r="GRW31" s="70"/>
      <c r="GRX31" s="70"/>
      <c r="GRY31" s="70"/>
      <c r="GRZ31" s="70"/>
      <c r="GSA31" s="70"/>
      <c r="GSB31" s="70"/>
      <c r="GSC31" s="70"/>
      <c r="GSD31" s="70"/>
      <c r="GSE31" s="70"/>
      <c r="GSF31" s="70"/>
      <c r="GSG31" s="70"/>
      <c r="GSH31" s="70"/>
      <c r="GSI31" s="70"/>
      <c r="GSJ31" s="70"/>
      <c r="GSK31" s="70"/>
      <c r="GSL31" s="70"/>
      <c r="GSM31" s="70"/>
      <c r="GSN31" s="70"/>
      <c r="GSO31" s="70"/>
      <c r="GSP31" s="70"/>
      <c r="GSQ31" s="70"/>
      <c r="GSR31" s="70"/>
      <c r="GSS31" s="70"/>
      <c r="GST31" s="70"/>
      <c r="GSU31" s="70"/>
      <c r="GSV31" s="70"/>
      <c r="GSW31" s="70"/>
      <c r="GSX31" s="70"/>
      <c r="GSY31" s="70"/>
      <c r="GSZ31" s="70"/>
      <c r="GTA31" s="70"/>
      <c r="GTB31" s="70"/>
      <c r="GTC31" s="70"/>
      <c r="GTD31" s="70"/>
      <c r="GTE31" s="70"/>
      <c r="GTF31" s="70"/>
      <c r="GTG31" s="70"/>
      <c r="GTH31" s="70"/>
      <c r="GTI31" s="70"/>
      <c r="GTJ31" s="70"/>
      <c r="GTK31" s="70"/>
      <c r="GTL31" s="70"/>
      <c r="GTM31" s="70"/>
      <c r="GTN31" s="70"/>
      <c r="GTO31" s="70"/>
      <c r="GTP31" s="70"/>
      <c r="GTQ31" s="70"/>
      <c r="GTR31" s="70"/>
      <c r="GTS31" s="70"/>
      <c r="GTT31" s="70"/>
      <c r="GTU31" s="70"/>
      <c r="GTV31" s="70"/>
      <c r="GTW31" s="70"/>
      <c r="GTX31" s="70"/>
      <c r="GTY31" s="70"/>
      <c r="GTZ31" s="70"/>
      <c r="GUA31" s="70"/>
      <c r="GUB31" s="70"/>
      <c r="GUC31" s="70"/>
      <c r="GUD31" s="70"/>
      <c r="GUE31" s="70"/>
      <c r="GUF31" s="70"/>
      <c r="GUG31" s="70"/>
      <c r="GUH31" s="70"/>
      <c r="GUI31" s="70"/>
      <c r="GUJ31" s="70"/>
      <c r="GUK31" s="70"/>
      <c r="GUL31" s="70"/>
      <c r="GUM31" s="70"/>
      <c r="GUN31" s="70"/>
      <c r="GUO31" s="70"/>
      <c r="GUP31" s="70"/>
      <c r="GUQ31" s="70"/>
      <c r="GUR31" s="70"/>
      <c r="GUS31" s="70"/>
      <c r="GUT31" s="70"/>
      <c r="GUU31" s="70"/>
      <c r="GUV31" s="70"/>
      <c r="GUW31" s="70"/>
      <c r="GUX31" s="70"/>
      <c r="GUY31" s="70"/>
      <c r="GUZ31" s="70"/>
      <c r="GVA31" s="70"/>
      <c r="GVB31" s="70"/>
      <c r="GVC31" s="70"/>
      <c r="GVD31" s="70"/>
      <c r="GVE31" s="70"/>
      <c r="GVF31" s="70"/>
      <c r="GVG31" s="70"/>
      <c r="GVH31" s="70"/>
      <c r="GVI31" s="70"/>
      <c r="GVJ31" s="70"/>
      <c r="GVK31" s="70"/>
      <c r="GVL31" s="70"/>
      <c r="GVM31" s="70"/>
      <c r="GVN31" s="70"/>
      <c r="GVO31" s="70"/>
      <c r="GVP31" s="70"/>
      <c r="GVQ31" s="70"/>
      <c r="GVR31" s="70"/>
      <c r="GVS31" s="70"/>
      <c r="GVT31" s="70"/>
      <c r="GVU31" s="70"/>
      <c r="GVV31" s="70"/>
      <c r="GVW31" s="70"/>
      <c r="GVX31" s="70"/>
      <c r="GVY31" s="70"/>
      <c r="GVZ31" s="70"/>
      <c r="GWA31" s="70"/>
      <c r="GWB31" s="70"/>
      <c r="GWC31" s="70"/>
      <c r="GWD31" s="70"/>
      <c r="GWE31" s="70"/>
      <c r="GWF31" s="70"/>
      <c r="GWG31" s="70"/>
      <c r="GWH31" s="70"/>
      <c r="GWI31" s="70"/>
      <c r="GWJ31" s="70"/>
      <c r="GWK31" s="70"/>
      <c r="GWL31" s="70"/>
      <c r="GWM31" s="70"/>
      <c r="GWN31" s="70"/>
      <c r="GWO31" s="70"/>
      <c r="GWP31" s="70"/>
      <c r="GWQ31" s="70"/>
      <c r="GWR31" s="70"/>
      <c r="GWS31" s="70"/>
      <c r="GWT31" s="70"/>
      <c r="GWU31" s="70"/>
      <c r="GWV31" s="70"/>
      <c r="GWW31" s="70"/>
      <c r="GWX31" s="70"/>
      <c r="GWY31" s="70"/>
      <c r="GWZ31" s="70"/>
      <c r="GXA31" s="70"/>
      <c r="GXB31" s="70"/>
      <c r="GXC31" s="70"/>
      <c r="GXD31" s="70"/>
      <c r="GXE31" s="70"/>
      <c r="GXF31" s="70"/>
      <c r="GXG31" s="70"/>
      <c r="GXH31" s="70"/>
      <c r="GXI31" s="70"/>
      <c r="GXJ31" s="70"/>
      <c r="GXK31" s="70"/>
      <c r="GXL31" s="70"/>
      <c r="GXM31" s="70"/>
      <c r="GXN31" s="70"/>
      <c r="GXO31" s="70"/>
      <c r="GXP31" s="70"/>
      <c r="GXQ31" s="70"/>
      <c r="GXR31" s="70"/>
      <c r="GXS31" s="70"/>
      <c r="GXT31" s="70"/>
      <c r="GXU31" s="70"/>
      <c r="GXV31" s="70"/>
      <c r="GXW31" s="70"/>
      <c r="GXX31" s="70"/>
      <c r="GXY31" s="70"/>
      <c r="GXZ31" s="70"/>
      <c r="GYA31" s="70"/>
      <c r="GYB31" s="70"/>
      <c r="GYC31" s="70"/>
      <c r="GYD31" s="70"/>
      <c r="GYE31" s="70"/>
      <c r="GYF31" s="70"/>
      <c r="GYG31" s="70"/>
      <c r="GYH31" s="70"/>
      <c r="GYI31" s="70"/>
      <c r="GYJ31" s="70"/>
      <c r="GYK31" s="70"/>
      <c r="GYL31" s="70"/>
      <c r="GYM31" s="70"/>
      <c r="GYN31" s="70"/>
      <c r="GYO31" s="70"/>
      <c r="GYP31" s="70"/>
      <c r="GYQ31" s="70"/>
      <c r="GYR31" s="70"/>
      <c r="GYS31" s="70"/>
      <c r="GYT31" s="70"/>
      <c r="GYU31" s="70"/>
      <c r="GYV31" s="70"/>
      <c r="GYW31" s="70"/>
      <c r="GYX31" s="70"/>
      <c r="GYY31" s="70"/>
      <c r="GYZ31" s="70"/>
      <c r="GZA31" s="70"/>
      <c r="GZB31" s="70"/>
      <c r="GZC31" s="70"/>
      <c r="GZD31" s="70"/>
      <c r="GZE31" s="70"/>
      <c r="GZF31" s="70"/>
      <c r="GZG31" s="70"/>
      <c r="GZH31" s="70"/>
      <c r="GZI31" s="70"/>
      <c r="GZJ31" s="70"/>
      <c r="GZK31" s="70"/>
      <c r="GZL31" s="70"/>
      <c r="GZM31" s="70"/>
      <c r="GZN31" s="70"/>
      <c r="GZO31" s="70"/>
      <c r="GZP31" s="70"/>
      <c r="GZQ31" s="70"/>
      <c r="GZR31" s="70"/>
      <c r="GZS31" s="70"/>
      <c r="GZT31" s="70"/>
      <c r="GZU31" s="70"/>
      <c r="GZV31" s="70"/>
      <c r="GZW31" s="70"/>
      <c r="GZX31" s="70"/>
      <c r="GZY31" s="70"/>
      <c r="GZZ31" s="70"/>
      <c r="HAA31" s="70"/>
      <c r="HAB31" s="70"/>
      <c r="HAC31" s="70"/>
      <c r="HAD31" s="70"/>
      <c r="HAE31" s="70"/>
      <c r="HAF31" s="70"/>
      <c r="HAG31" s="70"/>
      <c r="HAH31" s="70"/>
      <c r="HAI31" s="70"/>
      <c r="HAJ31" s="70"/>
      <c r="HAK31" s="70"/>
      <c r="HAL31" s="70"/>
      <c r="HAM31" s="70"/>
      <c r="HAN31" s="70"/>
      <c r="HAO31" s="70"/>
      <c r="HAP31" s="70"/>
      <c r="HAQ31" s="70"/>
      <c r="HAR31" s="70"/>
      <c r="HAS31" s="70"/>
      <c r="HAT31" s="70"/>
      <c r="HAU31" s="70"/>
      <c r="HAV31" s="70"/>
      <c r="HAW31" s="70"/>
      <c r="HAX31" s="70"/>
      <c r="HAY31" s="70"/>
      <c r="HAZ31" s="70"/>
      <c r="HBA31" s="70"/>
      <c r="HBB31" s="70"/>
      <c r="HBC31" s="70"/>
      <c r="HBD31" s="70"/>
      <c r="HBE31" s="70"/>
      <c r="HBF31" s="70"/>
      <c r="HBG31" s="70"/>
      <c r="HBH31" s="70"/>
      <c r="HBI31" s="70"/>
      <c r="HBJ31" s="70"/>
      <c r="HBK31" s="70"/>
      <c r="HBL31" s="70"/>
      <c r="HBM31" s="70"/>
      <c r="HBN31" s="70"/>
      <c r="HBO31" s="70"/>
      <c r="HBP31" s="70"/>
      <c r="HBQ31" s="70"/>
      <c r="HBR31" s="70"/>
      <c r="HBS31" s="70"/>
      <c r="HBT31" s="70"/>
      <c r="HBU31" s="70"/>
      <c r="HBV31" s="70"/>
      <c r="HBW31" s="70"/>
      <c r="HBX31" s="70"/>
      <c r="HBY31" s="70"/>
      <c r="HBZ31" s="70"/>
      <c r="HCA31" s="70"/>
      <c r="HCB31" s="70"/>
      <c r="HCC31" s="70"/>
      <c r="HCD31" s="70"/>
      <c r="HCE31" s="70"/>
      <c r="HCF31" s="70"/>
      <c r="HCG31" s="70"/>
      <c r="HCH31" s="70"/>
      <c r="HCI31" s="70"/>
      <c r="HCJ31" s="70"/>
      <c r="HCK31" s="70"/>
      <c r="HCL31" s="70"/>
      <c r="HCM31" s="70"/>
      <c r="HCN31" s="70"/>
      <c r="HCO31" s="70"/>
      <c r="HCP31" s="70"/>
      <c r="HCQ31" s="70"/>
      <c r="HCR31" s="70"/>
      <c r="HCS31" s="70"/>
      <c r="HCT31" s="70"/>
      <c r="HCU31" s="70"/>
      <c r="HCV31" s="70"/>
      <c r="HCW31" s="70"/>
      <c r="HCX31" s="70"/>
      <c r="HCY31" s="70"/>
      <c r="HCZ31" s="70"/>
      <c r="HDA31" s="70"/>
      <c r="HDB31" s="70"/>
      <c r="HDC31" s="70"/>
      <c r="HDD31" s="70"/>
      <c r="HDE31" s="70"/>
      <c r="HDF31" s="70"/>
      <c r="HDG31" s="70"/>
      <c r="HDH31" s="70"/>
      <c r="HDI31" s="70"/>
      <c r="HDJ31" s="70"/>
      <c r="HDK31" s="70"/>
      <c r="HDL31" s="70"/>
      <c r="HDM31" s="70"/>
      <c r="HDN31" s="70"/>
      <c r="HDO31" s="70"/>
      <c r="HDP31" s="70"/>
      <c r="HDQ31" s="70"/>
      <c r="HDR31" s="70"/>
      <c r="HDS31" s="70"/>
      <c r="HDT31" s="70"/>
      <c r="HDU31" s="70"/>
      <c r="HDV31" s="70"/>
      <c r="HDW31" s="70"/>
      <c r="HDX31" s="70"/>
      <c r="HDY31" s="70"/>
      <c r="HDZ31" s="70"/>
      <c r="HEA31" s="70"/>
      <c r="HEB31" s="70"/>
      <c r="HEC31" s="70"/>
      <c r="HED31" s="70"/>
      <c r="HEE31" s="70"/>
      <c r="HEF31" s="70"/>
      <c r="HEG31" s="70"/>
      <c r="HEH31" s="70"/>
      <c r="HEI31" s="70"/>
      <c r="HEJ31" s="70"/>
      <c r="HEK31" s="70"/>
      <c r="HEL31" s="70"/>
      <c r="HEM31" s="70"/>
      <c r="HEN31" s="70"/>
      <c r="HEO31" s="70"/>
      <c r="HEP31" s="70"/>
      <c r="HEQ31" s="70"/>
      <c r="HER31" s="70"/>
      <c r="HES31" s="70"/>
      <c r="HET31" s="70"/>
      <c r="HEU31" s="70"/>
      <c r="HEV31" s="70"/>
      <c r="HEW31" s="70"/>
      <c r="HEX31" s="70"/>
      <c r="HEY31" s="70"/>
      <c r="HEZ31" s="70"/>
      <c r="HFA31" s="70"/>
      <c r="HFB31" s="70"/>
      <c r="HFC31" s="70"/>
      <c r="HFD31" s="70"/>
      <c r="HFE31" s="70"/>
      <c r="HFF31" s="70"/>
      <c r="HFG31" s="70"/>
      <c r="HFH31" s="70"/>
      <c r="HFI31" s="70"/>
      <c r="HFJ31" s="70"/>
      <c r="HFK31" s="70"/>
      <c r="HFL31" s="70"/>
      <c r="HFM31" s="70"/>
      <c r="HFN31" s="70"/>
      <c r="HFO31" s="70"/>
      <c r="HFP31" s="70"/>
      <c r="HFQ31" s="70"/>
      <c r="HFR31" s="70"/>
      <c r="HFS31" s="70"/>
      <c r="HFT31" s="70"/>
      <c r="HFU31" s="70"/>
      <c r="HFV31" s="70"/>
      <c r="HFW31" s="70"/>
      <c r="HFX31" s="70"/>
      <c r="HFY31" s="70"/>
      <c r="HFZ31" s="70"/>
      <c r="HGA31" s="70"/>
      <c r="HGB31" s="70"/>
      <c r="HGC31" s="70"/>
      <c r="HGD31" s="70"/>
      <c r="HGE31" s="70"/>
      <c r="HGF31" s="70"/>
      <c r="HGG31" s="70"/>
      <c r="HGH31" s="70"/>
      <c r="HGI31" s="70"/>
      <c r="HGJ31" s="70"/>
      <c r="HGK31" s="70"/>
      <c r="HGL31" s="70"/>
      <c r="HGM31" s="70"/>
      <c r="HGN31" s="70"/>
      <c r="HGO31" s="70"/>
      <c r="HGP31" s="70"/>
      <c r="HGQ31" s="70"/>
      <c r="HGR31" s="70"/>
      <c r="HGS31" s="70"/>
      <c r="HGT31" s="70"/>
      <c r="HGU31" s="70"/>
      <c r="HGV31" s="70"/>
      <c r="HGW31" s="70"/>
      <c r="HGX31" s="70"/>
      <c r="HGY31" s="70"/>
      <c r="HGZ31" s="70"/>
      <c r="HHA31" s="70"/>
      <c r="HHB31" s="70"/>
      <c r="HHC31" s="70"/>
      <c r="HHD31" s="70"/>
      <c r="HHE31" s="70"/>
      <c r="HHF31" s="70"/>
      <c r="HHG31" s="70"/>
      <c r="HHH31" s="70"/>
      <c r="HHI31" s="70"/>
      <c r="HHJ31" s="70"/>
      <c r="HHK31" s="70"/>
      <c r="HHL31" s="70"/>
      <c r="HHM31" s="70"/>
      <c r="HHN31" s="70"/>
      <c r="HHO31" s="70"/>
      <c r="HHP31" s="70"/>
      <c r="HHQ31" s="70"/>
      <c r="HHR31" s="70"/>
      <c r="HHS31" s="70"/>
      <c r="HHT31" s="70"/>
      <c r="HHU31" s="70"/>
      <c r="HHV31" s="70"/>
      <c r="HHW31" s="70"/>
      <c r="HHX31" s="70"/>
      <c r="HHY31" s="70"/>
      <c r="HHZ31" s="70"/>
      <c r="HIA31" s="70"/>
      <c r="HIB31" s="70"/>
      <c r="HIC31" s="70"/>
      <c r="HID31" s="70"/>
      <c r="HIE31" s="70"/>
      <c r="HIF31" s="70"/>
      <c r="HIG31" s="70"/>
      <c r="HIH31" s="70"/>
      <c r="HII31" s="70"/>
      <c r="HIJ31" s="70"/>
      <c r="HIK31" s="70"/>
      <c r="HIL31" s="70"/>
      <c r="HIM31" s="70"/>
      <c r="HIN31" s="70"/>
      <c r="HIO31" s="70"/>
      <c r="HIP31" s="70"/>
      <c r="HIQ31" s="70"/>
      <c r="HIR31" s="70"/>
      <c r="HIS31" s="70"/>
      <c r="HIT31" s="70"/>
      <c r="HIU31" s="70"/>
      <c r="HIV31" s="70"/>
      <c r="HIW31" s="70"/>
      <c r="HIX31" s="70"/>
      <c r="HIY31" s="70"/>
      <c r="HIZ31" s="70"/>
      <c r="HJA31" s="70"/>
      <c r="HJB31" s="70"/>
      <c r="HJC31" s="70"/>
      <c r="HJD31" s="70"/>
      <c r="HJE31" s="70"/>
      <c r="HJF31" s="70"/>
      <c r="HJG31" s="70"/>
      <c r="HJH31" s="70"/>
      <c r="HJI31" s="70"/>
      <c r="HJJ31" s="70"/>
      <c r="HJK31" s="70"/>
      <c r="HJL31" s="70"/>
      <c r="HJM31" s="70"/>
      <c r="HJN31" s="70"/>
      <c r="HJO31" s="70"/>
      <c r="HJP31" s="70"/>
      <c r="HJQ31" s="70"/>
      <c r="HJR31" s="70"/>
      <c r="HJS31" s="70"/>
      <c r="HJT31" s="70"/>
      <c r="HJU31" s="70"/>
      <c r="HJV31" s="70"/>
      <c r="HJW31" s="70"/>
      <c r="HJX31" s="70"/>
      <c r="HJY31" s="70"/>
      <c r="HJZ31" s="70"/>
      <c r="HKA31" s="70"/>
      <c r="HKB31" s="70"/>
      <c r="HKC31" s="70"/>
      <c r="HKD31" s="70"/>
      <c r="HKE31" s="70"/>
      <c r="HKF31" s="70"/>
      <c r="HKG31" s="70"/>
      <c r="HKH31" s="70"/>
      <c r="HKI31" s="70"/>
      <c r="HKJ31" s="70"/>
      <c r="HKK31" s="70"/>
      <c r="HKL31" s="70"/>
      <c r="HKM31" s="70"/>
      <c r="HKN31" s="70"/>
      <c r="HKO31" s="70"/>
      <c r="HKP31" s="70"/>
      <c r="HKQ31" s="70"/>
      <c r="HKR31" s="70"/>
      <c r="HKS31" s="70"/>
      <c r="HKT31" s="70"/>
      <c r="HKU31" s="70"/>
      <c r="HKV31" s="70"/>
      <c r="HKW31" s="70"/>
      <c r="HKX31" s="70"/>
      <c r="HKY31" s="70"/>
      <c r="HKZ31" s="70"/>
      <c r="HLA31" s="70"/>
      <c r="HLB31" s="70"/>
      <c r="HLC31" s="70"/>
      <c r="HLD31" s="70"/>
      <c r="HLE31" s="70"/>
      <c r="HLF31" s="70"/>
      <c r="HLG31" s="70"/>
      <c r="HLH31" s="70"/>
      <c r="HLI31" s="70"/>
      <c r="HLJ31" s="70"/>
      <c r="HLK31" s="70"/>
      <c r="HLL31" s="70"/>
      <c r="HLM31" s="70"/>
      <c r="HLN31" s="70"/>
      <c r="HLO31" s="70"/>
      <c r="HLP31" s="70"/>
      <c r="HLQ31" s="70"/>
      <c r="HLR31" s="70"/>
      <c r="HLS31" s="70"/>
      <c r="HLT31" s="70"/>
      <c r="HLU31" s="70"/>
      <c r="HLV31" s="70"/>
      <c r="HLW31" s="70"/>
      <c r="HLX31" s="70"/>
      <c r="HLY31" s="70"/>
      <c r="HLZ31" s="70"/>
      <c r="HMA31" s="70"/>
      <c r="HMB31" s="70"/>
      <c r="HMC31" s="70"/>
      <c r="HMD31" s="70"/>
      <c r="HME31" s="70"/>
      <c r="HMF31" s="70"/>
      <c r="HMG31" s="70"/>
      <c r="HMH31" s="70"/>
      <c r="HMI31" s="70"/>
      <c r="HMJ31" s="70"/>
      <c r="HMK31" s="70"/>
      <c r="HML31" s="70"/>
      <c r="HMM31" s="70"/>
      <c r="HMN31" s="70"/>
      <c r="HMO31" s="70"/>
      <c r="HMP31" s="70"/>
      <c r="HMQ31" s="70"/>
      <c r="HMR31" s="70"/>
      <c r="HMS31" s="70"/>
      <c r="HMT31" s="70"/>
      <c r="HMU31" s="70"/>
      <c r="HMV31" s="70"/>
      <c r="HMW31" s="70"/>
      <c r="HMX31" s="70"/>
      <c r="HMY31" s="70"/>
      <c r="HMZ31" s="70"/>
      <c r="HNA31" s="70"/>
      <c r="HNB31" s="70"/>
      <c r="HNC31" s="70"/>
      <c r="HND31" s="70"/>
      <c r="HNE31" s="70"/>
      <c r="HNF31" s="70"/>
      <c r="HNG31" s="70"/>
      <c r="HNH31" s="70"/>
      <c r="HNI31" s="70"/>
      <c r="HNJ31" s="70"/>
      <c r="HNK31" s="70"/>
      <c r="HNL31" s="70"/>
      <c r="HNM31" s="70"/>
      <c r="HNN31" s="70"/>
      <c r="HNO31" s="70"/>
      <c r="HNP31" s="70"/>
      <c r="HNQ31" s="70"/>
      <c r="HNR31" s="70"/>
      <c r="HNS31" s="70"/>
      <c r="HNT31" s="70"/>
      <c r="HNU31" s="70"/>
      <c r="HNV31" s="70"/>
      <c r="HNW31" s="70"/>
      <c r="HNX31" s="70"/>
      <c r="HNY31" s="70"/>
      <c r="HNZ31" s="70"/>
      <c r="HOA31" s="70"/>
      <c r="HOB31" s="70"/>
      <c r="HOC31" s="70"/>
      <c r="HOD31" s="70"/>
      <c r="HOE31" s="70"/>
      <c r="HOF31" s="70"/>
      <c r="HOG31" s="70"/>
      <c r="HOH31" s="70"/>
      <c r="HOI31" s="70"/>
      <c r="HOJ31" s="70"/>
      <c r="HOK31" s="70"/>
      <c r="HOL31" s="70"/>
      <c r="HOM31" s="70"/>
      <c r="HON31" s="70"/>
      <c r="HOO31" s="70"/>
      <c r="HOP31" s="70"/>
      <c r="HOQ31" s="70"/>
      <c r="HOR31" s="70"/>
      <c r="HOS31" s="70"/>
      <c r="HOT31" s="70"/>
      <c r="HOU31" s="70"/>
      <c r="HOV31" s="70"/>
      <c r="HOW31" s="70"/>
      <c r="HOX31" s="70"/>
      <c r="HOY31" s="70"/>
      <c r="HOZ31" s="70"/>
      <c r="HPA31" s="70"/>
      <c r="HPB31" s="70"/>
      <c r="HPC31" s="70"/>
      <c r="HPD31" s="70"/>
      <c r="HPE31" s="70"/>
      <c r="HPF31" s="70"/>
      <c r="HPG31" s="70"/>
      <c r="HPH31" s="70"/>
      <c r="HPI31" s="70"/>
      <c r="HPJ31" s="70"/>
      <c r="HPK31" s="70"/>
      <c r="HPL31" s="70"/>
      <c r="HPM31" s="70"/>
      <c r="HPN31" s="70"/>
      <c r="HPO31" s="70"/>
      <c r="HPP31" s="70"/>
      <c r="HPQ31" s="70"/>
      <c r="HPR31" s="70"/>
      <c r="HPS31" s="70"/>
      <c r="HPT31" s="70"/>
      <c r="HPU31" s="70"/>
      <c r="HPV31" s="70"/>
      <c r="HPW31" s="70"/>
      <c r="HPX31" s="70"/>
      <c r="HPY31" s="70"/>
      <c r="HPZ31" s="70"/>
      <c r="HQA31" s="70"/>
      <c r="HQB31" s="70"/>
      <c r="HQC31" s="70"/>
      <c r="HQD31" s="70"/>
      <c r="HQE31" s="70"/>
      <c r="HQF31" s="70"/>
      <c r="HQG31" s="70"/>
      <c r="HQH31" s="70"/>
      <c r="HQI31" s="70"/>
      <c r="HQJ31" s="70"/>
      <c r="HQK31" s="70"/>
      <c r="HQL31" s="70"/>
      <c r="HQM31" s="70"/>
      <c r="HQN31" s="70"/>
      <c r="HQO31" s="70"/>
      <c r="HQP31" s="70"/>
      <c r="HQQ31" s="70"/>
      <c r="HQR31" s="70"/>
      <c r="HQS31" s="70"/>
      <c r="HQT31" s="70"/>
      <c r="HQU31" s="70"/>
      <c r="HQV31" s="70"/>
      <c r="HQW31" s="70"/>
      <c r="HQX31" s="70"/>
      <c r="HQY31" s="70"/>
      <c r="HQZ31" s="70"/>
      <c r="HRA31" s="70"/>
      <c r="HRB31" s="70"/>
      <c r="HRC31" s="70"/>
      <c r="HRD31" s="70"/>
      <c r="HRE31" s="70"/>
      <c r="HRF31" s="70"/>
      <c r="HRG31" s="70"/>
      <c r="HRH31" s="70"/>
      <c r="HRI31" s="70"/>
      <c r="HRJ31" s="70"/>
      <c r="HRK31" s="70"/>
      <c r="HRL31" s="70"/>
      <c r="HRM31" s="70"/>
      <c r="HRN31" s="70"/>
      <c r="HRO31" s="70"/>
      <c r="HRP31" s="70"/>
      <c r="HRQ31" s="70"/>
      <c r="HRR31" s="70"/>
      <c r="HRS31" s="70"/>
      <c r="HRT31" s="70"/>
      <c r="HRU31" s="70"/>
      <c r="HRV31" s="70"/>
      <c r="HRW31" s="70"/>
      <c r="HRX31" s="70"/>
      <c r="HRY31" s="70"/>
      <c r="HRZ31" s="70"/>
      <c r="HSA31" s="70"/>
      <c r="HSB31" s="70"/>
      <c r="HSC31" s="70"/>
      <c r="HSD31" s="70"/>
      <c r="HSE31" s="70"/>
      <c r="HSF31" s="70"/>
      <c r="HSG31" s="70"/>
      <c r="HSH31" s="70"/>
      <c r="HSI31" s="70"/>
      <c r="HSJ31" s="70"/>
      <c r="HSK31" s="70"/>
      <c r="HSL31" s="70"/>
      <c r="HSM31" s="70"/>
      <c r="HSN31" s="70"/>
      <c r="HSO31" s="70"/>
      <c r="HSP31" s="70"/>
      <c r="HSQ31" s="70"/>
      <c r="HSR31" s="70"/>
      <c r="HSS31" s="70"/>
      <c r="HST31" s="70"/>
      <c r="HSU31" s="70"/>
      <c r="HSV31" s="70"/>
      <c r="HSW31" s="70"/>
      <c r="HSX31" s="70"/>
      <c r="HSY31" s="70"/>
      <c r="HSZ31" s="70"/>
      <c r="HTA31" s="70"/>
      <c r="HTB31" s="70"/>
      <c r="HTC31" s="70"/>
      <c r="HTD31" s="70"/>
      <c r="HTE31" s="70"/>
      <c r="HTF31" s="70"/>
      <c r="HTG31" s="70"/>
      <c r="HTH31" s="70"/>
      <c r="HTI31" s="70"/>
      <c r="HTJ31" s="70"/>
      <c r="HTK31" s="70"/>
      <c r="HTL31" s="70"/>
      <c r="HTM31" s="70"/>
      <c r="HTN31" s="70"/>
      <c r="HTO31" s="70"/>
      <c r="HTP31" s="70"/>
      <c r="HTQ31" s="70"/>
      <c r="HTR31" s="70"/>
      <c r="HTS31" s="70"/>
      <c r="HTT31" s="70"/>
      <c r="HTU31" s="70"/>
      <c r="HTV31" s="70"/>
      <c r="HTW31" s="70"/>
      <c r="HTX31" s="70"/>
      <c r="HTY31" s="70"/>
      <c r="HTZ31" s="70"/>
      <c r="HUA31" s="70"/>
      <c r="HUB31" s="70"/>
      <c r="HUC31" s="70"/>
      <c r="HUD31" s="70"/>
      <c r="HUE31" s="70"/>
      <c r="HUF31" s="70"/>
      <c r="HUG31" s="70"/>
      <c r="HUH31" s="70"/>
      <c r="HUI31" s="70"/>
      <c r="HUJ31" s="70"/>
      <c r="HUK31" s="70"/>
      <c r="HUL31" s="70"/>
      <c r="HUM31" s="70"/>
      <c r="HUN31" s="70"/>
      <c r="HUO31" s="70"/>
      <c r="HUP31" s="70"/>
      <c r="HUQ31" s="70"/>
      <c r="HUR31" s="70"/>
      <c r="HUS31" s="70"/>
      <c r="HUT31" s="70"/>
      <c r="HUU31" s="70"/>
      <c r="HUV31" s="70"/>
      <c r="HUW31" s="70"/>
      <c r="HUX31" s="70"/>
      <c r="HUY31" s="70"/>
      <c r="HUZ31" s="70"/>
      <c r="HVA31" s="70"/>
      <c r="HVB31" s="70"/>
      <c r="HVC31" s="70"/>
      <c r="HVD31" s="70"/>
      <c r="HVE31" s="70"/>
      <c r="HVF31" s="70"/>
      <c r="HVG31" s="70"/>
      <c r="HVH31" s="70"/>
      <c r="HVI31" s="70"/>
      <c r="HVJ31" s="70"/>
      <c r="HVK31" s="70"/>
      <c r="HVL31" s="70"/>
      <c r="HVM31" s="70"/>
      <c r="HVN31" s="70"/>
      <c r="HVO31" s="70"/>
      <c r="HVP31" s="70"/>
      <c r="HVQ31" s="70"/>
      <c r="HVR31" s="70"/>
      <c r="HVS31" s="70"/>
      <c r="HVT31" s="70"/>
      <c r="HVU31" s="70"/>
      <c r="HVV31" s="70"/>
      <c r="HVW31" s="70"/>
      <c r="HVX31" s="70"/>
      <c r="HVY31" s="70"/>
      <c r="HVZ31" s="70"/>
      <c r="HWA31" s="70"/>
      <c r="HWB31" s="70"/>
      <c r="HWC31" s="70"/>
      <c r="HWD31" s="70"/>
      <c r="HWE31" s="70"/>
      <c r="HWF31" s="70"/>
      <c r="HWG31" s="70"/>
      <c r="HWH31" s="70"/>
      <c r="HWI31" s="70"/>
      <c r="HWJ31" s="70"/>
      <c r="HWK31" s="70"/>
      <c r="HWL31" s="70"/>
      <c r="HWM31" s="70"/>
      <c r="HWN31" s="70"/>
      <c r="HWO31" s="70"/>
      <c r="HWP31" s="70"/>
      <c r="HWQ31" s="70"/>
      <c r="HWR31" s="70"/>
      <c r="HWS31" s="70"/>
      <c r="HWT31" s="70"/>
      <c r="HWU31" s="70"/>
      <c r="HWV31" s="70"/>
      <c r="HWW31" s="70"/>
      <c r="HWX31" s="70"/>
      <c r="HWY31" s="70"/>
      <c r="HWZ31" s="70"/>
      <c r="HXA31" s="70"/>
      <c r="HXB31" s="70"/>
      <c r="HXC31" s="70"/>
      <c r="HXD31" s="70"/>
      <c r="HXE31" s="70"/>
      <c r="HXF31" s="70"/>
      <c r="HXG31" s="70"/>
      <c r="HXH31" s="70"/>
      <c r="HXI31" s="70"/>
      <c r="HXJ31" s="70"/>
      <c r="HXK31" s="70"/>
      <c r="HXL31" s="70"/>
      <c r="HXM31" s="70"/>
      <c r="HXN31" s="70"/>
      <c r="HXO31" s="70"/>
      <c r="HXP31" s="70"/>
      <c r="HXQ31" s="70"/>
      <c r="HXR31" s="70"/>
      <c r="HXS31" s="70"/>
      <c r="HXT31" s="70"/>
      <c r="HXU31" s="70"/>
      <c r="HXV31" s="70"/>
      <c r="HXW31" s="70"/>
      <c r="HXX31" s="70"/>
      <c r="HXY31" s="70"/>
      <c r="HXZ31" s="70"/>
      <c r="HYA31" s="70"/>
      <c r="HYB31" s="70"/>
      <c r="HYC31" s="70"/>
      <c r="HYD31" s="70"/>
      <c r="HYE31" s="70"/>
      <c r="HYF31" s="70"/>
      <c r="HYG31" s="70"/>
      <c r="HYH31" s="70"/>
      <c r="HYI31" s="70"/>
      <c r="HYJ31" s="70"/>
      <c r="HYK31" s="70"/>
      <c r="HYL31" s="70"/>
      <c r="HYM31" s="70"/>
      <c r="HYN31" s="70"/>
      <c r="HYO31" s="70"/>
      <c r="HYP31" s="70"/>
      <c r="HYQ31" s="70"/>
      <c r="HYR31" s="70"/>
      <c r="HYS31" s="70"/>
      <c r="HYT31" s="70"/>
      <c r="HYU31" s="70"/>
      <c r="HYV31" s="70"/>
      <c r="HYW31" s="70"/>
      <c r="HYX31" s="70"/>
      <c r="HYY31" s="70"/>
      <c r="HYZ31" s="70"/>
      <c r="HZA31" s="70"/>
      <c r="HZB31" s="70"/>
      <c r="HZC31" s="70"/>
      <c r="HZD31" s="70"/>
      <c r="HZE31" s="70"/>
      <c r="HZF31" s="70"/>
      <c r="HZG31" s="70"/>
      <c r="HZH31" s="70"/>
      <c r="HZI31" s="70"/>
      <c r="HZJ31" s="70"/>
      <c r="HZK31" s="70"/>
      <c r="HZL31" s="70"/>
      <c r="HZM31" s="70"/>
      <c r="HZN31" s="70"/>
      <c r="HZO31" s="70"/>
      <c r="HZP31" s="70"/>
      <c r="HZQ31" s="70"/>
      <c r="HZR31" s="70"/>
      <c r="HZS31" s="70"/>
      <c r="HZT31" s="70"/>
      <c r="HZU31" s="70"/>
      <c r="HZV31" s="70"/>
      <c r="HZW31" s="70"/>
      <c r="HZX31" s="70"/>
      <c r="HZY31" s="70"/>
      <c r="HZZ31" s="70"/>
      <c r="IAA31" s="70"/>
      <c r="IAB31" s="70"/>
      <c r="IAC31" s="70"/>
      <c r="IAD31" s="70"/>
      <c r="IAE31" s="70"/>
      <c r="IAF31" s="70"/>
      <c r="IAG31" s="70"/>
      <c r="IAH31" s="70"/>
      <c r="IAI31" s="70"/>
      <c r="IAJ31" s="70"/>
      <c r="IAK31" s="70"/>
      <c r="IAL31" s="70"/>
      <c r="IAM31" s="70"/>
      <c r="IAN31" s="70"/>
      <c r="IAO31" s="70"/>
      <c r="IAP31" s="70"/>
      <c r="IAQ31" s="70"/>
      <c r="IAR31" s="70"/>
      <c r="IAS31" s="70"/>
      <c r="IAT31" s="70"/>
      <c r="IAU31" s="70"/>
      <c r="IAV31" s="70"/>
      <c r="IAW31" s="70"/>
      <c r="IAX31" s="70"/>
      <c r="IAY31" s="70"/>
      <c r="IAZ31" s="70"/>
      <c r="IBA31" s="70"/>
      <c r="IBB31" s="70"/>
      <c r="IBC31" s="70"/>
      <c r="IBD31" s="70"/>
      <c r="IBE31" s="70"/>
      <c r="IBF31" s="70"/>
      <c r="IBG31" s="70"/>
      <c r="IBH31" s="70"/>
      <c r="IBI31" s="70"/>
      <c r="IBJ31" s="70"/>
      <c r="IBK31" s="70"/>
      <c r="IBL31" s="70"/>
      <c r="IBM31" s="70"/>
      <c r="IBN31" s="70"/>
      <c r="IBO31" s="70"/>
      <c r="IBP31" s="70"/>
      <c r="IBQ31" s="70"/>
      <c r="IBR31" s="70"/>
      <c r="IBS31" s="70"/>
      <c r="IBT31" s="70"/>
      <c r="IBU31" s="70"/>
      <c r="IBV31" s="70"/>
      <c r="IBW31" s="70"/>
      <c r="IBX31" s="70"/>
      <c r="IBY31" s="70"/>
      <c r="IBZ31" s="70"/>
      <c r="ICA31" s="70"/>
      <c r="ICB31" s="70"/>
      <c r="ICC31" s="70"/>
      <c r="ICD31" s="70"/>
      <c r="ICE31" s="70"/>
      <c r="ICF31" s="70"/>
      <c r="ICG31" s="70"/>
      <c r="ICH31" s="70"/>
      <c r="ICI31" s="70"/>
      <c r="ICJ31" s="70"/>
      <c r="ICK31" s="70"/>
      <c r="ICL31" s="70"/>
      <c r="ICM31" s="70"/>
      <c r="ICN31" s="70"/>
      <c r="ICO31" s="70"/>
      <c r="ICP31" s="70"/>
      <c r="ICQ31" s="70"/>
      <c r="ICR31" s="70"/>
      <c r="ICS31" s="70"/>
      <c r="ICT31" s="70"/>
      <c r="ICU31" s="70"/>
      <c r="ICV31" s="70"/>
      <c r="ICW31" s="70"/>
      <c r="ICX31" s="70"/>
      <c r="ICY31" s="70"/>
      <c r="ICZ31" s="70"/>
      <c r="IDA31" s="70"/>
      <c r="IDB31" s="70"/>
      <c r="IDC31" s="70"/>
      <c r="IDD31" s="70"/>
      <c r="IDE31" s="70"/>
      <c r="IDF31" s="70"/>
      <c r="IDG31" s="70"/>
      <c r="IDH31" s="70"/>
      <c r="IDI31" s="70"/>
      <c r="IDJ31" s="70"/>
      <c r="IDK31" s="70"/>
      <c r="IDL31" s="70"/>
      <c r="IDM31" s="70"/>
      <c r="IDN31" s="70"/>
      <c r="IDO31" s="70"/>
      <c r="IDP31" s="70"/>
      <c r="IDQ31" s="70"/>
      <c r="IDR31" s="70"/>
      <c r="IDS31" s="70"/>
      <c r="IDT31" s="70"/>
      <c r="IDU31" s="70"/>
      <c r="IDV31" s="70"/>
      <c r="IDW31" s="70"/>
      <c r="IDX31" s="70"/>
      <c r="IDY31" s="70"/>
      <c r="IDZ31" s="70"/>
      <c r="IEA31" s="70"/>
      <c r="IEB31" s="70"/>
      <c r="IEC31" s="70"/>
      <c r="IED31" s="70"/>
      <c r="IEE31" s="70"/>
      <c r="IEF31" s="70"/>
      <c r="IEG31" s="70"/>
      <c r="IEH31" s="70"/>
      <c r="IEI31" s="70"/>
      <c r="IEJ31" s="70"/>
      <c r="IEK31" s="70"/>
      <c r="IEL31" s="70"/>
      <c r="IEM31" s="70"/>
      <c r="IEN31" s="70"/>
      <c r="IEO31" s="70"/>
      <c r="IEP31" s="70"/>
      <c r="IEQ31" s="70"/>
      <c r="IER31" s="70"/>
      <c r="IES31" s="70"/>
      <c r="IET31" s="70"/>
      <c r="IEU31" s="70"/>
      <c r="IEV31" s="70"/>
      <c r="IEW31" s="70"/>
      <c r="IEX31" s="70"/>
      <c r="IEY31" s="70"/>
      <c r="IEZ31" s="70"/>
      <c r="IFA31" s="70"/>
      <c r="IFB31" s="70"/>
      <c r="IFC31" s="70"/>
      <c r="IFD31" s="70"/>
      <c r="IFE31" s="70"/>
      <c r="IFF31" s="70"/>
      <c r="IFG31" s="70"/>
      <c r="IFH31" s="70"/>
      <c r="IFI31" s="70"/>
      <c r="IFJ31" s="70"/>
      <c r="IFK31" s="70"/>
      <c r="IFL31" s="70"/>
      <c r="IFM31" s="70"/>
      <c r="IFN31" s="70"/>
      <c r="IFO31" s="70"/>
      <c r="IFP31" s="70"/>
      <c r="IFQ31" s="70"/>
      <c r="IFR31" s="70"/>
      <c r="IFS31" s="70"/>
      <c r="IFT31" s="70"/>
      <c r="IFU31" s="70"/>
      <c r="IFV31" s="70"/>
      <c r="IFW31" s="70"/>
      <c r="IFX31" s="70"/>
      <c r="IFY31" s="70"/>
      <c r="IFZ31" s="70"/>
      <c r="IGA31" s="70"/>
      <c r="IGB31" s="70"/>
      <c r="IGC31" s="70"/>
      <c r="IGD31" s="70"/>
      <c r="IGE31" s="70"/>
      <c r="IGF31" s="70"/>
      <c r="IGG31" s="70"/>
      <c r="IGH31" s="70"/>
      <c r="IGI31" s="70"/>
      <c r="IGJ31" s="70"/>
      <c r="IGK31" s="70"/>
      <c r="IGL31" s="70"/>
      <c r="IGM31" s="70"/>
      <c r="IGN31" s="70"/>
      <c r="IGO31" s="70"/>
      <c r="IGP31" s="70"/>
      <c r="IGQ31" s="70"/>
      <c r="IGR31" s="70"/>
      <c r="IGS31" s="70"/>
      <c r="IGT31" s="70"/>
      <c r="IGU31" s="70"/>
      <c r="IGV31" s="70"/>
      <c r="IGW31" s="70"/>
      <c r="IGX31" s="70"/>
      <c r="IGY31" s="70"/>
      <c r="IGZ31" s="70"/>
      <c r="IHA31" s="70"/>
      <c r="IHB31" s="70"/>
      <c r="IHC31" s="70"/>
      <c r="IHD31" s="70"/>
      <c r="IHE31" s="70"/>
      <c r="IHF31" s="70"/>
      <c r="IHG31" s="70"/>
      <c r="IHH31" s="70"/>
      <c r="IHI31" s="70"/>
      <c r="IHJ31" s="70"/>
      <c r="IHK31" s="70"/>
      <c r="IHL31" s="70"/>
      <c r="IHM31" s="70"/>
      <c r="IHN31" s="70"/>
      <c r="IHO31" s="70"/>
      <c r="IHP31" s="70"/>
      <c r="IHQ31" s="70"/>
      <c r="IHR31" s="70"/>
      <c r="IHS31" s="70"/>
      <c r="IHT31" s="70"/>
      <c r="IHU31" s="70"/>
      <c r="IHV31" s="70"/>
      <c r="IHW31" s="70"/>
      <c r="IHX31" s="70"/>
      <c r="IHY31" s="70"/>
      <c r="IHZ31" s="70"/>
      <c r="IIA31" s="70"/>
      <c r="IIB31" s="70"/>
      <c r="IIC31" s="70"/>
      <c r="IID31" s="70"/>
      <c r="IIE31" s="70"/>
      <c r="IIF31" s="70"/>
      <c r="IIG31" s="70"/>
      <c r="IIH31" s="70"/>
      <c r="III31" s="70"/>
      <c r="IIJ31" s="70"/>
      <c r="IIK31" s="70"/>
      <c r="IIL31" s="70"/>
      <c r="IIM31" s="70"/>
      <c r="IIN31" s="70"/>
      <c r="IIO31" s="70"/>
      <c r="IIP31" s="70"/>
      <c r="IIQ31" s="70"/>
      <c r="IIR31" s="70"/>
      <c r="IIS31" s="70"/>
      <c r="IIT31" s="70"/>
      <c r="IIU31" s="70"/>
      <c r="IIV31" s="70"/>
      <c r="IIW31" s="70"/>
      <c r="IIX31" s="70"/>
      <c r="IIY31" s="70"/>
      <c r="IIZ31" s="70"/>
      <c r="IJA31" s="70"/>
      <c r="IJB31" s="70"/>
      <c r="IJC31" s="70"/>
      <c r="IJD31" s="70"/>
      <c r="IJE31" s="70"/>
      <c r="IJF31" s="70"/>
      <c r="IJG31" s="70"/>
      <c r="IJH31" s="70"/>
      <c r="IJI31" s="70"/>
      <c r="IJJ31" s="70"/>
      <c r="IJK31" s="70"/>
      <c r="IJL31" s="70"/>
      <c r="IJM31" s="70"/>
      <c r="IJN31" s="70"/>
      <c r="IJO31" s="70"/>
      <c r="IJP31" s="70"/>
      <c r="IJQ31" s="70"/>
      <c r="IJR31" s="70"/>
      <c r="IJS31" s="70"/>
      <c r="IJT31" s="70"/>
      <c r="IJU31" s="70"/>
      <c r="IJV31" s="70"/>
      <c r="IJW31" s="70"/>
      <c r="IJX31" s="70"/>
      <c r="IJY31" s="70"/>
      <c r="IJZ31" s="70"/>
      <c r="IKA31" s="70"/>
      <c r="IKB31" s="70"/>
      <c r="IKC31" s="70"/>
      <c r="IKD31" s="70"/>
      <c r="IKE31" s="70"/>
      <c r="IKF31" s="70"/>
      <c r="IKG31" s="70"/>
      <c r="IKH31" s="70"/>
      <c r="IKI31" s="70"/>
      <c r="IKJ31" s="70"/>
      <c r="IKK31" s="70"/>
      <c r="IKL31" s="70"/>
      <c r="IKM31" s="70"/>
      <c r="IKN31" s="70"/>
      <c r="IKO31" s="70"/>
      <c r="IKP31" s="70"/>
      <c r="IKQ31" s="70"/>
      <c r="IKR31" s="70"/>
      <c r="IKS31" s="70"/>
      <c r="IKT31" s="70"/>
      <c r="IKU31" s="70"/>
      <c r="IKV31" s="70"/>
      <c r="IKW31" s="70"/>
      <c r="IKX31" s="70"/>
      <c r="IKY31" s="70"/>
      <c r="IKZ31" s="70"/>
      <c r="ILA31" s="70"/>
      <c r="ILB31" s="70"/>
      <c r="ILC31" s="70"/>
      <c r="ILD31" s="70"/>
      <c r="ILE31" s="70"/>
      <c r="ILF31" s="70"/>
      <c r="ILG31" s="70"/>
      <c r="ILH31" s="70"/>
      <c r="ILI31" s="70"/>
      <c r="ILJ31" s="70"/>
      <c r="ILK31" s="70"/>
      <c r="ILL31" s="70"/>
      <c r="ILM31" s="70"/>
      <c r="ILN31" s="70"/>
      <c r="ILO31" s="70"/>
      <c r="ILP31" s="70"/>
      <c r="ILQ31" s="70"/>
      <c r="ILR31" s="70"/>
      <c r="ILS31" s="70"/>
      <c r="ILT31" s="70"/>
      <c r="ILU31" s="70"/>
      <c r="ILV31" s="70"/>
      <c r="ILW31" s="70"/>
      <c r="ILX31" s="70"/>
      <c r="ILY31" s="70"/>
      <c r="ILZ31" s="70"/>
      <c r="IMA31" s="70"/>
      <c r="IMB31" s="70"/>
      <c r="IMC31" s="70"/>
      <c r="IMD31" s="70"/>
      <c r="IME31" s="70"/>
      <c r="IMF31" s="70"/>
      <c r="IMG31" s="70"/>
      <c r="IMH31" s="70"/>
      <c r="IMI31" s="70"/>
      <c r="IMJ31" s="70"/>
      <c r="IMK31" s="70"/>
      <c r="IML31" s="70"/>
      <c r="IMM31" s="70"/>
      <c r="IMN31" s="70"/>
      <c r="IMO31" s="70"/>
      <c r="IMP31" s="70"/>
      <c r="IMQ31" s="70"/>
      <c r="IMR31" s="70"/>
      <c r="IMS31" s="70"/>
      <c r="IMT31" s="70"/>
      <c r="IMU31" s="70"/>
      <c r="IMV31" s="70"/>
      <c r="IMW31" s="70"/>
      <c r="IMX31" s="70"/>
      <c r="IMY31" s="70"/>
      <c r="IMZ31" s="70"/>
      <c r="INA31" s="70"/>
      <c r="INB31" s="70"/>
      <c r="INC31" s="70"/>
      <c r="IND31" s="70"/>
      <c r="INE31" s="70"/>
      <c r="INF31" s="70"/>
      <c r="ING31" s="70"/>
      <c r="INH31" s="70"/>
      <c r="INI31" s="70"/>
      <c r="INJ31" s="70"/>
      <c r="INK31" s="70"/>
      <c r="INL31" s="70"/>
      <c r="INM31" s="70"/>
      <c r="INN31" s="70"/>
      <c r="INO31" s="70"/>
      <c r="INP31" s="70"/>
      <c r="INQ31" s="70"/>
      <c r="INR31" s="70"/>
      <c r="INS31" s="70"/>
      <c r="INT31" s="70"/>
      <c r="INU31" s="70"/>
      <c r="INV31" s="70"/>
      <c r="INW31" s="70"/>
      <c r="INX31" s="70"/>
      <c r="INY31" s="70"/>
      <c r="INZ31" s="70"/>
      <c r="IOA31" s="70"/>
      <c r="IOB31" s="70"/>
      <c r="IOC31" s="70"/>
      <c r="IOD31" s="70"/>
      <c r="IOE31" s="70"/>
      <c r="IOF31" s="70"/>
      <c r="IOG31" s="70"/>
      <c r="IOH31" s="70"/>
      <c r="IOI31" s="70"/>
      <c r="IOJ31" s="70"/>
      <c r="IOK31" s="70"/>
      <c r="IOL31" s="70"/>
      <c r="IOM31" s="70"/>
      <c r="ION31" s="70"/>
      <c r="IOO31" s="70"/>
      <c r="IOP31" s="70"/>
      <c r="IOQ31" s="70"/>
      <c r="IOR31" s="70"/>
      <c r="IOS31" s="70"/>
      <c r="IOT31" s="70"/>
      <c r="IOU31" s="70"/>
      <c r="IOV31" s="70"/>
      <c r="IOW31" s="70"/>
      <c r="IOX31" s="70"/>
      <c r="IOY31" s="70"/>
      <c r="IOZ31" s="70"/>
      <c r="IPA31" s="70"/>
      <c r="IPB31" s="70"/>
      <c r="IPC31" s="70"/>
      <c r="IPD31" s="70"/>
      <c r="IPE31" s="70"/>
      <c r="IPF31" s="70"/>
      <c r="IPG31" s="70"/>
      <c r="IPH31" s="70"/>
      <c r="IPI31" s="70"/>
      <c r="IPJ31" s="70"/>
      <c r="IPK31" s="70"/>
      <c r="IPL31" s="70"/>
      <c r="IPM31" s="70"/>
      <c r="IPN31" s="70"/>
      <c r="IPO31" s="70"/>
      <c r="IPP31" s="70"/>
      <c r="IPQ31" s="70"/>
      <c r="IPR31" s="70"/>
      <c r="IPS31" s="70"/>
      <c r="IPT31" s="70"/>
      <c r="IPU31" s="70"/>
      <c r="IPV31" s="70"/>
      <c r="IPW31" s="70"/>
      <c r="IPX31" s="70"/>
      <c r="IPY31" s="70"/>
      <c r="IPZ31" s="70"/>
      <c r="IQA31" s="70"/>
      <c r="IQB31" s="70"/>
      <c r="IQC31" s="70"/>
      <c r="IQD31" s="70"/>
      <c r="IQE31" s="70"/>
      <c r="IQF31" s="70"/>
      <c r="IQG31" s="70"/>
      <c r="IQH31" s="70"/>
      <c r="IQI31" s="70"/>
      <c r="IQJ31" s="70"/>
      <c r="IQK31" s="70"/>
      <c r="IQL31" s="70"/>
      <c r="IQM31" s="70"/>
      <c r="IQN31" s="70"/>
      <c r="IQO31" s="70"/>
      <c r="IQP31" s="70"/>
      <c r="IQQ31" s="70"/>
      <c r="IQR31" s="70"/>
      <c r="IQS31" s="70"/>
      <c r="IQT31" s="70"/>
      <c r="IQU31" s="70"/>
      <c r="IQV31" s="70"/>
      <c r="IQW31" s="70"/>
      <c r="IQX31" s="70"/>
      <c r="IQY31" s="70"/>
      <c r="IQZ31" s="70"/>
      <c r="IRA31" s="70"/>
      <c r="IRB31" s="70"/>
      <c r="IRC31" s="70"/>
      <c r="IRD31" s="70"/>
      <c r="IRE31" s="70"/>
      <c r="IRF31" s="70"/>
      <c r="IRG31" s="70"/>
      <c r="IRH31" s="70"/>
      <c r="IRI31" s="70"/>
      <c r="IRJ31" s="70"/>
      <c r="IRK31" s="70"/>
      <c r="IRL31" s="70"/>
      <c r="IRM31" s="70"/>
      <c r="IRN31" s="70"/>
      <c r="IRO31" s="70"/>
      <c r="IRP31" s="70"/>
      <c r="IRQ31" s="70"/>
      <c r="IRR31" s="70"/>
      <c r="IRS31" s="70"/>
      <c r="IRT31" s="70"/>
      <c r="IRU31" s="70"/>
      <c r="IRV31" s="70"/>
      <c r="IRW31" s="70"/>
      <c r="IRX31" s="70"/>
      <c r="IRY31" s="70"/>
      <c r="IRZ31" s="70"/>
      <c r="ISA31" s="70"/>
      <c r="ISB31" s="70"/>
      <c r="ISC31" s="70"/>
      <c r="ISD31" s="70"/>
      <c r="ISE31" s="70"/>
      <c r="ISF31" s="70"/>
      <c r="ISG31" s="70"/>
      <c r="ISH31" s="70"/>
      <c r="ISI31" s="70"/>
      <c r="ISJ31" s="70"/>
      <c r="ISK31" s="70"/>
      <c r="ISL31" s="70"/>
      <c r="ISM31" s="70"/>
      <c r="ISN31" s="70"/>
      <c r="ISO31" s="70"/>
      <c r="ISP31" s="70"/>
      <c r="ISQ31" s="70"/>
      <c r="ISR31" s="70"/>
      <c r="ISS31" s="70"/>
      <c r="IST31" s="70"/>
      <c r="ISU31" s="70"/>
      <c r="ISV31" s="70"/>
      <c r="ISW31" s="70"/>
      <c r="ISX31" s="70"/>
      <c r="ISY31" s="70"/>
      <c r="ISZ31" s="70"/>
      <c r="ITA31" s="70"/>
      <c r="ITB31" s="70"/>
      <c r="ITC31" s="70"/>
      <c r="ITD31" s="70"/>
      <c r="ITE31" s="70"/>
      <c r="ITF31" s="70"/>
      <c r="ITG31" s="70"/>
      <c r="ITH31" s="70"/>
      <c r="ITI31" s="70"/>
      <c r="ITJ31" s="70"/>
      <c r="ITK31" s="70"/>
      <c r="ITL31" s="70"/>
      <c r="ITM31" s="70"/>
      <c r="ITN31" s="70"/>
      <c r="ITO31" s="70"/>
      <c r="ITP31" s="70"/>
      <c r="ITQ31" s="70"/>
      <c r="ITR31" s="70"/>
      <c r="ITS31" s="70"/>
      <c r="ITT31" s="70"/>
      <c r="ITU31" s="70"/>
      <c r="ITV31" s="70"/>
      <c r="ITW31" s="70"/>
      <c r="ITX31" s="70"/>
      <c r="ITY31" s="70"/>
      <c r="ITZ31" s="70"/>
      <c r="IUA31" s="70"/>
      <c r="IUB31" s="70"/>
      <c r="IUC31" s="70"/>
      <c r="IUD31" s="70"/>
      <c r="IUE31" s="70"/>
      <c r="IUF31" s="70"/>
      <c r="IUG31" s="70"/>
      <c r="IUH31" s="70"/>
      <c r="IUI31" s="70"/>
      <c r="IUJ31" s="70"/>
      <c r="IUK31" s="70"/>
      <c r="IUL31" s="70"/>
      <c r="IUM31" s="70"/>
      <c r="IUN31" s="70"/>
      <c r="IUO31" s="70"/>
      <c r="IUP31" s="70"/>
      <c r="IUQ31" s="70"/>
      <c r="IUR31" s="70"/>
      <c r="IUS31" s="70"/>
      <c r="IUT31" s="70"/>
      <c r="IUU31" s="70"/>
      <c r="IUV31" s="70"/>
      <c r="IUW31" s="70"/>
      <c r="IUX31" s="70"/>
      <c r="IUY31" s="70"/>
      <c r="IUZ31" s="70"/>
      <c r="IVA31" s="70"/>
      <c r="IVB31" s="70"/>
      <c r="IVC31" s="70"/>
      <c r="IVD31" s="70"/>
      <c r="IVE31" s="70"/>
      <c r="IVF31" s="70"/>
      <c r="IVG31" s="70"/>
      <c r="IVH31" s="70"/>
      <c r="IVI31" s="70"/>
      <c r="IVJ31" s="70"/>
      <c r="IVK31" s="70"/>
      <c r="IVL31" s="70"/>
      <c r="IVM31" s="70"/>
      <c r="IVN31" s="70"/>
      <c r="IVO31" s="70"/>
      <c r="IVP31" s="70"/>
      <c r="IVQ31" s="70"/>
      <c r="IVR31" s="70"/>
      <c r="IVS31" s="70"/>
      <c r="IVT31" s="70"/>
      <c r="IVU31" s="70"/>
      <c r="IVV31" s="70"/>
      <c r="IVW31" s="70"/>
      <c r="IVX31" s="70"/>
      <c r="IVY31" s="70"/>
      <c r="IVZ31" s="70"/>
      <c r="IWA31" s="70"/>
      <c r="IWB31" s="70"/>
      <c r="IWC31" s="70"/>
      <c r="IWD31" s="70"/>
      <c r="IWE31" s="70"/>
      <c r="IWF31" s="70"/>
      <c r="IWG31" s="70"/>
      <c r="IWH31" s="70"/>
      <c r="IWI31" s="70"/>
      <c r="IWJ31" s="70"/>
      <c r="IWK31" s="70"/>
      <c r="IWL31" s="70"/>
      <c r="IWM31" s="70"/>
      <c r="IWN31" s="70"/>
      <c r="IWO31" s="70"/>
      <c r="IWP31" s="70"/>
      <c r="IWQ31" s="70"/>
      <c r="IWR31" s="70"/>
      <c r="IWS31" s="70"/>
      <c r="IWT31" s="70"/>
      <c r="IWU31" s="70"/>
      <c r="IWV31" s="70"/>
      <c r="IWW31" s="70"/>
      <c r="IWX31" s="70"/>
      <c r="IWY31" s="70"/>
      <c r="IWZ31" s="70"/>
      <c r="IXA31" s="70"/>
      <c r="IXB31" s="70"/>
      <c r="IXC31" s="70"/>
      <c r="IXD31" s="70"/>
      <c r="IXE31" s="70"/>
      <c r="IXF31" s="70"/>
      <c r="IXG31" s="70"/>
      <c r="IXH31" s="70"/>
      <c r="IXI31" s="70"/>
      <c r="IXJ31" s="70"/>
      <c r="IXK31" s="70"/>
      <c r="IXL31" s="70"/>
      <c r="IXM31" s="70"/>
      <c r="IXN31" s="70"/>
      <c r="IXO31" s="70"/>
      <c r="IXP31" s="70"/>
      <c r="IXQ31" s="70"/>
      <c r="IXR31" s="70"/>
      <c r="IXS31" s="70"/>
      <c r="IXT31" s="70"/>
      <c r="IXU31" s="70"/>
      <c r="IXV31" s="70"/>
      <c r="IXW31" s="70"/>
      <c r="IXX31" s="70"/>
      <c r="IXY31" s="70"/>
      <c r="IXZ31" s="70"/>
      <c r="IYA31" s="70"/>
      <c r="IYB31" s="70"/>
      <c r="IYC31" s="70"/>
      <c r="IYD31" s="70"/>
      <c r="IYE31" s="70"/>
      <c r="IYF31" s="70"/>
      <c r="IYG31" s="70"/>
      <c r="IYH31" s="70"/>
      <c r="IYI31" s="70"/>
      <c r="IYJ31" s="70"/>
      <c r="IYK31" s="70"/>
      <c r="IYL31" s="70"/>
      <c r="IYM31" s="70"/>
      <c r="IYN31" s="70"/>
      <c r="IYO31" s="70"/>
      <c r="IYP31" s="70"/>
      <c r="IYQ31" s="70"/>
      <c r="IYR31" s="70"/>
      <c r="IYS31" s="70"/>
      <c r="IYT31" s="70"/>
      <c r="IYU31" s="70"/>
      <c r="IYV31" s="70"/>
      <c r="IYW31" s="70"/>
      <c r="IYX31" s="70"/>
      <c r="IYY31" s="70"/>
      <c r="IYZ31" s="70"/>
      <c r="IZA31" s="70"/>
      <c r="IZB31" s="70"/>
      <c r="IZC31" s="70"/>
      <c r="IZD31" s="70"/>
      <c r="IZE31" s="70"/>
      <c r="IZF31" s="70"/>
      <c r="IZG31" s="70"/>
      <c r="IZH31" s="70"/>
      <c r="IZI31" s="70"/>
      <c r="IZJ31" s="70"/>
      <c r="IZK31" s="70"/>
      <c r="IZL31" s="70"/>
      <c r="IZM31" s="70"/>
      <c r="IZN31" s="70"/>
      <c r="IZO31" s="70"/>
      <c r="IZP31" s="70"/>
      <c r="IZQ31" s="70"/>
      <c r="IZR31" s="70"/>
      <c r="IZS31" s="70"/>
      <c r="IZT31" s="70"/>
      <c r="IZU31" s="70"/>
      <c r="IZV31" s="70"/>
      <c r="IZW31" s="70"/>
      <c r="IZX31" s="70"/>
      <c r="IZY31" s="70"/>
      <c r="IZZ31" s="70"/>
      <c r="JAA31" s="70"/>
      <c r="JAB31" s="70"/>
      <c r="JAC31" s="70"/>
      <c r="JAD31" s="70"/>
      <c r="JAE31" s="70"/>
      <c r="JAF31" s="70"/>
      <c r="JAG31" s="70"/>
      <c r="JAH31" s="70"/>
      <c r="JAI31" s="70"/>
      <c r="JAJ31" s="70"/>
      <c r="JAK31" s="70"/>
      <c r="JAL31" s="70"/>
      <c r="JAM31" s="70"/>
      <c r="JAN31" s="70"/>
      <c r="JAO31" s="70"/>
      <c r="JAP31" s="70"/>
      <c r="JAQ31" s="70"/>
      <c r="JAR31" s="70"/>
      <c r="JAS31" s="70"/>
      <c r="JAT31" s="70"/>
      <c r="JAU31" s="70"/>
      <c r="JAV31" s="70"/>
      <c r="JAW31" s="70"/>
      <c r="JAX31" s="70"/>
      <c r="JAY31" s="70"/>
      <c r="JAZ31" s="70"/>
      <c r="JBA31" s="70"/>
      <c r="JBB31" s="70"/>
      <c r="JBC31" s="70"/>
      <c r="JBD31" s="70"/>
      <c r="JBE31" s="70"/>
      <c r="JBF31" s="70"/>
      <c r="JBG31" s="70"/>
      <c r="JBH31" s="70"/>
      <c r="JBI31" s="70"/>
      <c r="JBJ31" s="70"/>
      <c r="JBK31" s="70"/>
      <c r="JBL31" s="70"/>
      <c r="JBM31" s="70"/>
      <c r="JBN31" s="70"/>
      <c r="JBO31" s="70"/>
      <c r="JBP31" s="70"/>
      <c r="JBQ31" s="70"/>
      <c r="JBR31" s="70"/>
      <c r="JBS31" s="70"/>
      <c r="JBT31" s="70"/>
      <c r="JBU31" s="70"/>
      <c r="JBV31" s="70"/>
      <c r="JBW31" s="70"/>
      <c r="JBX31" s="70"/>
      <c r="JBY31" s="70"/>
      <c r="JBZ31" s="70"/>
      <c r="JCA31" s="70"/>
      <c r="JCB31" s="70"/>
      <c r="JCC31" s="70"/>
      <c r="JCD31" s="70"/>
      <c r="JCE31" s="70"/>
      <c r="JCF31" s="70"/>
      <c r="JCG31" s="70"/>
      <c r="JCH31" s="70"/>
      <c r="JCI31" s="70"/>
      <c r="JCJ31" s="70"/>
      <c r="JCK31" s="70"/>
      <c r="JCL31" s="70"/>
      <c r="JCM31" s="70"/>
      <c r="JCN31" s="70"/>
      <c r="JCO31" s="70"/>
      <c r="JCP31" s="70"/>
      <c r="JCQ31" s="70"/>
      <c r="JCR31" s="70"/>
      <c r="JCS31" s="70"/>
      <c r="JCT31" s="70"/>
      <c r="JCU31" s="70"/>
      <c r="JCV31" s="70"/>
      <c r="JCW31" s="70"/>
      <c r="JCX31" s="70"/>
      <c r="JCY31" s="70"/>
      <c r="JCZ31" s="70"/>
      <c r="JDA31" s="70"/>
      <c r="JDB31" s="70"/>
      <c r="JDC31" s="70"/>
      <c r="JDD31" s="70"/>
      <c r="JDE31" s="70"/>
      <c r="JDF31" s="70"/>
      <c r="JDG31" s="70"/>
      <c r="JDH31" s="70"/>
      <c r="JDI31" s="70"/>
      <c r="JDJ31" s="70"/>
      <c r="JDK31" s="70"/>
      <c r="JDL31" s="70"/>
      <c r="JDM31" s="70"/>
      <c r="JDN31" s="70"/>
      <c r="JDO31" s="70"/>
      <c r="JDP31" s="70"/>
      <c r="JDQ31" s="70"/>
      <c r="JDR31" s="70"/>
      <c r="JDS31" s="70"/>
      <c r="JDT31" s="70"/>
      <c r="JDU31" s="70"/>
      <c r="JDV31" s="70"/>
      <c r="JDW31" s="70"/>
      <c r="JDX31" s="70"/>
      <c r="JDY31" s="70"/>
      <c r="JDZ31" s="70"/>
      <c r="JEA31" s="70"/>
      <c r="JEB31" s="70"/>
      <c r="JEC31" s="70"/>
      <c r="JED31" s="70"/>
      <c r="JEE31" s="70"/>
      <c r="JEF31" s="70"/>
      <c r="JEG31" s="70"/>
      <c r="JEH31" s="70"/>
      <c r="JEI31" s="70"/>
      <c r="JEJ31" s="70"/>
      <c r="JEK31" s="70"/>
      <c r="JEL31" s="70"/>
      <c r="JEM31" s="70"/>
      <c r="JEN31" s="70"/>
      <c r="JEO31" s="70"/>
      <c r="JEP31" s="70"/>
      <c r="JEQ31" s="70"/>
      <c r="JER31" s="70"/>
      <c r="JES31" s="70"/>
      <c r="JET31" s="70"/>
      <c r="JEU31" s="70"/>
      <c r="JEV31" s="70"/>
      <c r="JEW31" s="70"/>
      <c r="JEX31" s="70"/>
      <c r="JEY31" s="70"/>
      <c r="JEZ31" s="70"/>
      <c r="JFA31" s="70"/>
      <c r="JFB31" s="70"/>
      <c r="JFC31" s="70"/>
      <c r="JFD31" s="70"/>
      <c r="JFE31" s="70"/>
      <c r="JFF31" s="70"/>
      <c r="JFG31" s="70"/>
      <c r="JFH31" s="70"/>
      <c r="JFI31" s="70"/>
      <c r="JFJ31" s="70"/>
      <c r="JFK31" s="70"/>
      <c r="JFL31" s="70"/>
      <c r="JFM31" s="70"/>
      <c r="JFN31" s="70"/>
      <c r="JFO31" s="70"/>
      <c r="JFP31" s="70"/>
      <c r="JFQ31" s="70"/>
      <c r="JFR31" s="70"/>
      <c r="JFS31" s="70"/>
      <c r="JFT31" s="70"/>
      <c r="JFU31" s="70"/>
      <c r="JFV31" s="70"/>
      <c r="JFW31" s="70"/>
      <c r="JFX31" s="70"/>
      <c r="JFY31" s="70"/>
      <c r="JFZ31" s="70"/>
      <c r="JGA31" s="70"/>
      <c r="JGB31" s="70"/>
      <c r="JGC31" s="70"/>
      <c r="JGD31" s="70"/>
      <c r="JGE31" s="70"/>
      <c r="JGF31" s="70"/>
      <c r="JGG31" s="70"/>
      <c r="JGH31" s="70"/>
      <c r="JGI31" s="70"/>
      <c r="JGJ31" s="70"/>
      <c r="JGK31" s="70"/>
      <c r="JGL31" s="70"/>
      <c r="JGM31" s="70"/>
      <c r="JGN31" s="70"/>
      <c r="JGO31" s="70"/>
      <c r="JGP31" s="70"/>
      <c r="JGQ31" s="70"/>
      <c r="JGR31" s="70"/>
      <c r="JGS31" s="70"/>
      <c r="JGT31" s="70"/>
      <c r="JGU31" s="70"/>
      <c r="JGV31" s="70"/>
      <c r="JGW31" s="70"/>
      <c r="JGX31" s="70"/>
      <c r="JGY31" s="70"/>
      <c r="JGZ31" s="70"/>
      <c r="JHA31" s="70"/>
      <c r="JHB31" s="70"/>
      <c r="JHC31" s="70"/>
      <c r="JHD31" s="70"/>
      <c r="JHE31" s="70"/>
      <c r="JHF31" s="70"/>
      <c r="JHG31" s="70"/>
      <c r="JHH31" s="70"/>
      <c r="JHI31" s="70"/>
      <c r="JHJ31" s="70"/>
      <c r="JHK31" s="70"/>
      <c r="JHL31" s="70"/>
      <c r="JHM31" s="70"/>
      <c r="JHN31" s="70"/>
      <c r="JHO31" s="70"/>
      <c r="JHP31" s="70"/>
      <c r="JHQ31" s="70"/>
      <c r="JHR31" s="70"/>
      <c r="JHS31" s="70"/>
      <c r="JHT31" s="70"/>
      <c r="JHU31" s="70"/>
      <c r="JHV31" s="70"/>
      <c r="JHW31" s="70"/>
      <c r="JHX31" s="70"/>
      <c r="JHY31" s="70"/>
      <c r="JHZ31" s="70"/>
      <c r="JIA31" s="70"/>
      <c r="JIB31" s="70"/>
      <c r="JIC31" s="70"/>
      <c r="JID31" s="70"/>
      <c r="JIE31" s="70"/>
      <c r="JIF31" s="70"/>
      <c r="JIG31" s="70"/>
      <c r="JIH31" s="70"/>
      <c r="JII31" s="70"/>
      <c r="JIJ31" s="70"/>
      <c r="JIK31" s="70"/>
      <c r="JIL31" s="70"/>
      <c r="JIM31" s="70"/>
      <c r="JIN31" s="70"/>
      <c r="JIO31" s="70"/>
      <c r="JIP31" s="70"/>
      <c r="JIQ31" s="70"/>
      <c r="JIR31" s="70"/>
      <c r="JIS31" s="70"/>
      <c r="JIT31" s="70"/>
      <c r="JIU31" s="70"/>
      <c r="JIV31" s="70"/>
      <c r="JIW31" s="70"/>
      <c r="JIX31" s="70"/>
      <c r="JIY31" s="70"/>
      <c r="JIZ31" s="70"/>
      <c r="JJA31" s="70"/>
      <c r="JJB31" s="70"/>
      <c r="JJC31" s="70"/>
      <c r="JJD31" s="70"/>
      <c r="JJE31" s="70"/>
      <c r="JJF31" s="70"/>
      <c r="JJG31" s="70"/>
      <c r="JJH31" s="70"/>
      <c r="JJI31" s="70"/>
      <c r="JJJ31" s="70"/>
      <c r="JJK31" s="70"/>
      <c r="JJL31" s="70"/>
      <c r="JJM31" s="70"/>
      <c r="JJN31" s="70"/>
      <c r="JJO31" s="70"/>
      <c r="JJP31" s="70"/>
      <c r="JJQ31" s="70"/>
      <c r="JJR31" s="70"/>
      <c r="JJS31" s="70"/>
      <c r="JJT31" s="70"/>
      <c r="JJU31" s="70"/>
      <c r="JJV31" s="70"/>
      <c r="JJW31" s="70"/>
      <c r="JJX31" s="70"/>
      <c r="JJY31" s="70"/>
      <c r="JJZ31" s="70"/>
      <c r="JKA31" s="70"/>
      <c r="JKB31" s="70"/>
      <c r="JKC31" s="70"/>
      <c r="JKD31" s="70"/>
      <c r="JKE31" s="70"/>
      <c r="JKF31" s="70"/>
      <c r="JKG31" s="70"/>
      <c r="JKH31" s="70"/>
      <c r="JKI31" s="70"/>
      <c r="JKJ31" s="70"/>
      <c r="JKK31" s="70"/>
      <c r="JKL31" s="70"/>
      <c r="JKM31" s="70"/>
      <c r="JKN31" s="70"/>
      <c r="JKO31" s="70"/>
      <c r="JKP31" s="70"/>
      <c r="JKQ31" s="70"/>
      <c r="JKR31" s="70"/>
      <c r="JKS31" s="70"/>
      <c r="JKT31" s="70"/>
      <c r="JKU31" s="70"/>
      <c r="JKV31" s="70"/>
      <c r="JKW31" s="70"/>
      <c r="JKX31" s="70"/>
      <c r="JKY31" s="70"/>
      <c r="JKZ31" s="70"/>
      <c r="JLA31" s="70"/>
      <c r="JLB31" s="70"/>
      <c r="JLC31" s="70"/>
      <c r="JLD31" s="70"/>
      <c r="JLE31" s="70"/>
      <c r="JLF31" s="70"/>
      <c r="JLG31" s="70"/>
      <c r="JLH31" s="70"/>
      <c r="JLI31" s="70"/>
      <c r="JLJ31" s="70"/>
      <c r="JLK31" s="70"/>
      <c r="JLL31" s="70"/>
      <c r="JLM31" s="70"/>
      <c r="JLN31" s="70"/>
      <c r="JLO31" s="70"/>
      <c r="JLP31" s="70"/>
      <c r="JLQ31" s="70"/>
      <c r="JLR31" s="70"/>
      <c r="JLS31" s="70"/>
      <c r="JLT31" s="70"/>
      <c r="JLU31" s="70"/>
      <c r="JLV31" s="70"/>
      <c r="JLW31" s="70"/>
      <c r="JLX31" s="70"/>
      <c r="JLY31" s="70"/>
      <c r="JLZ31" s="70"/>
      <c r="JMA31" s="70"/>
      <c r="JMB31" s="70"/>
      <c r="JMC31" s="70"/>
      <c r="JMD31" s="70"/>
      <c r="JME31" s="70"/>
      <c r="JMF31" s="70"/>
      <c r="JMG31" s="70"/>
      <c r="JMH31" s="70"/>
      <c r="JMI31" s="70"/>
      <c r="JMJ31" s="70"/>
      <c r="JMK31" s="70"/>
      <c r="JML31" s="70"/>
      <c r="JMM31" s="70"/>
      <c r="JMN31" s="70"/>
      <c r="JMO31" s="70"/>
      <c r="JMP31" s="70"/>
      <c r="JMQ31" s="70"/>
      <c r="JMR31" s="70"/>
      <c r="JMS31" s="70"/>
      <c r="JMT31" s="70"/>
      <c r="JMU31" s="70"/>
      <c r="JMV31" s="70"/>
      <c r="JMW31" s="70"/>
      <c r="JMX31" s="70"/>
      <c r="JMY31" s="70"/>
      <c r="JMZ31" s="70"/>
      <c r="JNA31" s="70"/>
      <c r="JNB31" s="70"/>
      <c r="JNC31" s="70"/>
      <c r="JND31" s="70"/>
      <c r="JNE31" s="70"/>
      <c r="JNF31" s="70"/>
      <c r="JNG31" s="70"/>
      <c r="JNH31" s="70"/>
      <c r="JNI31" s="70"/>
      <c r="JNJ31" s="70"/>
      <c r="JNK31" s="70"/>
      <c r="JNL31" s="70"/>
      <c r="JNM31" s="70"/>
      <c r="JNN31" s="70"/>
      <c r="JNO31" s="70"/>
      <c r="JNP31" s="70"/>
      <c r="JNQ31" s="70"/>
      <c r="JNR31" s="70"/>
      <c r="JNS31" s="70"/>
      <c r="JNT31" s="70"/>
      <c r="JNU31" s="70"/>
      <c r="JNV31" s="70"/>
      <c r="JNW31" s="70"/>
      <c r="JNX31" s="70"/>
      <c r="JNY31" s="70"/>
      <c r="JNZ31" s="70"/>
      <c r="JOA31" s="70"/>
      <c r="JOB31" s="70"/>
      <c r="JOC31" s="70"/>
      <c r="JOD31" s="70"/>
      <c r="JOE31" s="70"/>
      <c r="JOF31" s="70"/>
      <c r="JOG31" s="70"/>
      <c r="JOH31" s="70"/>
      <c r="JOI31" s="70"/>
      <c r="JOJ31" s="70"/>
      <c r="JOK31" s="70"/>
      <c r="JOL31" s="70"/>
      <c r="JOM31" s="70"/>
      <c r="JON31" s="70"/>
      <c r="JOO31" s="70"/>
      <c r="JOP31" s="70"/>
      <c r="JOQ31" s="70"/>
      <c r="JOR31" s="70"/>
      <c r="JOS31" s="70"/>
      <c r="JOT31" s="70"/>
      <c r="JOU31" s="70"/>
      <c r="JOV31" s="70"/>
      <c r="JOW31" s="70"/>
      <c r="JOX31" s="70"/>
      <c r="JOY31" s="70"/>
      <c r="JOZ31" s="70"/>
      <c r="JPA31" s="70"/>
      <c r="JPB31" s="70"/>
      <c r="JPC31" s="70"/>
      <c r="JPD31" s="70"/>
      <c r="JPE31" s="70"/>
      <c r="JPF31" s="70"/>
      <c r="JPG31" s="70"/>
      <c r="JPH31" s="70"/>
      <c r="JPI31" s="70"/>
      <c r="JPJ31" s="70"/>
      <c r="JPK31" s="70"/>
      <c r="JPL31" s="70"/>
      <c r="JPM31" s="70"/>
      <c r="JPN31" s="70"/>
      <c r="JPO31" s="70"/>
      <c r="JPP31" s="70"/>
      <c r="JPQ31" s="70"/>
      <c r="JPR31" s="70"/>
      <c r="JPS31" s="70"/>
      <c r="JPT31" s="70"/>
      <c r="JPU31" s="70"/>
      <c r="JPV31" s="70"/>
      <c r="JPW31" s="70"/>
      <c r="JPX31" s="70"/>
      <c r="JPY31" s="70"/>
      <c r="JPZ31" s="70"/>
      <c r="JQA31" s="70"/>
      <c r="JQB31" s="70"/>
      <c r="JQC31" s="70"/>
      <c r="JQD31" s="70"/>
      <c r="JQE31" s="70"/>
      <c r="JQF31" s="70"/>
      <c r="JQG31" s="70"/>
      <c r="JQH31" s="70"/>
      <c r="JQI31" s="70"/>
      <c r="JQJ31" s="70"/>
      <c r="JQK31" s="70"/>
      <c r="JQL31" s="70"/>
      <c r="JQM31" s="70"/>
      <c r="JQN31" s="70"/>
      <c r="JQO31" s="70"/>
      <c r="JQP31" s="70"/>
      <c r="JQQ31" s="70"/>
      <c r="JQR31" s="70"/>
      <c r="JQS31" s="70"/>
      <c r="JQT31" s="70"/>
      <c r="JQU31" s="70"/>
      <c r="JQV31" s="70"/>
      <c r="JQW31" s="70"/>
      <c r="JQX31" s="70"/>
      <c r="JQY31" s="70"/>
      <c r="JQZ31" s="70"/>
      <c r="JRA31" s="70"/>
      <c r="JRB31" s="70"/>
      <c r="JRC31" s="70"/>
      <c r="JRD31" s="70"/>
      <c r="JRE31" s="70"/>
      <c r="JRF31" s="70"/>
      <c r="JRG31" s="70"/>
      <c r="JRH31" s="70"/>
      <c r="JRI31" s="70"/>
      <c r="JRJ31" s="70"/>
      <c r="JRK31" s="70"/>
      <c r="JRL31" s="70"/>
      <c r="JRM31" s="70"/>
      <c r="JRN31" s="70"/>
      <c r="JRO31" s="70"/>
      <c r="JRP31" s="70"/>
      <c r="JRQ31" s="70"/>
      <c r="JRR31" s="70"/>
      <c r="JRS31" s="70"/>
      <c r="JRT31" s="70"/>
      <c r="JRU31" s="70"/>
      <c r="JRV31" s="70"/>
      <c r="JRW31" s="70"/>
      <c r="JRX31" s="70"/>
      <c r="JRY31" s="70"/>
      <c r="JRZ31" s="70"/>
      <c r="JSA31" s="70"/>
      <c r="JSB31" s="70"/>
      <c r="JSC31" s="70"/>
      <c r="JSD31" s="70"/>
      <c r="JSE31" s="70"/>
      <c r="JSF31" s="70"/>
      <c r="JSG31" s="70"/>
      <c r="JSH31" s="70"/>
      <c r="JSI31" s="70"/>
      <c r="JSJ31" s="70"/>
      <c r="JSK31" s="70"/>
      <c r="JSL31" s="70"/>
      <c r="JSM31" s="70"/>
      <c r="JSN31" s="70"/>
      <c r="JSO31" s="70"/>
      <c r="JSP31" s="70"/>
      <c r="JSQ31" s="70"/>
      <c r="JSR31" s="70"/>
      <c r="JSS31" s="70"/>
      <c r="JST31" s="70"/>
      <c r="JSU31" s="70"/>
      <c r="JSV31" s="70"/>
      <c r="JSW31" s="70"/>
      <c r="JSX31" s="70"/>
      <c r="JSY31" s="70"/>
      <c r="JSZ31" s="70"/>
      <c r="JTA31" s="70"/>
      <c r="JTB31" s="70"/>
      <c r="JTC31" s="70"/>
      <c r="JTD31" s="70"/>
      <c r="JTE31" s="70"/>
      <c r="JTF31" s="70"/>
      <c r="JTG31" s="70"/>
      <c r="JTH31" s="70"/>
      <c r="JTI31" s="70"/>
      <c r="JTJ31" s="70"/>
      <c r="JTK31" s="70"/>
      <c r="JTL31" s="70"/>
      <c r="JTM31" s="70"/>
      <c r="JTN31" s="70"/>
      <c r="JTO31" s="70"/>
      <c r="JTP31" s="70"/>
      <c r="JTQ31" s="70"/>
      <c r="JTR31" s="70"/>
      <c r="JTS31" s="70"/>
      <c r="JTT31" s="70"/>
      <c r="JTU31" s="70"/>
      <c r="JTV31" s="70"/>
      <c r="JTW31" s="70"/>
      <c r="JTX31" s="70"/>
      <c r="JTY31" s="70"/>
      <c r="JTZ31" s="70"/>
      <c r="JUA31" s="70"/>
      <c r="JUB31" s="70"/>
      <c r="JUC31" s="70"/>
      <c r="JUD31" s="70"/>
      <c r="JUE31" s="70"/>
      <c r="JUF31" s="70"/>
      <c r="JUG31" s="70"/>
      <c r="JUH31" s="70"/>
      <c r="JUI31" s="70"/>
      <c r="JUJ31" s="70"/>
      <c r="JUK31" s="70"/>
      <c r="JUL31" s="70"/>
      <c r="JUM31" s="70"/>
      <c r="JUN31" s="70"/>
      <c r="JUO31" s="70"/>
      <c r="JUP31" s="70"/>
      <c r="JUQ31" s="70"/>
      <c r="JUR31" s="70"/>
      <c r="JUS31" s="70"/>
      <c r="JUT31" s="70"/>
      <c r="JUU31" s="70"/>
      <c r="JUV31" s="70"/>
      <c r="JUW31" s="70"/>
      <c r="JUX31" s="70"/>
      <c r="JUY31" s="70"/>
      <c r="JUZ31" s="70"/>
      <c r="JVA31" s="70"/>
      <c r="JVB31" s="70"/>
      <c r="JVC31" s="70"/>
      <c r="JVD31" s="70"/>
      <c r="JVE31" s="70"/>
      <c r="JVF31" s="70"/>
      <c r="JVG31" s="70"/>
      <c r="JVH31" s="70"/>
      <c r="JVI31" s="70"/>
      <c r="JVJ31" s="70"/>
      <c r="JVK31" s="70"/>
      <c r="JVL31" s="70"/>
      <c r="JVM31" s="70"/>
      <c r="JVN31" s="70"/>
      <c r="JVO31" s="70"/>
      <c r="JVP31" s="70"/>
      <c r="JVQ31" s="70"/>
      <c r="JVR31" s="70"/>
      <c r="JVS31" s="70"/>
      <c r="JVT31" s="70"/>
      <c r="JVU31" s="70"/>
      <c r="JVV31" s="70"/>
      <c r="JVW31" s="70"/>
      <c r="JVX31" s="70"/>
      <c r="JVY31" s="70"/>
      <c r="JVZ31" s="70"/>
      <c r="JWA31" s="70"/>
      <c r="JWB31" s="70"/>
      <c r="JWC31" s="70"/>
      <c r="JWD31" s="70"/>
      <c r="JWE31" s="70"/>
      <c r="JWF31" s="70"/>
      <c r="JWG31" s="70"/>
      <c r="JWH31" s="70"/>
      <c r="JWI31" s="70"/>
      <c r="JWJ31" s="70"/>
      <c r="JWK31" s="70"/>
      <c r="JWL31" s="70"/>
      <c r="JWM31" s="70"/>
      <c r="JWN31" s="70"/>
      <c r="JWO31" s="70"/>
      <c r="JWP31" s="70"/>
      <c r="JWQ31" s="70"/>
      <c r="JWR31" s="70"/>
      <c r="JWS31" s="70"/>
      <c r="JWT31" s="70"/>
      <c r="JWU31" s="70"/>
      <c r="JWV31" s="70"/>
      <c r="JWW31" s="70"/>
      <c r="JWX31" s="70"/>
      <c r="JWY31" s="70"/>
      <c r="JWZ31" s="70"/>
      <c r="JXA31" s="70"/>
      <c r="JXB31" s="70"/>
      <c r="JXC31" s="70"/>
      <c r="JXD31" s="70"/>
      <c r="JXE31" s="70"/>
      <c r="JXF31" s="70"/>
      <c r="JXG31" s="70"/>
      <c r="JXH31" s="70"/>
      <c r="JXI31" s="70"/>
      <c r="JXJ31" s="70"/>
      <c r="JXK31" s="70"/>
      <c r="JXL31" s="70"/>
      <c r="JXM31" s="70"/>
      <c r="JXN31" s="70"/>
      <c r="JXO31" s="70"/>
      <c r="JXP31" s="70"/>
      <c r="JXQ31" s="70"/>
      <c r="JXR31" s="70"/>
      <c r="JXS31" s="70"/>
      <c r="JXT31" s="70"/>
      <c r="JXU31" s="70"/>
      <c r="JXV31" s="70"/>
      <c r="JXW31" s="70"/>
      <c r="JXX31" s="70"/>
      <c r="JXY31" s="70"/>
      <c r="JXZ31" s="70"/>
      <c r="JYA31" s="70"/>
      <c r="JYB31" s="70"/>
      <c r="JYC31" s="70"/>
      <c r="JYD31" s="70"/>
      <c r="JYE31" s="70"/>
      <c r="JYF31" s="70"/>
      <c r="JYG31" s="70"/>
      <c r="JYH31" s="70"/>
      <c r="JYI31" s="70"/>
      <c r="JYJ31" s="70"/>
      <c r="JYK31" s="70"/>
      <c r="JYL31" s="70"/>
      <c r="JYM31" s="70"/>
      <c r="JYN31" s="70"/>
      <c r="JYO31" s="70"/>
      <c r="JYP31" s="70"/>
      <c r="JYQ31" s="70"/>
      <c r="JYR31" s="70"/>
      <c r="JYS31" s="70"/>
      <c r="JYT31" s="70"/>
      <c r="JYU31" s="70"/>
      <c r="JYV31" s="70"/>
      <c r="JYW31" s="70"/>
      <c r="JYX31" s="70"/>
      <c r="JYY31" s="70"/>
      <c r="JYZ31" s="70"/>
      <c r="JZA31" s="70"/>
      <c r="JZB31" s="70"/>
      <c r="JZC31" s="70"/>
      <c r="JZD31" s="70"/>
      <c r="JZE31" s="70"/>
      <c r="JZF31" s="70"/>
      <c r="JZG31" s="70"/>
      <c r="JZH31" s="70"/>
      <c r="JZI31" s="70"/>
      <c r="JZJ31" s="70"/>
      <c r="JZK31" s="70"/>
      <c r="JZL31" s="70"/>
      <c r="JZM31" s="70"/>
      <c r="JZN31" s="70"/>
      <c r="JZO31" s="70"/>
      <c r="JZP31" s="70"/>
      <c r="JZQ31" s="70"/>
      <c r="JZR31" s="70"/>
      <c r="JZS31" s="70"/>
      <c r="JZT31" s="70"/>
      <c r="JZU31" s="70"/>
      <c r="JZV31" s="70"/>
      <c r="JZW31" s="70"/>
      <c r="JZX31" s="70"/>
      <c r="JZY31" s="70"/>
      <c r="JZZ31" s="70"/>
      <c r="KAA31" s="70"/>
      <c r="KAB31" s="70"/>
      <c r="KAC31" s="70"/>
      <c r="KAD31" s="70"/>
      <c r="KAE31" s="70"/>
      <c r="KAF31" s="70"/>
      <c r="KAG31" s="70"/>
      <c r="KAH31" s="70"/>
      <c r="KAI31" s="70"/>
      <c r="KAJ31" s="70"/>
      <c r="KAK31" s="70"/>
      <c r="KAL31" s="70"/>
      <c r="KAM31" s="70"/>
      <c r="KAN31" s="70"/>
      <c r="KAO31" s="70"/>
      <c r="KAP31" s="70"/>
      <c r="KAQ31" s="70"/>
      <c r="KAR31" s="70"/>
      <c r="KAS31" s="70"/>
      <c r="KAT31" s="70"/>
      <c r="KAU31" s="70"/>
      <c r="KAV31" s="70"/>
      <c r="KAW31" s="70"/>
      <c r="KAX31" s="70"/>
      <c r="KAY31" s="70"/>
      <c r="KAZ31" s="70"/>
      <c r="KBA31" s="70"/>
      <c r="KBB31" s="70"/>
      <c r="KBC31" s="70"/>
      <c r="KBD31" s="70"/>
      <c r="KBE31" s="70"/>
      <c r="KBF31" s="70"/>
      <c r="KBG31" s="70"/>
      <c r="KBH31" s="70"/>
      <c r="KBI31" s="70"/>
      <c r="KBJ31" s="70"/>
      <c r="KBK31" s="70"/>
      <c r="KBL31" s="70"/>
      <c r="KBM31" s="70"/>
      <c r="KBN31" s="70"/>
      <c r="KBO31" s="70"/>
      <c r="KBP31" s="70"/>
      <c r="KBQ31" s="70"/>
      <c r="KBR31" s="70"/>
      <c r="KBS31" s="70"/>
      <c r="KBT31" s="70"/>
      <c r="KBU31" s="70"/>
      <c r="KBV31" s="70"/>
      <c r="KBW31" s="70"/>
      <c r="KBX31" s="70"/>
      <c r="KBY31" s="70"/>
      <c r="KBZ31" s="70"/>
      <c r="KCA31" s="70"/>
      <c r="KCB31" s="70"/>
      <c r="KCC31" s="70"/>
      <c r="KCD31" s="70"/>
      <c r="KCE31" s="70"/>
      <c r="KCF31" s="70"/>
      <c r="KCG31" s="70"/>
      <c r="KCH31" s="70"/>
      <c r="KCI31" s="70"/>
      <c r="KCJ31" s="70"/>
      <c r="KCK31" s="70"/>
      <c r="KCL31" s="70"/>
      <c r="KCM31" s="70"/>
      <c r="KCN31" s="70"/>
      <c r="KCO31" s="70"/>
      <c r="KCP31" s="70"/>
      <c r="KCQ31" s="70"/>
      <c r="KCR31" s="70"/>
      <c r="KCS31" s="70"/>
      <c r="KCT31" s="70"/>
      <c r="KCU31" s="70"/>
      <c r="KCV31" s="70"/>
      <c r="KCW31" s="70"/>
      <c r="KCX31" s="70"/>
      <c r="KCY31" s="70"/>
      <c r="KCZ31" s="70"/>
      <c r="KDA31" s="70"/>
      <c r="KDB31" s="70"/>
      <c r="KDC31" s="70"/>
      <c r="KDD31" s="70"/>
      <c r="KDE31" s="70"/>
      <c r="KDF31" s="70"/>
      <c r="KDG31" s="70"/>
      <c r="KDH31" s="70"/>
      <c r="KDI31" s="70"/>
      <c r="KDJ31" s="70"/>
      <c r="KDK31" s="70"/>
      <c r="KDL31" s="70"/>
      <c r="KDM31" s="70"/>
      <c r="KDN31" s="70"/>
      <c r="KDO31" s="70"/>
      <c r="KDP31" s="70"/>
      <c r="KDQ31" s="70"/>
      <c r="KDR31" s="70"/>
      <c r="KDS31" s="70"/>
      <c r="KDT31" s="70"/>
      <c r="KDU31" s="70"/>
      <c r="KDV31" s="70"/>
      <c r="KDW31" s="70"/>
      <c r="KDX31" s="70"/>
      <c r="KDY31" s="70"/>
      <c r="KDZ31" s="70"/>
      <c r="KEA31" s="70"/>
      <c r="KEB31" s="70"/>
      <c r="KEC31" s="70"/>
      <c r="KED31" s="70"/>
      <c r="KEE31" s="70"/>
      <c r="KEF31" s="70"/>
      <c r="KEG31" s="70"/>
      <c r="KEH31" s="70"/>
      <c r="KEI31" s="70"/>
      <c r="KEJ31" s="70"/>
      <c r="KEK31" s="70"/>
      <c r="KEL31" s="70"/>
      <c r="KEM31" s="70"/>
      <c r="KEN31" s="70"/>
      <c r="KEO31" s="70"/>
      <c r="KEP31" s="70"/>
      <c r="KEQ31" s="70"/>
      <c r="KER31" s="70"/>
      <c r="KES31" s="70"/>
      <c r="KET31" s="70"/>
      <c r="KEU31" s="70"/>
      <c r="KEV31" s="70"/>
      <c r="KEW31" s="70"/>
      <c r="KEX31" s="70"/>
      <c r="KEY31" s="70"/>
      <c r="KEZ31" s="70"/>
      <c r="KFA31" s="70"/>
      <c r="KFB31" s="70"/>
      <c r="KFC31" s="70"/>
      <c r="KFD31" s="70"/>
      <c r="KFE31" s="70"/>
      <c r="KFF31" s="70"/>
      <c r="KFG31" s="70"/>
      <c r="KFH31" s="70"/>
      <c r="KFI31" s="70"/>
      <c r="KFJ31" s="70"/>
      <c r="KFK31" s="70"/>
      <c r="KFL31" s="70"/>
      <c r="KFM31" s="70"/>
      <c r="KFN31" s="70"/>
      <c r="KFO31" s="70"/>
      <c r="KFP31" s="70"/>
      <c r="KFQ31" s="70"/>
      <c r="KFR31" s="70"/>
      <c r="KFS31" s="70"/>
      <c r="KFT31" s="70"/>
      <c r="KFU31" s="70"/>
      <c r="KFV31" s="70"/>
      <c r="KFW31" s="70"/>
      <c r="KFX31" s="70"/>
      <c r="KFY31" s="70"/>
      <c r="KFZ31" s="70"/>
      <c r="KGA31" s="70"/>
      <c r="KGB31" s="70"/>
      <c r="KGC31" s="70"/>
      <c r="KGD31" s="70"/>
      <c r="KGE31" s="70"/>
      <c r="KGF31" s="70"/>
      <c r="KGG31" s="70"/>
      <c r="KGH31" s="70"/>
      <c r="KGI31" s="70"/>
      <c r="KGJ31" s="70"/>
      <c r="KGK31" s="70"/>
      <c r="KGL31" s="70"/>
      <c r="KGM31" s="70"/>
      <c r="KGN31" s="70"/>
      <c r="KGO31" s="70"/>
      <c r="KGP31" s="70"/>
      <c r="KGQ31" s="70"/>
      <c r="KGR31" s="70"/>
      <c r="KGS31" s="70"/>
      <c r="KGT31" s="70"/>
      <c r="KGU31" s="70"/>
      <c r="KGV31" s="70"/>
      <c r="KGW31" s="70"/>
      <c r="KGX31" s="70"/>
      <c r="KGY31" s="70"/>
      <c r="KGZ31" s="70"/>
      <c r="KHA31" s="70"/>
      <c r="KHB31" s="70"/>
      <c r="KHC31" s="70"/>
      <c r="KHD31" s="70"/>
      <c r="KHE31" s="70"/>
      <c r="KHF31" s="70"/>
      <c r="KHG31" s="70"/>
      <c r="KHH31" s="70"/>
      <c r="KHI31" s="70"/>
      <c r="KHJ31" s="70"/>
      <c r="KHK31" s="70"/>
      <c r="KHL31" s="70"/>
      <c r="KHM31" s="70"/>
      <c r="KHN31" s="70"/>
      <c r="KHO31" s="70"/>
      <c r="KHP31" s="70"/>
      <c r="KHQ31" s="70"/>
      <c r="KHR31" s="70"/>
      <c r="KHS31" s="70"/>
      <c r="KHT31" s="70"/>
      <c r="KHU31" s="70"/>
      <c r="KHV31" s="70"/>
      <c r="KHW31" s="70"/>
      <c r="KHX31" s="70"/>
      <c r="KHY31" s="70"/>
      <c r="KHZ31" s="70"/>
      <c r="KIA31" s="70"/>
      <c r="KIB31" s="70"/>
      <c r="KIC31" s="70"/>
      <c r="KID31" s="70"/>
      <c r="KIE31" s="70"/>
      <c r="KIF31" s="70"/>
      <c r="KIG31" s="70"/>
      <c r="KIH31" s="70"/>
      <c r="KII31" s="70"/>
      <c r="KIJ31" s="70"/>
      <c r="KIK31" s="70"/>
      <c r="KIL31" s="70"/>
      <c r="KIM31" s="70"/>
      <c r="KIN31" s="70"/>
      <c r="KIO31" s="70"/>
      <c r="KIP31" s="70"/>
      <c r="KIQ31" s="70"/>
      <c r="KIR31" s="70"/>
      <c r="KIS31" s="70"/>
      <c r="KIT31" s="70"/>
      <c r="KIU31" s="70"/>
      <c r="KIV31" s="70"/>
      <c r="KIW31" s="70"/>
      <c r="KIX31" s="70"/>
      <c r="KIY31" s="70"/>
      <c r="KIZ31" s="70"/>
      <c r="KJA31" s="70"/>
      <c r="KJB31" s="70"/>
      <c r="KJC31" s="70"/>
      <c r="KJD31" s="70"/>
      <c r="KJE31" s="70"/>
      <c r="KJF31" s="70"/>
      <c r="KJG31" s="70"/>
      <c r="KJH31" s="70"/>
      <c r="KJI31" s="70"/>
      <c r="KJJ31" s="70"/>
      <c r="KJK31" s="70"/>
      <c r="KJL31" s="70"/>
      <c r="KJM31" s="70"/>
      <c r="KJN31" s="70"/>
      <c r="KJO31" s="70"/>
      <c r="KJP31" s="70"/>
      <c r="KJQ31" s="70"/>
      <c r="KJR31" s="70"/>
      <c r="KJS31" s="70"/>
      <c r="KJT31" s="70"/>
      <c r="KJU31" s="70"/>
      <c r="KJV31" s="70"/>
      <c r="KJW31" s="70"/>
      <c r="KJX31" s="70"/>
      <c r="KJY31" s="70"/>
      <c r="KJZ31" s="70"/>
      <c r="KKA31" s="70"/>
      <c r="KKB31" s="70"/>
      <c r="KKC31" s="70"/>
      <c r="KKD31" s="70"/>
      <c r="KKE31" s="70"/>
      <c r="KKF31" s="70"/>
      <c r="KKG31" s="70"/>
      <c r="KKH31" s="70"/>
      <c r="KKI31" s="70"/>
      <c r="KKJ31" s="70"/>
      <c r="KKK31" s="70"/>
      <c r="KKL31" s="70"/>
      <c r="KKM31" s="70"/>
      <c r="KKN31" s="70"/>
      <c r="KKO31" s="70"/>
      <c r="KKP31" s="70"/>
      <c r="KKQ31" s="70"/>
      <c r="KKR31" s="70"/>
      <c r="KKS31" s="70"/>
      <c r="KKT31" s="70"/>
      <c r="KKU31" s="70"/>
      <c r="KKV31" s="70"/>
      <c r="KKW31" s="70"/>
      <c r="KKX31" s="70"/>
      <c r="KKY31" s="70"/>
      <c r="KKZ31" s="70"/>
      <c r="KLA31" s="70"/>
      <c r="KLB31" s="70"/>
      <c r="KLC31" s="70"/>
      <c r="KLD31" s="70"/>
      <c r="KLE31" s="70"/>
      <c r="KLF31" s="70"/>
      <c r="KLG31" s="70"/>
      <c r="KLH31" s="70"/>
      <c r="KLI31" s="70"/>
      <c r="KLJ31" s="70"/>
      <c r="KLK31" s="70"/>
      <c r="KLL31" s="70"/>
      <c r="KLM31" s="70"/>
      <c r="KLN31" s="70"/>
      <c r="KLO31" s="70"/>
      <c r="KLP31" s="70"/>
      <c r="KLQ31" s="70"/>
      <c r="KLR31" s="70"/>
      <c r="KLS31" s="70"/>
      <c r="KLT31" s="70"/>
      <c r="KLU31" s="70"/>
      <c r="KLV31" s="70"/>
      <c r="KLW31" s="70"/>
      <c r="KLX31" s="70"/>
      <c r="KLY31" s="70"/>
      <c r="KLZ31" s="70"/>
      <c r="KMA31" s="70"/>
      <c r="KMB31" s="70"/>
      <c r="KMC31" s="70"/>
      <c r="KMD31" s="70"/>
      <c r="KME31" s="70"/>
      <c r="KMF31" s="70"/>
      <c r="KMG31" s="70"/>
      <c r="KMH31" s="70"/>
      <c r="KMI31" s="70"/>
      <c r="KMJ31" s="70"/>
      <c r="KMK31" s="70"/>
      <c r="KML31" s="70"/>
      <c r="KMM31" s="70"/>
      <c r="KMN31" s="70"/>
      <c r="KMO31" s="70"/>
      <c r="KMP31" s="70"/>
      <c r="KMQ31" s="70"/>
      <c r="KMR31" s="70"/>
      <c r="KMS31" s="70"/>
      <c r="KMT31" s="70"/>
      <c r="KMU31" s="70"/>
      <c r="KMV31" s="70"/>
      <c r="KMW31" s="70"/>
      <c r="KMX31" s="70"/>
      <c r="KMY31" s="70"/>
      <c r="KMZ31" s="70"/>
      <c r="KNA31" s="70"/>
      <c r="KNB31" s="70"/>
      <c r="KNC31" s="70"/>
      <c r="KND31" s="70"/>
      <c r="KNE31" s="70"/>
      <c r="KNF31" s="70"/>
      <c r="KNG31" s="70"/>
      <c r="KNH31" s="70"/>
      <c r="KNI31" s="70"/>
      <c r="KNJ31" s="70"/>
      <c r="KNK31" s="70"/>
      <c r="KNL31" s="70"/>
      <c r="KNM31" s="70"/>
      <c r="KNN31" s="70"/>
      <c r="KNO31" s="70"/>
      <c r="KNP31" s="70"/>
      <c r="KNQ31" s="70"/>
      <c r="KNR31" s="70"/>
      <c r="KNS31" s="70"/>
      <c r="KNT31" s="70"/>
      <c r="KNU31" s="70"/>
      <c r="KNV31" s="70"/>
      <c r="KNW31" s="70"/>
      <c r="KNX31" s="70"/>
      <c r="KNY31" s="70"/>
      <c r="KNZ31" s="70"/>
      <c r="KOA31" s="70"/>
      <c r="KOB31" s="70"/>
      <c r="KOC31" s="70"/>
      <c r="KOD31" s="70"/>
      <c r="KOE31" s="70"/>
      <c r="KOF31" s="70"/>
      <c r="KOG31" s="70"/>
      <c r="KOH31" s="70"/>
      <c r="KOI31" s="70"/>
      <c r="KOJ31" s="70"/>
      <c r="KOK31" s="70"/>
      <c r="KOL31" s="70"/>
      <c r="KOM31" s="70"/>
      <c r="KON31" s="70"/>
      <c r="KOO31" s="70"/>
      <c r="KOP31" s="70"/>
      <c r="KOQ31" s="70"/>
      <c r="KOR31" s="70"/>
      <c r="KOS31" s="70"/>
      <c r="KOT31" s="70"/>
      <c r="KOU31" s="70"/>
      <c r="KOV31" s="70"/>
      <c r="KOW31" s="70"/>
      <c r="KOX31" s="70"/>
      <c r="KOY31" s="70"/>
      <c r="KOZ31" s="70"/>
      <c r="KPA31" s="70"/>
      <c r="KPB31" s="70"/>
      <c r="KPC31" s="70"/>
      <c r="KPD31" s="70"/>
      <c r="KPE31" s="70"/>
      <c r="KPF31" s="70"/>
      <c r="KPG31" s="70"/>
      <c r="KPH31" s="70"/>
      <c r="KPI31" s="70"/>
      <c r="KPJ31" s="70"/>
      <c r="KPK31" s="70"/>
      <c r="KPL31" s="70"/>
      <c r="KPM31" s="70"/>
      <c r="KPN31" s="70"/>
      <c r="KPO31" s="70"/>
      <c r="KPP31" s="70"/>
      <c r="KPQ31" s="70"/>
      <c r="KPR31" s="70"/>
      <c r="KPS31" s="70"/>
      <c r="KPT31" s="70"/>
      <c r="KPU31" s="70"/>
      <c r="KPV31" s="70"/>
      <c r="KPW31" s="70"/>
      <c r="KPX31" s="70"/>
      <c r="KPY31" s="70"/>
      <c r="KPZ31" s="70"/>
      <c r="KQA31" s="70"/>
      <c r="KQB31" s="70"/>
      <c r="KQC31" s="70"/>
      <c r="KQD31" s="70"/>
      <c r="KQE31" s="70"/>
      <c r="KQF31" s="70"/>
      <c r="KQG31" s="70"/>
      <c r="KQH31" s="70"/>
      <c r="KQI31" s="70"/>
      <c r="KQJ31" s="70"/>
      <c r="KQK31" s="70"/>
      <c r="KQL31" s="70"/>
      <c r="KQM31" s="70"/>
      <c r="KQN31" s="70"/>
      <c r="KQO31" s="70"/>
      <c r="KQP31" s="70"/>
      <c r="KQQ31" s="70"/>
      <c r="KQR31" s="70"/>
      <c r="KQS31" s="70"/>
      <c r="KQT31" s="70"/>
      <c r="KQU31" s="70"/>
      <c r="KQV31" s="70"/>
      <c r="KQW31" s="70"/>
      <c r="KQX31" s="70"/>
      <c r="KQY31" s="70"/>
      <c r="KQZ31" s="70"/>
      <c r="KRA31" s="70"/>
      <c r="KRB31" s="70"/>
      <c r="KRC31" s="70"/>
      <c r="KRD31" s="70"/>
      <c r="KRE31" s="70"/>
      <c r="KRF31" s="70"/>
      <c r="KRG31" s="70"/>
      <c r="KRH31" s="70"/>
      <c r="KRI31" s="70"/>
      <c r="KRJ31" s="70"/>
      <c r="KRK31" s="70"/>
      <c r="KRL31" s="70"/>
      <c r="KRM31" s="70"/>
      <c r="KRN31" s="70"/>
      <c r="KRO31" s="70"/>
      <c r="KRP31" s="70"/>
      <c r="KRQ31" s="70"/>
      <c r="KRR31" s="70"/>
      <c r="KRS31" s="70"/>
      <c r="KRT31" s="70"/>
      <c r="KRU31" s="70"/>
      <c r="KRV31" s="70"/>
      <c r="KRW31" s="70"/>
      <c r="KRX31" s="70"/>
      <c r="KRY31" s="70"/>
      <c r="KRZ31" s="70"/>
      <c r="KSA31" s="70"/>
      <c r="KSB31" s="70"/>
      <c r="KSC31" s="70"/>
      <c r="KSD31" s="70"/>
      <c r="KSE31" s="70"/>
      <c r="KSF31" s="70"/>
      <c r="KSG31" s="70"/>
      <c r="KSH31" s="70"/>
      <c r="KSI31" s="70"/>
      <c r="KSJ31" s="70"/>
      <c r="KSK31" s="70"/>
      <c r="KSL31" s="70"/>
      <c r="KSM31" s="70"/>
      <c r="KSN31" s="70"/>
      <c r="KSO31" s="70"/>
      <c r="KSP31" s="70"/>
      <c r="KSQ31" s="70"/>
      <c r="KSR31" s="70"/>
      <c r="KSS31" s="70"/>
      <c r="KST31" s="70"/>
      <c r="KSU31" s="70"/>
      <c r="KSV31" s="70"/>
      <c r="KSW31" s="70"/>
      <c r="KSX31" s="70"/>
      <c r="KSY31" s="70"/>
      <c r="KSZ31" s="70"/>
      <c r="KTA31" s="70"/>
      <c r="KTB31" s="70"/>
      <c r="KTC31" s="70"/>
      <c r="KTD31" s="70"/>
      <c r="KTE31" s="70"/>
      <c r="KTF31" s="70"/>
      <c r="KTG31" s="70"/>
      <c r="KTH31" s="70"/>
      <c r="KTI31" s="70"/>
      <c r="KTJ31" s="70"/>
      <c r="KTK31" s="70"/>
      <c r="KTL31" s="70"/>
      <c r="KTM31" s="70"/>
      <c r="KTN31" s="70"/>
      <c r="KTO31" s="70"/>
      <c r="KTP31" s="70"/>
      <c r="KTQ31" s="70"/>
      <c r="KTR31" s="70"/>
      <c r="KTS31" s="70"/>
      <c r="KTT31" s="70"/>
      <c r="KTU31" s="70"/>
      <c r="KTV31" s="70"/>
      <c r="KTW31" s="70"/>
      <c r="KTX31" s="70"/>
      <c r="KTY31" s="70"/>
      <c r="KTZ31" s="70"/>
      <c r="KUA31" s="70"/>
      <c r="KUB31" s="70"/>
      <c r="KUC31" s="70"/>
      <c r="KUD31" s="70"/>
      <c r="KUE31" s="70"/>
      <c r="KUF31" s="70"/>
      <c r="KUG31" s="70"/>
      <c r="KUH31" s="70"/>
      <c r="KUI31" s="70"/>
      <c r="KUJ31" s="70"/>
      <c r="KUK31" s="70"/>
      <c r="KUL31" s="70"/>
      <c r="KUM31" s="70"/>
      <c r="KUN31" s="70"/>
      <c r="KUO31" s="70"/>
      <c r="KUP31" s="70"/>
      <c r="KUQ31" s="70"/>
      <c r="KUR31" s="70"/>
      <c r="KUS31" s="70"/>
      <c r="KUT31" s="70"/>
      <c r="KUU31" s="70"/>
      <c r="KUV31" s="70"/>
      <c r="KUW31" s="70"/>
      <c r="KUX31" s="70"/>
      <c r="KUY31" s="70"/>
      <c r="KUZ31" s="70"/>
      <c r="KVA31" s="70"/>
      <c r="KVB31" s="70"/>
      <c r="KVC31" s="70"/>
      <c r="KVD31" s="70"/>
      <c r="KVE31" s="70"/>
      <c r="KVF31" s="70"/>
      <c r="KVG31" s="70"/>
      <c r="KVH31" s="70"/>
      <c r="KVI31" s="70"/>
      <c r="KVJ31" s="70"/>
      <c r="KVK31" s="70"/>
      <c r="KVL31" s="70"/>
      <c r="KVM31" s="70"/>
      <c r="KVN31" s="70"/>
      <c r="KVO31" s="70"/>
      <c r="KVP31" s="70"/>
      <c r="KVQ31" s="70"/>
      <c r="KVR31" s="70"/>
      <c r="KVS31" s="70"/>
      <c r="KVT31" s="70"/>
      <c r="KVU31" s="70"/>
      <c r="KVV31" s="70"/>
      <c r="KVW31" s="70"/>
      <c r="KVX31" s="70"/>
      <c r="KVY31" s="70"/>
      <c r="KVZ31" s="70"/>
      <c r="KWA31" s="70"/>
      <c r="KWB31" s="70"/>
      <c r="KWC31" s="70"/>
      <c r="KWD31" s="70"/>
      <c r="KWE31" s="70"/>
      <c r="KWF31" s="70"/>
      <c r="KWG31" s="70"/>
      <c r="KWH31" s="70"/>
      <c r="KWI31" s="70"/>
      <c r="KWJ31" s="70"/>
      <c r="KWK31" s="70"/>
      <c r="KWL31" s="70"/>
      <c r="KWM31" s="70"/>
      <c r="KWN31" s="70"/>
      <c r="KWO31" s="70"/>
      <c r="KWP31" s="70"/>
      <c r="KWQ31" s="70"/>
      <c r="KWR31" s="70"/>
      <c r="KWS31" s="70"/>
      <c r="KWT31" s="70"/>
      <c r="KWU31" s="70"/>
      <c r="KWV31" s="70"/>
      <c r="KWW31" s="70"/>
      <c r="KWX31" s="70"/>
      <c r="KWY31" s="70"/>
      <c r="KWZ31" s="70"/>
      <c r="KXA31" s="70"/>
      <c r="KXB31" s="70"/>
      <c r="KXC31" s="70"/>
      <c r="KXD31" s="70"/>
      <c r="KXE31" s="70"/>
      <c r="KXF31" s="70"/>
      <c r="KXG31" s="70"/>
      <c r="KXH31" s="70"/>
      <c r="KXI31" s="70"/>
      <c r="KXJ31" s="70"/>
      <c r="KXK31" s="70"/>
      <c r="KXL31" s="70"/>
      <c r="KXM31" s="70"/>
      <c r="KXN31" s="70"/>
      <c r="KXO31" s="70"/>
      <c r="KXP31" s="70"/>
      <c r="KXQ31" s="70"/>
      <c r="KXR31" s="70"/>
      <c r="KXS31" s="70"/>
      <c r="KXT31" s="70"/>
      <c r="KXU31" s="70"/>
      <c r="KXV31" s="70"/>
      <c r="KXW31" s="70"/>
      <c r="KXX31" s="70"/>
      <c r="KXY31" s="70"/>
      <c r="KXZ31" s="70"/>
      <c r="KYA31" s="70"/>
      <c r="KYB31" s="70"/>
      <c r="KYC31" s="70"/>
      <c r="KYD31" s="70"/>
      <c r="KYE31" s="70"/>
      <c r="KYF31" s="70"/>
      <c r="KYG31" s="70"/>
      <c r="KYH31" s="70"/>
      <c r="KYI31" s="70"/>
      <c r="KYJ31" s="70"/>
      <c r="KYK31" s="70"/>
      <c r="KYL31" s="70"/>
      <c r="KYM31" s="70"/>
      <c r="KYN31" s="70"/>
      <c r="KYO31" s="70"/>
      <c r="KYP31" s="70"/>
      <c r="KYQ31" s="70"/>
      <c r="KYR31" s="70"/>
      <c r="KYS31" s="70"/>
      <c r="KYT31" s="70"/>
      <c r="KYU31" s="70"/>
      <c r="KYV31" s="70"/>
      <c r="KYW31" s="70"/>
      <c r="KYX31" s="70"/>
      <c r="KYY31" s="70"/>
      <c r="KYZ31" s="70"/>
      <c r="KZA31" s="70"/>
      <c r="KZB31" s="70"/>
      <c r="KZC31" s="70"/>
      <c r="KZD31" s="70"/>
      <c r="KZE31" s="70"/>
      <c r="KZF31" s="70"/>
      <c r="KZG31" s="70"/>
      <c r="KZH31" s="70"/>
      <c r="KZI31" s="70"/>
      <c r="KZJ31" s="70"/>
      <c r="KZK31" s="70"/>
      <c r="KZL31" s="70"/>
      <c r="KZM31" s="70"/>
      <c r="KZN31" s="70"/>
      <c r="KZO31" s="70"/>
      <c r="KZP31" s="70"/>
      <c r="KZQ31" s="70"/>
      <c r="KZR31" s="70"/>
      <c r="KZS31" s="70"/>
      <c r="KZT31" s="70"/>
      <c r="KZU31" s="70"/>
      <c r="KZV31" s="70"/>
      <c r="KZW31" s="70"/>
      <c r="KZX31" s="70"/>
      <c r="KZY31" s="70"/>
      <c r="KZZ31" s="70"/>
      <c r="LAA31" s="70"/>
      <c r="LAB31" s="70"/>
      <c r="LAC31" s="70"/>
      <c r="LAD31" s="70"/>
      <c r="LAE31" s="70"/>
      <c r="LAF31" s="70"/>
      <c r="LAG31" s="70"/>
      <c r="LAH31" s="70"/>
      <c r="LAI31" s="70"/>
      <c r="LAJ31" s="70"/>
      <c r="LAK31" s="70"/>
      <c r="LAL31" s="70"/>
      <c r="LAM31" s="70"/>
      <c r="LAN31" s="70"/>
      <c r="LAO31" s="70"/>
      <c r="LAP31" s="70"/>
      <c r="LAQ31" s="70"/>
      <c r="LAR31" s="70"/>
      <c r="LAS31" s="70"/>
      <c r="LAT31" s="70"/>
      <c r="LAU31" s="70"/>
      <c r="LAV31" s="70"/>
      <c r="LAW31" s="70"/>
      <c r="LAX31" s="70"/>
      <c r="LAY31" s="70"/>
      <c r="LAZ31" s="70"/>
      <c r="LBA31" s="70"/>
      <c r="LBB31" s="70"/>
      <c r="LBC31" s="70"/>
      <c r="LBD31" s="70"/>
      <c r="LBE31" s="70"/>
      <c r="LBF31" s="70"/>
      <c r="LBG31" s="70"/>
      <c r="LBH31" s="70"/>
      <c r="LBI31" s="70"/>
      <c r="LBJ31" s="70"/>
      <c r="LBK31" s="70"/>
      <c r="LBL31" s="70"/>
      <c r="LBM31" s="70"/>
      <c r="LBN31" s="70"/>
      <c r="LBO31" s="70"/>
      <c r="LBP31" s="70"/>
      <c r="LBQ31" s="70"/>
      <c r="LBR31" s="70"/>
      <c r="LBS31" s="70"/>
      <c r="LBT31" s="70"/>
      <c r="LBU31" s="70"/>
      <c r="LBV31" s="70"/>
      <c r="LBW31" s="70"/>
      <c r="LBX31" s="70"/>
      <c r="LBY31" s="70"/>
      <c r="LBZ31" s="70"/>
      <c r="LCA31" s="70"/>
      <c r="LCB31" s="70"/>
      <c r="LCC31" s="70"/>
      <c r="LCD31" s="70"/>
      <c r="LCE31" s="70"/>
      <c r="LCF31" s="70"/>
      <c r="LCG31" s="70"/>
      <c r="LCH31" s="70"/>
      <c r="LCI31" s="70"/>
      <c r="LCJ31" s="70"/>
      <c r="LCK31" s="70"/>
      <c r="LCL31" s="70"/>
      <c r="LCM31" s="70"/>
      <c r="LCN31" s="70"/>
      <c r="LCO31" s="70"/>
      <c r="LCP31" s="70"/>
      <c r="LCQ31" s="70"/>
      <c r="LCR31" s="70"/>
      <c r="LCS31" s="70"/>
      <c r="LCT31" s="70"/>
      <c r="LCU31" s="70"/>
      <c r="LCV31" s="70"/>
      <c r="LCW31" s="70"/>
      <c r="LCX31" s="70"/>
      <c r="LCY31" s="70"/>
      <c r="LCZ31" s="70"/>
      <c r="LDA31" s="70"/>
      <c r="LDB31" s="70"/>
      <c r="LDC31" s="70"/>
      <c r="LDD31" s="70"/>
      <c r="LDE31" s="70"/>
      <c r="LDF31" s="70"/>
      <c r="LDG31" s="70"/>
      <c r="LDH31" s="70"/>
      <c r="LDI31" s="70"/>
      <c r="LDJ31" s="70"/>
      <c r="LDK31" s="70"/>
      <c r="LDL31" s="70"/>
      <c r="LDM31" s="70"/>
      <c r="LDN31" s="70"/>
      <c r="LDO31" s="70"/>
      <c r="LDP31" s="70"/>
      <c r="LDQ31" s="70"/>
      <c r="LDR31" s="70"/>
      <c r="LDS31" s="70"/>
      <c r="LDT31" s="70"/>
      <c r="LDU31" s="70"/>
      <c r="LDV31" s="70"/>
      <c r="LDW31" s="70"/>
      <c r="LDX31" s="70"/>
      <c r="LDY31" s="70"/>
      <c r="LDZ31" s="70"/>
      <c r="LEA31" s="70"/>
      <c r="LEB31" s="70"/>
      <c r="LEC31" s="70"/>
      <c r="LED31" s="70"/>
      <c r="LEE31" s="70"/>
      <c r="LEF31" s="70"/>
      <c r="LEG31" s="70"/>
      <c r="LEH31" s="70"/>
      <c r="LEI31" s="70"/>
      <c r="LEJ31" s="70"/>
      <c r="LEK31" s="70"/>
      <c r="LEL31" s="70"/>
      <c r="LEM31" s="70"/>
      <c r="LEN31" s="70"/>
      <c r="LEO31" s="70"/>
      <c r="LEP31" s="70"/>
      <c r="LEQ31" s="70"/>
      <c r="LER31" s="70"/>
      <c r="LES31" s="70"/>
      <c r="LET31" s="70"/>
      <c r="LEU31" s="70"/>
      <c r="LEV31" s="70"/>
      <c r="LEW31" s="70"/>
      <c r="LEX31" s="70"/>
      <c r="LEY31" s="70"/>
      <c r="LEZ31" s="70"/>
      <c r="LFA31" s="70"/>
      <c r="LFB31" s="70"/>
      <c r="LFC31" s="70"/>
      <c r="LFD31" s="70"/>
      <c r="LFE31" s="70"/>
      <c r="LFF31" s="70"/>
      <c r="LFG31" s="70"/>
      <c r="LFH31" s="70"/>
      <c r="LFI31" s="70"/>
      <c r="LFJ31" s="70"/>
      <c r="LFK31" s="70"/>
      <c r="LFL31" s="70"/>
      <c r="LFM31" s="70"/>
      <c r="LFN31" s="70"/>
      <c r="LFO31" s="70"/>
      <c r="LFP31" s="70"/>
      <c r="LFQ31" s="70"/>
      <c r="LFR31" s="70"/>
      <c r="LFS31" s="70"/>
      <c r="LFT31" s="70"/>
      <c r="LFU31" s="70"/>
      <c r="LFV31" s="70"/>
      <c r="LFW31" s="70"/>
      <c r="LFX31" s="70"/>
      <c r="LFY31" s="70"/>
      <c r="LFZ31" s="70"/>
      <c r="LGA31" s="70"/>
      <c r="LGB31" s="70"/>
      <c r="LGC31" s="70"/>
      <c r="LGD31" s="70"/>
      <c r="LGE31" s="70"/>
      <c r="LGF31" s="70"/>
      <c r="LGG31" s="70"/>
      <c r="LGH31" s="70"/>
      <c r="LGI31" s="70"/>
      <c r="LGJ31" s="70"/>
      <c r="LGK31" s="70"/>
      <c r="LGL31" s="70"/>
      <c r="LGM31" s="70"/>
      <c r="LGN31" s="70"/>
      <c r="LGO31" s="70"/>
      <c r="LGP31" s="70"/>
      <c r="LGQ31" s="70"/>
      <c r="LGR31" s="70"/>
      <c r="LGS31" s="70"/>
      <c r="LGT31" s="70"/>
      <c r="LGU31" s="70"/>
      <c r="LGV31" s="70"/>
      <c r="LGW31" s="70"/>
      <c r="LGX31" s="70"/>
      <c r="LGY31" s="70"/>
      <c r="LGZ31" s="70"/>
      <c r="LHA31" s="70"/>
      <c r="LHB31" s="70"/>
      <c r="LHC31" s="70"/>
      <c r="LHD31" s="70"/>
      <c r="LHE31" s="70"/>
      <c r="LHF31" s="70"/>
      <c r="LHG31" s="70"/>
      <c r="LHH31" s="70"/>
      <c r="LHI31" s="70"/>
      <c r="LHJ31" s="70"/>
      <c r="LHK31" s="70"/>
      <c r="LHL31" s="70"/>
      <c r="LHM31" s="70"/>
      <c r="LHN31" s="70"/>
      <c r="LHO31" s="70"/>
      <c r="LHP31" s="70"/>
      <c r="LHQ31" s="70"/>
      <c r="LHR31" s="70"/>
      <c r="LHS31" s="70"/>
      <c r="LHT31" s="70"/>
      <c r="LHU31" s="70"/>
      <c r="LHV31" s="70"/>
      <c r="LHW31" s="70"/>
      <c r="LHX31" s="70"/>
      <c r="LHY31" s="70"/>
      <c r="LHZ31" s="70"/>
      <c r="LIA31" s="70"/>
      <c r="LIB31" s="70"/>
      <c r="LIC31" s="70"/>
      <c r="LID31" s="70"/>
      <c r="LIE31" s="70"/>
      <c r="LIF31" s="70"/>
      <c r="LIG31" s="70"/>
      <c r="LIH31" s="70"/>
      <c r="LII31" s="70"/>
      <c r="LIJ31" s="70"/>
      <c r="LIK31" s="70"/>
      <c r="LIL31" s="70"/>
      <c r="LIM31" s="70"/>
      <c r="LIN31" s="70"/>
      <c r="LIO31" s="70"/>
      <c r="LIP31" s="70"/>
      <c r="LIQ31" s="70"/>
      <c r="LIR31" s="70"/>
      <c r="LIS31" s="70"/>
      <c r="LIT31" s="70"/>
      <c r="LIU31" s="70"/>
      <c r="LIV31" s="70"/>
      <c r="LIW31" s="70"/>
      <c r="LIX31" s="70"/>
      <c r="LIY31" s="70"/>
      <c r="LIZ31" s="70"/>
      <c r="LJA31" s="70"/>
      <c r="LJB31" s="70"/>
      <c r="LJC31" s="70"/>
      <c r="LJD31" s="70"/>
      <c r="LJE31" s="70"/>
      <c r="LJF31" s="70"/>
      <c r="LJG31" s="70"/>
      <c r="LJH31" s="70"/>
      <c r="LJI31" s="70"/>
      <c r="LJJ31" s="70"/>
      <c r="LJK31" s="70"/>
      <c r="LJL31" s="70"/>
      <c r="LJM31" s="70"/>
      <c r="LJN31" s="70"/>
      <c r="LJO31" s="70"/>
      <c r="LJP31" s="70"/>
      <c r="LJQ31" s="70"/>
      <c r="LJR31" s="70"/>
      <c r="LJS31" s="70"/>
      <c r="LJT31" s="70"/>
      <c r="LJU31" s="70"/>
      <c r="LJV31" s="70"/>
      <c r="LJW31" s="70"/>
      <c r="LJX31" s="70"/>
      <c r="LJY31" s="70"/>
      <c r="LJZ31" s="70"/>
      <c r="LKA31" s="70"/>
      <c r="LKB31" s="70"/>
      <c r="LKC31" s="70"/>
      <c r="LKD31" s="70"/>
      <c r="LKE31" s="70"/>
      <c r="LKF31" s="70"/>
      <c r="LKG31" s="70"/>
      <c r="LKH31" s="70"/>
      <c r="LKI31" s="70"/>
      <c r="LKJ31" s="70"/>
      <c r="LKK31" s="70"/>
      <c r="LKL31" s="70"/>
      <c r="LKM31" s="70"/>
      <c r="LKN31" s="70"/>
      <c r="LKO31" s="70"/>
      <c r="LKP31" s="70"/>
      <c r="LKQ31" s="70"/>
      <c r="LKR31" s="70"/>
      <c r="LKS31" s="70"/>
      <c r="LKT31" s="70"/>
      <c r="LKU31" s="70"/>
      <c r="LKV31" s="70"/>
      <c r="LKW31" s="70"/>
      <c r="LKX31" s="70"/>
      <c r="LKY31" s="70"/>
      <c r="LKZ31" s="70"/>
      <c r="LLA31" s="70"/>
      <c r="LLB31" s="70"/>
      <c r="LLC31" s="70"/>
      <c r="LLD31" s="70"/>
      <c r="LLE31" s="70"/>
      <c r="LLF31" s="70"/>
      <c r="LLG31" s="70"/>
      <c r="LLH31" s="70"/>
      <c r="LLI31" s="70"/>
      <c r="LLJ31" s="70"/>
      <c r="LLK31" s="70"/>
      <c r="LLL31" s="70"/>
      <c r="LLM31" s="70"/>
      <c r="LLN31" s="70"/>
      <c r="LLO31" s="70"/>
      <c r="LLP31" s="70"/>
      <c r="LLQ31" s="70"/>
      <c r="LLR31" s="70"/>
      <c r="LLS31" s="70"/>
      <c r="LLT31" s="70"/>
      <c r="LLU31" s="70"/>
      <c r="LLV31" s="70"/>
      <c r="LLW31" s="70"/>
      <c r="LLX31" s="70"/>
      <c r="LLY31" s="70"/>
      <c r="LLZ31" s="70"/>
      <c r="LMA31" s="70"/>
      <c r="LMB31" s="70"/>
      <c r="LMC31" s="70"/>
      <c r="LMD31" s="70"/>
      <c r="LME31" s="70"/>
      <c r="LMF31" s="70"/>
      <c r="LMG31" s="70"/>
      <c r="LMH31" s="70"/>
      <c r="LMI31" s="70"/>
      <c r="LMJ31" s="70"/>
      <c r="LMK31" s="70"/>
      <c r="LML31" s="70"/>
      <c r="LMM31" s="70"/>
      <c r="LMN31" s="70"/>
      <c r="LMO31" s="70"/>
      <c r="LMP31" s="70"/>
      <c r="LMQ31" s="70"/>
      <c r="LMR31" s="70"/>
      <c r="LMS31" s="70"/>
      <c r="LMT31" s="70"/>
      <c r="LMU31" s="70"/>
      <c r="LMV31" s="70"/>
      <c r="LMW31" s="70"/>
      <c r="LMX31" s="70"/>
      <c r="LMY31" s="70"/>
      <c r="LMZ31" s="70"/>
      <c r="LNA31" s="70"/>
      <c r="LNB31" s="70"/>
      <c r="LNC31" s="70"/>
      <c r="LND31" s="70"/>
      <c r="LNE31" s="70"/>
      <c r="LNF31" s="70"/>
      <c r="LNG31" s="70"/>
      <c r="LNH31" s="70"/>
      <c r="LNI31" s="70"/>
      <c r="LNJ31" s="70"/>
      <c r="LNK31" s="70"/>
      <c r="LNL31" s="70"/>
      <c r="LNM31" s="70"/>
      <c r="LNN31" s="70"/>
      <c r="LNO31" s="70"/>
      <c r="LNP31" s="70"/>
      <c r="LNQ31" s="70"/>
      <c r="LNR31" s="70"/>
      <c r="LNS31" s="70"/>
      <c r="LNT31" s="70"/>
      <c r="LNU31" s="70"/>
      <c r="LNV31" s="70"/>
      <c r="LNW31" s="70"/>
      <c r="LNX31" s="70"/>
      <c r="LNY31" s="70"/>
      <c r="LNZ31" s="70"/>
      <c r="LOA31" s="70"/>
      <c r="LOB31" s="70"/>
      <c r="LOC31" s="70"/>
      <c r="LOD31" s="70"/>
      <c r="LOE31" s="70"/>
      <c r="LOF31" s="70"/>
      <c r="LOG31" s="70"/>
      <c r="LOH31" s="70"/>
      <c r="LOI31" s="70"/>
      <c r="LOJ31" s="70"/>
      <c r="LOK31" s="70"/>
      <c r="LOL31" s="70"/>
      <c r="LOM31" s="70"/>
      <c r="LON31" s="70"/>
      <c r="LOO31" s="70"/>
      <c r="LOP31" s="70"/>
      <c r="LOQ31" s="70"/>
      <c r="LOR31" s="70"/>
      <c r="LOS31" s="70"/>
      <c r="LOT31" s="70"/>
      <c r="LOU31" s="70"/>
      <c r="LOV31" s="70"/>
      <c r="LOW31" s="70"/>
      <c r="LOX31" s="70"/>
      <c r="LOY31" s="70"/>
      <c r="LOZ31" s="70"/>
      <c r="LPA31" s="70"/>
      <c r="LPB31" s="70"/>
      <c r="LPC31" s="70"/>
      <c r="LPD31" s="70"/>
      <c r="LPE31" s="70"/>
      <c r="LPF31" s="70"/>
      <c r="LPG31" s="70"/>
      <c r="LPH31" s="70"/>
      <c r="LPI31" s="70"/>
      <c r="LPJ31" s="70"/>
      <c r="LPK31" s="70"/>
      <c r="LPL31" s="70"/>
      <c r="LPM31" s="70"/>
      <c r="LPN31" s="70"/>
      <c r="LPO31" s="70"/>
      <c r="LPP31" s="70"/>
      <c r="LPQ31" s="70"/>
      <c r="LPR31" s="70"/>
      <c r="LPS31" s="70"/>
      <c r="LPT31" s="70"/>
      <c r="LPU31" s="70"/>
      <c r="LPV31" s="70"/>
      <c r="LPW31" s="70"/>
      <c r="LPX31" s="70"/>
      <c r="LPY31" s="70"/>
      <c r="LPZ31" s="70"/>
      <c r="LQA31" s="70"/>
      <c r="LQB31" s="70"/>
      <c r="LQC31" s="70"/>
      <c r="LQD31" s="70"/>
      <c r="LQE31" s="70"/>
      <c r="LQF31" s="70"/>
      <c r="LQG31" s="70"/>
      <c r="LQH31" s="70"/>
      <c r="LQI31" s="70"/>
      <c r="LQJ31" s="70"/>
      <c r="LQK31" s="70"/>
      <c r="LQL31" s="70"/>
      <c r="LQM31" s="70"/>
      <c r="LQN31" s="70"/>
      <c r="LQO31" s="70"/>
      <c r="LQP31" s="70"/>
      <c r="LQQ31" s="70"/>
      <c r="LQR31" s="70"/>
      <c r="LQS31" s="70"/>
      <c r="LQT31" s="70"/>
      <c r="LQU31" s="70"/>
      <c r="LQV31" s="70"/>
      <c r="LQW31" s="70"/>
      <c r="LQX31" s="70"/>
      <c r="LQY31" s="70"/>
      <c r="LQZ31" s="70"/>
      <c r="LRA31" s="70"/>
      <c r="LRB31" s="70"/>
      <c r="LRC31" s="70"/>
      <c r="LRD31" s="70"/>
      <c r="LRE31" s="70"/>
      <c r="LRF31" s="70"/>
      <c r="LRG31" s="70"/>
      <c r="LRH31" s="70"/>
      <c r="LRI31" s="70"/>
      <c r="LRJ31" s="70"/>
      <c r="LRK31" s="70"/>
      <c r="LRL31" s="70"/>
      <c r="LRM31" s="70"/>
      <c r="LRN31" s="70"/>
      <c r="LRO31" s="70"/>
      <c r="LRP31" s="70"/>
      <c r="LRQ31" s="70"/>
      <c r="LRR31" s="70"/>
      <c r="LRS31" s="70"/>
      <c r="LRT31" s="70"/>
      <c r="LRU31" s="70"/>
      <c r="LRV31" s="70"/>
      <c r="LRW31" s="70"/>
      <c r="LRX31" s="70"/>
      <c r="LRY31" s="70"/>
      <c r="LRZ31" s="70"/>
      <c r="LSA31" s="70"/>
      <c r="LSB31" s="70"/>
      <c r="LSC31" s="70"/>
      <c r="LSD31" s="70"/>
      <c r="LSE31" s="70"/>
      <c r="LSF31" s="70"/>
      <c r="LSG31" s="70"/>
      <c r="LSH31" s="70"/>
      <c r="LSI31" s="70"/>
      <c r="LSJ31" s="70"/>
      <c r="LSK31" s="70"/>
      <c r="LSL31" s="70"/>
      <c r="LSM31" s="70"/>
      <c r="LSN31" s="70"/>
      <c r="LSO31" s="70"/>
      <c r="LSP31" s="70"/>
      <c r="LSQ31" s="70"/>
      <c r="LSR31" s="70"/>
      <c r="LSS31" s="70"/>
      <c r="LST31" s="70"/>
      <c r="LSU31" s="70"/>
      <c r="LSV31" s="70"/>
      <c r="LSW31" s="70"/>
      <c r="LSX31" s="70"/>
      <c r="LSY31" s="70"/>
      <c r="LSZ31" s="70"/>
      <c r="LTA31" s="70"/>
      <c r="LTB31" s="70"/>
      <c r="LTC31" s="70"/>
      <c r="LTD31" s="70"/>
      <c r="LTE31" s="70"/>
      <c r="LTF31" s="70"/>
      <c r="LTG31" s="70"/>
      <c r="LTH31" s="70"/>
      <c r="LTI31" s="70"/>
      <c r="LTJ31" s="70"/>
      <c r="LTK31" s="70"/>
      <c r="LTL31" s="70"/>
      <c r="LTM31" s="70"/>
      <c r="LTN31" s="70"/>
      <c r="LTO31" s="70"/>
      <c r="LTP31" s="70"/>
      <c r="LTQ31" s="70"/>
      <c r="LTR31" s="70"/>
      <c r="LTS31" s="70"/>
      <c r="LTT31" s="70"/>
      <c r="LTU31" s="70"/>
      <c r="LTV31" s="70"/>
      <c r="LTW31" s="70"/>
      <c r="LTX31" s="70"/>
      <c r="LTY31" s="70"/>
      <c r="LTZ31" s="70"/>
      <c r="LUA31" s="70"/>
      <c r="LUB31" s="70"/>
      <c r="LUC31" s="70"/>
      <c r="LUD31" s="70"/>
      <c r="LUE31" s="70"/>
      <c r="LUF31" s="70"/>
      <c r="LUG31" s="70"/>
      <c r="LUH31" s="70"/>
      <c r="LUI31" s="70"/>
      <c r="LUJ31" s="70"/>
      <c r="LUK31" s="70"/>
      <c r="LUL31" s="70"/>
      <c r="LUM31" s="70"/>
      <c r="LUN31" s="70"/>
      <c r="LUO31" s="70"/>
      <c r="LUP31" s="70"/>
      <c r="LUQ31" s="70"/>
      <c r="LUR31" s="70"/>
      <c r="LUS31" s="70"/>
      <c r="LUT31" s="70"/>
      <c r="LUU31" s="70"/>
      <c r="LUV31" s="70"/>
      <c r="LUW31" s="70"/>
      <c r="LUX31" s="70"/>
      <c r="LUY31" s="70"/>
      <c r="LUZ31" s="70"/>
      <c r="LVA31" s="70"/>
      <c r="LVB31" s="70"/>
      <c r="LVC31" s="70"/>
      <c r="LVD31" s="70"/>
      <c r="LVE31" s="70"/>
      <c r="LVF31" s="70"/>
      <c r="LVG31" s="70"/>
      <c r="LVH31" s="70"/>
      <c r="LVI31" s="70"/>
      <c r="LVJ31" s="70"/>
      <c r="LVK31" s="70"/>
      <c r="LVL31" s="70"/>
      <c r="LVM31" s="70"/>
      <c r="LVN31" s="70"/>
      <c r="LVO31" s="70"/>
      <c r="LVP31" s="70"/>
      <c r="LVQ31" s="70"/>
      <c r="LVR31" s="70"/>
      <c r="LVS31" s="70"/>
      <c r="LVT31" s="70"/>
      <c r="LVU31" s="70"/>
      <c r="LVV31" s="70"/>
      <c r="LVW31" s="70"/>
      <c r="LVX31" s="70"/>
      <c r="LVY31" s="70"/>
      <c r="LVZ31" s="70"/>
      <c r="LWA31" s="70"/>
      <c r="LWB31" s="70"/>
      <c r="LWC31" s="70"/>
      <c r="LWD31" s="70"/>
      <c r="LWE31" s="70"/>
      <c r="LWF31" s="70"/>
      <c r="LWG31" s="70"/>
      <c r="LWH31" s="70"/>
      <c r="LWI31" s="70"/>
      <c r="LWJ31" s="70"/>
      <c r="LWK31" s="70"/>
      <c r="LWL31" s="70"/>
      <c r="LWM31" s="70"/>
      <c r="LWN31" s="70"/>
      <c r="LWO31" s="70"/>
      <c r="LWP31" s="70"/>
      <c r="LWQ31" s="70"/>
      <c r="LWR31" s="70"/>
      <c r="LWS31" s="70"/>
      <c r="LWT31" s="70"/>
      <c r="LWU31" s="70"/>
      <c r="LWV31" s="70"/>
      <c r="LWW31" s="70"/>
      <c r="LWX31" s="70"/>
      <c r="LWY31" s="70"/>
      <c r="LWZ31" s="70"/>
      <c r="LXA31" s="70"/>
      <c r="LXB31" s="70"/>
      <c r="LXC31" s="70"/>
      <c r="LXD31" s="70"/>
      <c r="LXE31" s="70"/>
      <c r="LXF31" s="70"/>
      <c r="LXG31" s="70"/>
      <c r="LXH31" s="70"/>
      <c r="LXI31" s="70"/>
      <c r="LXJ31" s="70"/>
      <c r="LXK31" s="70"/>
      <c r="LXL31" s="70"/>
      <c r="LXM31" s="70"/>
      <c r="LXN31" s="70"/>
      <c r="LXO31" s="70"/>
      <c r="LXP31" s="70"/>
      <c r="LXQ31" s="70"/>
      <c r="LXR31" s="70"/>
      <c r="LXS31" s="70"/>
      <c r="LXT31" s="70"/>
      <c r="LXU31" s="70"/>
      <c r="LXV31" s="70"/>
      <c r="LXW31" s="70"/>
      <c r="LXX31" s="70"/>
      <c r="LXY31" s="70"/>
      <c r="LXZ31" s="70"/>
      <c r="LYA31" s="70"/>
      <c r="LYB31" s="70"/>
      <c r="LYC31" s="70"/>
      <c r="LYD31" s="70"/>
      <c r="LYE31" s="70"/>
      <c r="LYF31" s="70"/>
      <c r="LYG31" s="70"/>
      <c r="LYH31" s="70"/>
      <c r="LYI31" s="70"/>
      <c r="LYJ31" s="70"/>
      <c r="LYK31" s="70"/>
      <c r="LYL31" s="70"/>
      <c r="LYM31" s="70"/>
      <c r="LYN31" s="70"/>
      <c r="LYO31" s="70"/>
      <c r="LYP31" s="70"/>
      <c r="LYQ31" s="70"/>
      <c r="LYR31" s="70"/>
      <c r="LYS31" s="70"/>
      <c r="LYT31" s="70"/>
      <c r="LYU31" s="70"/>
      <c r="LYV31" s="70"/>
      <c r="LYW31" s="70"/>
      <c r="LYX31" s="70"/>
      <c r="LYY31" s="70"/>
      <c r="LYZ31" s="70"/>
      <c r="LZA31" s="70"/>
      <c r="LZB31" s="70"/>
      <c r="LZC31" s="70"/>
      <c r="LZD31" s="70"/>
      <c r="LZE31" s="70"/>
      <c r="LZF31" s="70"/>
      <c r="LZG31" s="70"/>
      <c r="LZH31" s="70"/>
      <c r="LZI31" s="70"/>
      <c r="LZJ31" s="70"/>
      <c r="LZK31" s="70"/>
      <c r="LZL31" s="70"/>
      <c r="LZM31" s="70"/>
      <c r="LZN31" s="70"/>
      <c r="LZO31" s="70"/>
      <c r="LZP31" s="70"/>
      <c r="LZQ31" s="70"/>
      <c r="LZR31" s="70"/>
      <c r="LZS31" s="70"/>
      <c r="LZT31" s="70"/>
      <c r="LZU31" s="70"/>
      <c r="LZV31" s="70"/>
      <c r="LZW31" s="70"/>
      <c r="LZX31" s="70"/>
      <c r="LZY31" s="70"/>
      <c r="LZZ31" s="70"/>
      <c r="MAA31" s="70"/>
      <c r="MAB31" s="70"/>
      <c r="MAC31" s="70"/>
      <c r="MAD31" s="70"/>
      <c r="MAE31" s="70"/>
      <c r="MAF31" s="70"/>
      <c r="MAG31" s="70"/>
      <c r="MAH31" s="70"/>
      <c r="MAI31" s="70"/>
      <c r="MAJ31" s="70"/>
      <c r="MAK31" s="70"/>
      <c r="MAL31" s="70"/>
      <c r="MAM31" s="70"/>
      <c r="MAN31" s="70"/>
      <c r="MAO31" s="70"/>
      <c r="MAP31" s="70"/>
      <c r="MAQ31" s="70"/>
      <c r="MAR31" s="70"/>
      <c r="MAS31" s="70"/>
      <c r="MAT31" s="70"/>
      <c r="MAU31" s="70"/>
      <c r="MAV31" s="70"/>
      <c r="MAW31" s="70"/>
      <c r="MAX31" s="70"/>
      <c r="MAY31" s="70"/>
      <c r="MAZ31" s="70"/>
      <c r="MBA31" s="70"/>
      <c r="MBB31" s="70"/>
      <c r="MBC31" s="70"/>
      <c r="MBD31" s="70"/>
      <c r="MBE31" s="70"/>
      <c r="MBF31" s="70"/>
      <c r="MBG31" s="70"/>
      <c r="MBH31" s="70"/>
      <c r="MBI31" s="70"/>
      <c r="MBJ31" s="70"/>
      <c r="MBK31" s="70"/>
      <c r="MBL31" s="70"/>
      <c r="MBM31" s="70"/>
      <c r="MBN31" s="70"/>
      <c r="MBO31" s="70"/>
      <c r="MBP31" s="70"/>
      <c r="MBQ31" s="70"/>
      <c r="MBR31" s="70"/>
      <c r="MBS31" s="70"/>
      <c r="MBT31" s="70"/>
      <c r="MBU31" s="70"/>
      <c r="MBV31" s="70"/>
      <c r="MBW31" s="70"/>
      <c r="MBX31" s="70"/>
      <c r="MBY31" s="70"/>
      <c r="MBZ31" s="70"/>
      <c r="MCA31" s="70"/>
      <c r="MCB31" s="70"/>
      <c r="MCC31" s="70"/>
      <c r="MCD31" s="70"/>
      <c r="MCE31" s="70"/>
      <c r="MCF31" s="70"/>
      <c r="MCG31" s="70"/>
      <c r="MCH31" s="70"/>
      <c r="MCI31" s="70"/>
      <c r="MCJ31" s="70"/>
      <c r="MCK31" s="70"/>
      <c r="MCL31" s="70"/>
      <c r="MCM31" s="70"/>
      <c r="MCN31" s="70"/>
      <c r="MCO31" s="70"/>
      <c r="MCP31" s="70"/>
      <c r="MCQ31" s="70"/>
      <c r="MCR31" s="70"/>
      <c r="MCS31" s="70"/>
      <c r="MCT31" s="70"/>
      <c r="MCU31" s="70"/>
      <c r="MCV31" s="70"/>
      <c r="MCW31" s="70"/>
      <c r="MCX31" s="70"/>
      <c r="MCY31" s="70"/>
      <c r="MCZ31" s="70"/>
      <c r="MDA31" s="70"/>
      <c r="MDB31" s="70"/>
      <c r="MDC31" s="70"/>
      <c r="MDD31" s="70"/>
      <c r="MDE31" s="70"/>
      <c r="MDF31" s="70"/>
      <c r="MDG31" s="70"/>
      <c r="MDH31" s="70"/>
      <c r="MDI31" s="70"/>
      <c r="MDJ31" s="70"/>
      <c r="MDK31" s="70"/>
      <c r="MDL31" s="70"/>
      <c r="MDM31" s="70"/>
      <c r="MDN31" s="70"/>
      <c r="MDO31" s="70"/>
      <c r="MDP31" s="70"/>
      <c r="MDQ31" s="70"/>
      <c r="MDR31" s="70"/>
      <c r="MDS31" s="70"/>
      <c r="MDT31" s="70"/>
      <c r="MDU31" s="70"/>
      <c r="MDV31" s="70"/>
      <c r="MDW31" s="70"/>
      <c r="MDX31" s="70"/>
      <c r="MDY31" s="70"/>
      <c r="MDZ31" s="70"/>
      <c r="MEA31" s="70"/>
      <c r="MEB31" s="70"/>
      <c r="MEC31" s="70"/>
      <c r="MED31" s="70"/>
      <c r="MEE31" s="70"/>
      <c r="MEF31" s="70"/>
      <c r="MEG31" s="70"/>
      <c r="MEH31" s="70"/>
      <c r="MEI31" s="70"/>
      <c r="MEJ31" s="70"/>
      <c r="MEK31" s="70"/>
      <c r="MEL31" s="70"/>
      <c r="MEM31" s="70"/>
      <c r="MEN31" s="70"/>
      <c r="MEO31" s="70"/>
      <c r="MEP31" s="70"/>
      <c r="MEQ31" s="70"/>
      <c r="MER31" s="70"/>
      <c r="MES31" s="70"/>
      <c r="MET31" s="70"/>
      <c r="MEU31" s="70"/>
      <c r="MEV31" s="70"/>
      <c r="MEW31" s="70"/>
      <c r="MEX31" s="70"/>
      <c r="MEY31" s="70"/>
      <c r="MEZ31" s="70"/>
      <c r="MFA31" s="70"/>
      <c r="MFB31" s="70"/>
      <c r="MFC31" s="70"/>
      <c r="MFD31" s="70"/>
      <c r="MFE31" s="70"/>
      <c r="MFF31" s="70"/>
      <c r="MFG31" s="70"/>
      <c r="MFH31" s="70"/>
      <c r="MFI31" s="70"/>
      <c r="MFJ31" s="70"/>
      <c r="MFK31" s="70"/>
      <c r="MFL31" s="70"/>
      <c r="MFM31" s="70"/>
      <c r="MFN31" s="70"/>
      <c r="MFO31" s="70"/>
      <c r="MFP31" s="70"/>
      <c r="MFQ31" s="70"/>
      <c r="MFR31" s="70"/>
      <c r="MFS31" s="70"/>
      <c r="MFT31" s="70"/>
      <c r="MFU31" s="70"/>
      <c r="MFV31" s="70"/>
      <c r="MFW31" s="70"/>
      <c r="MFX31" s="70"/>
      <c r="MFY31" s="70"/>
      <c r="MFZ31" s="70"/>
      <c r="MGA31" s="70"/>
      <c r="MGB31" s="70"/>
      <c r="MGC31" s="70"/>
      <c r="MGD31" s="70"/>
      <c r="MGE31" s="70"/>
      <c r="MGF31" s="70"/>
      <c r="MGG31" s="70"/>
      <c r="MGH31" s="70"/>
      <c r="MGI31" s="70"/>
      <c r="MGJ31" s="70"/>
      <c r="MGK31" s="70"/>
      <c r="MGL31" s="70"/>
      <c r="MGM31" s="70"/>
      <c r="MGN31" s="70"/>
      <c r="MGO31" s="70"/>
      <c r="MGP31" s="70"/>
      <c r="MGQ31" s="70"/>
      <c r="MGR31" s="70"/>
      <c r="MGS31" s="70"/>
      <c r="MGT31" s="70"/>
      <c r="MGU31" s="70"/>
      <c r="MGV31" s="70"/>
      <c r="MGW31" s="70"/>
      <c r="MGX31" s="70"/>
      <c r="MGY31" s="70"/>
      <c r="MGZ31" s="70"/>
      <c r="MHA31" s="70"/>
      <c r="MHB31" s="70"/>
      <c r="MHC31" s="70"/>
      <c r="MHD31" s="70"/>
      <c r="MHE31" s="70"/>
      <c r="MHF31" s="70"/>
      <c r="MHG31" s="70"/>
      <c r="MHH31" s="70"/>
      <c r="MHI31" s="70"/>
      <c r="MHJ31" s="70"/>
      <c r="MHK31" s="70"/>
      <c r="MHL31" s="70"/>
      <c r="MHM31" s="70"/>
      <c r="MHN31" s="70"/>
      <c r="MHO31" s="70"/>
      <c r="MHP31" s="70"/>
      <c r="MHQ31" s="70"/>
      <c r="MHR31" s="70"/>
      <c r="MHS31" s="70"/>
      <c r="MHT31" s="70"/>
      <c r="MHU31" s="70"/>
      <c r="MHV31" s="70"/>
      <c r="MHW31" s="70"/>
      <c r="MHX31" s="70"/>
      <c r="MHY31" s="70"/>
      <c r="MHZ31" s="70"/>
      <c r="MIA31" s="70"/>
      <c r="MIB31" s="70"/>
      <c r="MIC31" s="70"/>
      <c r="MID31" s="70"/>
      <c r="MIE31" s="70"/>
      <c r="MIF31" s="70"/>
      <c r="MIG31" s="70"/>
      <c r="MIH31" s="70"/>
      <c r="MII31" s="70"/>
      <c r="MIJ31" s="70"/>
      <c r="MIK31" s="70"/>
      <c r="MIL31" s="70"/>
      <c r="MIM31" s="70"/>
      <c r="MIN31" s="70"/>
      <c r="MIO31" s="70"/>
      <c r="MIP31" s="70"/>
      <c r="MIQ31" s="70"/>
      <c r="MIR31" s="70"/>
      <c r="MIS31" s="70"/>
      <c r="MIT31" s="70"/>
      <c r="MIU31" s="70"/>
      <c r="MIV31" s="70"/>
      <c r="MIW31" s="70"/>
      <c r="MIX31" s="70"/>
      <c r="MIY31" s="70"/>
      <c r="MIZ31" s="70"/>
      <c r="MJA31" s="70"/>
      <c r="MJB31" s="70"/>
      <c r="MJC31" s="70"/>
      <c r="MJD31" s="70"/>
      <c r="MJE31" s="70"/>
      <c r="MJF31" s="70"/>
      <c r="MJG31" s="70"/>
      <c r="MJH31" s="70"/>
      <c r="MJI31" s="70"/>
      <c r="MJJ31" s="70"/>
      <c r="MJK31" s="70"/>
      <c r="MJL31" s="70"/>
      <c r="MJM31" s="70"/>
      <c r="MJN31" s="70"/>
      <c r="MJO31" s="70"/>
      <c r="MJP31" s="70"/>
      <c r="MJQ31" s="70"/>
      <c r="MJR31" s="70"/>
      <c r="MJS31" s="70"/>
      <c r="MJT31" s="70"/>
      <c r="MJU31" s="70"/>
      <c r="MJV31" s="70"/>
      <c r="MJW31" s="70"/>
      <c r="MJX31" s="70"/>
      <c r="MJY31" s="70"/>
      <c r="MJZ31" s="70"/>
      <c r="MKA31" s="70"/>
      <c r="MKB31" s="70"/>
      <c r="MKC31" s="70"/>
      <c r="MKD31" s="70"/>
      <c r="MKE31" s="70"/>
      <c r="MKF31" s="70"/>
      <c r="MKG31" s="70"/>
      <c r="MKH31" s="70"/>
      <c r="MKI31" s="70"/>
      <c r="MKJ31" s="70"/>
      <c r="MKK31" s="70"/>
      <c r="MKL31" s="70"/>
      <c r="MKM31" s="70"/>
      <c r="MKN31" s="70"/>
      <c r="MKO31" s="70"/>
      <c r="MKP31" s="70"/>
      <c r="MKQ31" s="70"/>
      <c r="MKR31" s="70"/>
      <c r="MKS31" s="70"/>
      <c r="MKT31" s="70"/>
      <c r="MKU31" s="70"/>
      <c r="MKV31" s="70"/>
      <c r="MKW31" s="70"/>
      <c r="MKX31" s="70"/>
      <c r="MKY31" s="70"/>
      <c r="MKZ31" s="70"/>
      <c r="MLA31" s="70"/>
      <c r="MLB31" s="70"/>
      <c r="MLC31" s="70"/>
      <c r="MLD31" s="70"/>
      <c r="MLE31" s="70"/>
      <c r="MLF31" s="70"/>
      <c r="MLG31" s="70"/>
      <c r="MLH31" s="70"/>
      <c r="MLI31" s="70"/>
      <c r="MLJ31" s="70"/>
      <c r="MLK31" s="70"/>
      <c r="MLL31" s="70"/>
      <c r="MLM31" s="70"/>
      <c r="MLN31" s="70"/>
      <c r="MLO31" s="70"/>
      <c r="MLP31" s="70"/>
      <c r="MLQ31" s="70"/>
      <c r="MLR31" s="70"/>
      <c r="MLS31" s="70"/>
      <c r="MLT31" s="70"/>
      <c r="MLU31" s="70"/>
      <c r="MLV31" s="70"/>
      <c r="MLW31" s="70"/>
      <c r="MLX31" s="70"/>
      <c r="MLY31" s="70"/>
      <c r="MLZ31" s="70"/>
      <c r="MMA31" s="70"/>
      <c r="MMB31" s="70"/>
      <c r="MMC31" s="70"/>
      <c r="MMD31" s="70"/>
      <c r="MME31" s="70"/>
      <c r="MMF31" s="70"/>
      <c r="MMG31" s="70"/>
      <c r="MMH31" s="70"/>
      <c r="MMI31" s="70"/>
      <c r="MMJ31" s="70"/>
      <c r="MMK31" s="70"/>
      <c r="MML31" s="70"/>
      <c r="MMM31" s="70"/>
      <c r="MMN31" s="70"/>
      <c r="MMO31" s="70"/>
      <c r="MMP31" s="70"/>
      <c r="MMQ31" s="70"/>
      <c r="MMR31" s="70"/>
      <c r="MMS31" s="70"/>
      <c r="MMT31" s="70"/>
      <c r="MMU31" s="70"/>
      <c r="MMV31" s="70"/>
      <c r="MMW31" s="70"/>
      <c r="MMX31" s="70"/>
      <c r="MMY31" s="70"/>
      <c r="MMZ31" s="70"/>
      <c r="MNA31" s="70"/>
      <c r="MNB31" s="70"/>
      <c r="MNC31" s="70"/>
      <c r="MND31" s="70"/>
      <c r="MNE31" s="70"/>
      <c r="MNF31" s="70"/>
      <c r="MNG31" s="70"/>
      <c r="MNH31" s="70"/>
      <c r="MNI31" s="70"/>
      <c r="MNJ31" s="70"/>
      <c r="MNK31" s="70"/>
      <c r="MNL31" s="70"/>
      <c r="MNM31" s="70"/>
      <c r="MNN31" s="70"/>
      <c r="MNO31" s="70"/>
      <c r="MNP31" s="70"/>
      <c r="MNQ31" s="70"/>
      <c r="MNR31" s="70"/>
      <c r="MNS31" s="70"/>
      <c r="MNT31" s="70"/>
      <c r="MNU31" s="70"/>
      <c r="MNV31" s="70"/>
      <c r="MNW31" s="70"/>
      <c r="MNX31" s="70"/>
      <c r="MNY31" s="70"/>
      <c r="MNZ31" s="70"/>
      <c r="MOA31" s="70"/>
      <c r="MOB31" s="70"/>
      <c r="MOC31" s="70"/>
      <c r="MOD31" s="70"/>
      <c r="MOE31" s="70"/>
      <c r="MOF31" s="70"/>
      <c r="MOG31" s="70"/>
      <c r="MOH31" s="70"/>
      <c r="MOI31" s="70"/>
      <c r="MOJ31" s="70"/>
      <c r="MOK31" s="70"/>
      <c r="MOL31" s="70"/>
      <c r="MOM31" s="70"/>
      <c r="MON31" s="70"/>
      <c r="MOO31" s="70"/>
      <c r="MOP31" s="70"/>
      <c r="MOQ31" s="70"/>
      <c r="MOR31" s="70"/>
      <c r="MOS31" s="70"/>
      <c r="MOT31" s="70"/>
      <c r="MOU31" s="70"/>
      <c r="MOV31" s="70"/>
      <c r="MOW31" s="70"/>
      <c r="MOX31" s="70"/>
      <c r="MOY31" s="70"/>
      <c r="MOZ31" s="70"/>
      <c r="MPA31" s="70"/>
      <c r="MPB31" s="70"/>
      <c r="MPC31" s="70"/>
      <c r="MPD31" s="70"/>
      <c r="MPE31" s="70"/>
      <c r="MPF31" s="70"/>
      <c r="MPG31" s="70"/>
      <c r="MPH31" s="70"/>
      <c r="MPI31" s="70"/>
      <c r="MPJ31" s="70"/>
      <c r="MPK31" s="70"/>
      <c r="MPL31" s="70"/>
      <c r="MPM31" s="70"/>
      <c r="MPN31" s="70"/>
      <c r="MPO31" s="70"/>
      <c r="MPP31" s="70"/>
      <c r="MPQ31" s="70"/>
      <c r="MPR31" s="70"/>
      <c r="MPS31" s="70"/>
      <c r="MPT31" s="70"/>
      <c r="MPU31" s="70"/>
      <c r="MPV31" s="70"/>
      <c r="MPW31" s="70"/>
      <c r="MPX31" s="70"/>
      <c r="MPY31" s="70"/>
      <c r="MPZ31" s="70"/>
      <c r="MQA31" s="70"/>
      <c r="MQB31" s="70"/>
      <c r="MQC31" s="70"/>
      <c r="MQD31" s="70"/>
      <c r="MQE31" s="70"/>
      <c r="MQF31" s="70"/>
      <c r="MQG31" s="70"/>
      <c r="MQH31" s="70"/>
      <c r="MQI31" s="70"/>
      <c r="MQJ31" s="70"/>
      <c r="MQK31" s="70"/>
      <c r="MQL31" s="70"/>
      <c r="MQM31" s="70"/>
      <c r="MQN31" s="70"/>
      <c r="MQO31" s="70"/>
      <c r="MQP31" s="70"/>
      <c r="MQQ31" s="70"/>
      <c r="MQR31" s="70"/>
      <c r="MQS31" s="70"/>
      <c r="MQT31" s="70"/>
      <c r="MQU31" s="70"/>
      <c r="MQV31" s="70"/>
      <c r="MQW31" s="70"/>
      <c r="MQX31" s="70"/>
      <c r="MQY31" s="70"/>
      <c r="MQZ31" s="70"/>
      <c r="MRA31" s="70"/>
      <c r="MRB31" s="70"/>
      <c r="MRC31" s="70"/>
      <c r="MRD31" s="70"/>
      <c r="MRE31" s="70"/>
      <c r="MRF31" s="70"/>
      <c r="MRG31" s="70"/>
      <c r="MRH31" s="70"/>
      <c r="MRI31" s="70"/>
      <c r="MRJ31" s="70"/>
      <c r="MRK31" s="70"/>
      <c r="MRL31" s="70"/>
      <c r="MRM31" s="70"/>
      <c r="MRN31" s="70"/>
      <c r="MRO31" s="70"/>
      <c r="MRP31" s="70"/>
      <c r="MRQ31" s="70"/>
      <c r="MRR31" s="70"/>
      <c r="MRS31" s="70"/>
      <c r="MRT31" s="70"/>
      <c r="MRU31" s="70"/>
      <c r="MRV31" s="70"/>
      <c r="MRW31" s="70"/>
      <c r="MRX31" s="70"/>
      <c r="MRY31" s="70"/>
      <c r="MRZ31" s="70"/>
      <c r="MSA31" s="70"/>
      <c r="MSB31" s="70"/>
      <c r="MSC31" s="70"/>
      <c r="MSD31" s="70"/>
      <c r="MSE31" s="70"/>
      <c r="MSF31" s="70"/>
      <c r="MSG31" s="70"/>
      <c r="MSH31" s="70"/>
      <c r="MSI31" s="70"/>
      <c r="MSJ31" s="70"/>
      <c r="MSK31" s="70"/>
      <c r="MSL31" s="70"/>
      <c r="MSM31" s="70"/>
      <c r="MSN31" s="70"/>
      <c r="MSO31" s="70"/>
      <c r="MSP31" s="70"/>
      <c r="MSQ31" s="70"/>
      <c r="MSR31" s="70"/>
      <c r="MSS31" s="70"/>
      <c r="MST31" s="70"/>
      <c r="MSU31" s="70"/>
      <c r="MSV31" s="70"/>
      <c r="MSW31" s="70"/>
      <c r="MSX31" s="70"/>
      <c r="MSY31" s="70"/>
      <c r="MSZ31" s="70"/>
      <c r="MTA31" s="70"/>
      <c r="MTB31" s="70"/>
      <c r="MTC31" s="70"/>
      <c r="MTD31" s="70"/>
      <c r="MTE31" s="70"/>
      <c r="MTF31" s="70"/>
      <c r="MTG31" s="70"/>
      <c r="MTH31" s="70"/>
      <c r="MTI31" s="70"/>
      <c r="MTJ31" s="70"/>
      <c r="MTK31" s="70"/>
      <c r="MTL31" s="70"/>
      <c r="MTM31" s="70"/>
      <c r="MTN31" s="70"/>
      <c r="MTO31" s="70"/>
      <c r="MTP31" s="70"/>
      <c r="MTQ31" s="70"/>
      <c r="MTR31" s="70"/>
      <c r="MTS31" s="70"/>
      <c r="MTT31" s="70"/>
      <c r="MTU31" s="70"/>
      <c r="MTV31" s="70"/>
      <c r="MTW31" s="70"/>
      <c r="MTX31" s="70"/>
      <c r="MTY31" s="70"/>
      <c r="MTZ31" s="70"/>
      <c r="MUA31" s="70"/>
      <c r="MUB31" s="70"/>
      <c r="MUC31" s="70"/>
      <c r="MUD31" s="70"/>
      <c r="MUE31" s="70"/>
      <c r="MUF31" s="70"/>
      <c r="MUG31" s="70"/>
      <c r="MUH31" s="70"/>
      <c r="MUI31" s="70"/>
      <c r="MUJ31" s="70"/>
      <c r="MUK31" s="70"/>
      <c r="MUL31" s="70"/>
      <c r="MUM31" s="70"/>
      <c r="MUN31" s="70"/>
      <c r="MUO31" s="70"/>
      <c r="MUP31" s="70"/>
      <c r="MUQ31" s="70"/>
      <c r="MUR31" s="70"/>
      <c r="MUS31" s="70"/>
      <c r="MUT31" s="70"/>
      <c r="MUU31" s="70"/>
      <c r="MUV31" s="70"/>
      <c r="MUW31" s="70"/>
      <c r="MUX31" s="70"/>
      <c r="MUY31" s="70"/>
      <c r="MUZ31" s="70"/>
      <c r="MVA31" s="70"/>
      <c r="MVB31" s="70"/>
      <c r="MVC31" s="70"/>
      <c r="MVD31" s="70"/>
      <c r="MVE31" s="70"/>
      <c r="MVF31" s="70"/>
      <c r="MVG31" s="70"/>
      <c r="MVH31" s="70"/>
      <c r="MVI31" s="70"/>
      <c r="MVJ31" s="70"/>
      <c r="MVK31" s="70"/>
      <c r="MVL31" s="70"/>
      <c r="MVM31" s="70"/>
      <c r="MVN31" s="70"/>
      <c r="MVO31" s="70"/>
      <c r="MVP31" s="70"/>
      <c r="MVQ31" s="70"/>
      <c r="MVR31" s="70"/>
      <c r="MVS31" s="70"/>
      <c r="MVT31" s="70"/>
      <c r="MVU31" s="70"/>
      <c r="MVV31" s="70"/>
      <c r="MVW31" s="70"/>
      <c r="MVX31" s="70"/>
      <c r="MVY31" s="70"/>
      <c r="MVZ31" s="70"/>
      <c r="MWA31" s="70"/>
      <c r="MWB31" s="70"/>
      <c r="MWC31" s="70"/>
      <c r="MWD31" s="70"/>
      <c r="MWE31" s="70"/>
      <c r="MWF31" s="70"/>
      <c r="MWG31" s="70"/>
      <c r="MWH31" s="70"/>
      <c r="MWI31" s="70"/>
      <c r="MWJ31" s="70"/>
      <c r="MWK31" s="70"/>
      <c r="MWL31" s="70"/>
      <c r="MWM31" s="70"/>
      <c r="MWN31" s="70"/>
      <c r="MWO31" s="70"/>
      <c r="MWP31" s="70"/>
      <c r="MWQ31" s="70"/>
      <c r="MWR31" s="70"/>
      <c r="MWS31" s="70"/>
      <c r="MWT31" s="70"/>
      <c r="MWU31" s="70"/>
      <c r="MWV31" s="70"/>
      <c r="MWW31" s="70"/>
      <c r="MWX31" s="70"/>
      <c r="MWY31" s="70"/>
      <c r="MWZ31" s="70"/>
      <c r="MXA31" s="70"/>
      <c r="MXB31" s="70"/>
      <c r="MXC31" s="70"/>
      <c r="MXD31" s="70"/>
      <c r="MXE31" s="70"/>
      <c r="MXF31" s="70"/>
      <c r="MXG31" s="70"/>
      <c r="MXH31" s="70"/>
      <c r="MXI31" s="70"/>
      <c r="MXJ31" s="70"/>
      <c r="MXK31" s="70"/>
      <c r="MXL31" s="70"/>
      <c r="MXM31" s="70"/>
      <c r="MXN31" s="70"/>
      <c r="MXO31" s="70"/>
      <c r="MXP31" s="70"/>
      <c r="MXQ31" s="70"/>
      <c r="MXR31" s="70"/>
      <c r="MXS31" s="70"/>
      <c r="MXT31" s="70"/>
      <c r="MXU31" s="70"/>
      <c r="MXV31" s="70"/>
      <c r="MXW31" s="70"/>
      <c r="MXX31" s="70"/>
      <c r="MXY31" s="70"/>
      <c r="MXZ31" s="70"/>
      <c r="MYA31" s="70"/>
      <c r="MYB31" s="70"/>
      <c r="MYC31" s="70"/>
      <c r="MYD31" s="70"/>
      <c r="MYE31" s="70"/>
      <c r="MYF31" s="70"/>
      <c r="MYG31" s="70"/>
      <c r="MYH31" s="70"/>
      <c r="MYI31" s="70"/>
      <c r="MYJ31" s="70"/>
      <c r="MYK31" s="70"/>
      <c r="MYL31" s="70"/>
      <c r="MYM31" s="70"/>
      <c r="MYN31" s="70"/>
      <c r="MYO31" s="70"/>
      <c r="MYP31" s="70"/>
      <c r="MYQ31" s="70"/>
      <c r="MYR31" s="70"/>
      <c r="MYS31" s="70"/>
      <c r="MYT31" s="70"/>
      <c r="MYU31" s="70"/>
      <c r="MYV31" s="70"/>
      <c r="MYW31" s="70"/>
      <c r="MYX31" s="70"/>
      <c r="MYY31" s="70"/>
      <c r="MYZ31" s="70"/>
      <c r="MZA31" s="70"/>
      <c r="MZB31" s="70"/>
      <c r="MZC31" s="70"/>
      <c r="MZD31" s="70"/>
      <c r="MZE31" s="70"/>
      <c r="MZF31" s="70"/>
      <c r="MZG31" s="70"/>
      <c r="MZH31" s="70"/>
      <c r="MZI31" s="70"/>
      <c r="MZJ31" s="70"/>
      <c r="MZK31" s="70"/>
      <c r="MZL31" s="70"/>
      <c r="MZM31" s="70"/>
      <c r="MZN31" s="70"/>
      <c r="MZO31" s="70"/>
      <c r="MZP31" s="70"/>
      <c r="MZQ31" s="70"/>
      <c r="MZR31" s="70"/>
      <c r="MZS31" s="70"/>
      <c r="MZT31" s="70"/>
      <c r="MZU31" s="70"/>
      <c r="MZV31" s="70"/>
      <c r="MZW31" s="70"/>
      <c r="MZX31" s="70"/>
      <c r="MZY31" s="70"/>
      <c r="MZZ31" s="70"/>
      <c r="NAA31" s="70"/>
      <c r="NAB31" s="70"/>
      <c r="NAC31" s="70"/>
      <c r="NAD31" s="70"/>
      <c r="NAE31" s="70"/>
      <c r="NAF31" s="70"/>
      <c r="NAG31" s="70"/>
      <c r="NAH31" s="70"/>
      <c r="NAI31" s="70"/>
      <c r="NAJ31" s="70"/>
      <c r="NAK31" s="70"/>
      <c r="NAL31" s="70"/>
      <c r="NAM31" s="70"/>
      <c r="NAN31" s="70"/>
      <c r="NAO31" s="70"/>
      <c r="NAP31" s="70"/>
      <c r="NAQ31" s="70"/>
      <c r="NAR31" s="70"/>
      <c r="NAS31" s="70"/>
      <c r="NAT31" s="70"/>
      <c r="NAU31" s="70"/>
      <c r="NAV31" s="70"/>
      <c r="NAW31" s="70"/>
      <c r="NAX31" s="70"/>
      <c r="NAY31" s="70"/>
      <c r="NAZ31" s="70"/>
      <c r="NBA31" s="70"/>
      <c r="NBB31" s="70"/>
      <c r="NBC31" s="70"/>
      <c r="NBD31" s="70"/>
      <c r="NBE31" s="70"/>
      <c r="NBF31" s="70"/>
      <c r="NBG31" s="70"/>
      <c r="NBH31" s="70"/>
      <c r="NBI31" s="70"/>
      <c r="NBJ31" s="70"/>
      <c r="NBK31" s="70"/>
      <c r="NBL31" s="70"/>
      <c r="NBM31" s="70"/>
      <c r="NBN31" s="70"/>
      <c r="NBO31" s="70"/>
      <c r="NBP31" s="70"/>
      <c r="NBQ31" s="70"/>
      <c r="NBR31" s="70"/>
      <c r="NBS31" s="70"/>
      <c r="NBT31" s="70"/>
      <c r="NBU31" s="70"/>
      <c r="NBV31" s="70"/>
      <c r="NBW31" s="70"/>
      <c r="NBX31" s="70"/>
      <c r="NBY31" s="70"/>
      <c r="NBZ31" s="70"/>
      <c r="NCA31" s="70"/>
      <c r="NCB31" s="70"/>
      <c r="NCC31" s="70"/>
      <c r="NCD31" s="70"/>
      <c r="NCE31" s="70"/>
      <c r="NCF31" s="70"/>
      <c r="NCG31" s="70"/>
      <c r="NCH31" s="70"/>
      <c r="NCI31" s="70"/>
      <c r="NCJ31" s="70"/>
      <c r="NCK31" s="70"/>
      <c r="NCL31" s="70"/>
      <c r="NCM31" s="70"/>
      <c r="NCN31" s="70"/>
      <c r="NCO31" s="70"/>
      <c r="NCP31" s="70"/>
      <c r="NCQ31" s="70"/>
      <c r="NCR31" s="70"/>
      <c r="NCS31" s="70"/>
      <c r="NCT31" s="70"/>
      <c r="NCU31" s="70"/>
      <c r="NCV31" s="70"/>
      <c r="NCW31" s="70"/>
      <c r="NCX31" s="70"/>
      <c r="NCY31" s="70"/>
      <c r="NCZ31" s="70"/>
      <c r="NDA31" s="70"/>
      <c r="NDB31" s="70"/>
      <c r="NDC31" s="70"/>
      <c r="NDD31" s="70"/>
      <c r="NDE31" s="70"/>
      <c r="NDF31" s="70"/>
      <c r="NDG31" s="70"/>
      <c r="NDH31" s="70"/>
      <c r="NDI31" s="70"/>
      <c r="NDJ31" s="70"/>
      <c r="NDK31" s="70"/>
      <c r="NDL31" s="70"/>
      <c r="NDM31" s="70"/>
      <c r="NDN31" s="70"/>
      <c r="NDO31" s="70"/>
      <c r="NDP31" s="70"/>
      <c r="NDQ31" s="70"/>
      <c r="NDR31" s="70"/>
      <c r="NDS31" s="70"/>
      <c r="NDT31" s="70"/>
      <c r="NDU31" s="70"/>
      <c r="NDV31" s="70"/>
      <c r="NDW31" s="70"/>
      <c r="NDX31" s="70"/>
      <c r="NDY31" s="70"/>
      <c r="NDZ31" s="70"/>
      <c r="NEA31" s="70"/>
      <c r="NEB31" s="70"/>
      <c r="NEC31" s="70"/>
      <c r="NED31" s="70"/>
      <c r="NEE31" s="70"/>
      <c r="NEF31" s="70"/>
      <c r="NEG31" s="70"/>
      <c r="NEH31" s="70"/>
      <c r="NEI31" s="70"/>
      <c r="NEJ31" s="70"/>
      <c r="NEK31" s="70"/>
      <c r="NEL31" s="70"/>
      <c r="NEM31" s="70"/>
      <c r="NEN31" s="70"/>
      <c r="NEO31" s="70"/>
      <c r="NEP31" s="70"/>
      <c r="NEQ31" s="70"/>
      <c r="NER31" s="70"/>
      <c r="NES31" s="70"/>
      <c r="NET31" s="70"/>
      <c r="NEU31" s="70"/>
      <c r="NEV31" s="70"/>
      <c r="NEW31" s="70"/>
      <c r="NEX31" s="70"/>
      <c r="NEY31" s="70"/>
      <c r="NEZ31" s="70"/>
      <c r="NFA31" s="70"/>
      <c r="NFB31" s="70"/>
      <c r="NFC31" s="70"/>
      <c r="NFD31" s="70"/>
      <c r="NFE31" s="70"/>
      <c r="NFF31" s="70"/>
      <c r="NFG31" s="70"/>
      <c r="NFH31" s="70"/>
      <c r="NFI31" s="70"/>
      <c r="NFJ31" s="70"/>
      <c r="NFK31" s="70"/>
      <c r="NFL31" s="70"/>
      <c r="NFM31" s="70"/>
      <c r="NFN31" s="70"/>
      <c r="NFO31" s="70"/>
      <c r="NFP31" s="70"/>
      <c r="NFQ31" s="70"/>
      <c r="NFR31" s="70"/>
      <c r="NFS31" s="70"/>
      <c r="NFT31" s="70"/>
      <c r="NFU31" s="70"/>
      <c r="NFV31" s="70"/>
      <c r="NFW31" s="70"/>
      <c r="NFX31" s="70"/>
      <c r="NFY31" s="70"/>
      <c r="NFZ31" s="70"/>
      <c r="NGA31" s="70"/>
      <c r="NGB31" s="70"/>
      <c r="NGC31" s="70"/>
      <c r="NGD31" s="70"/>
      <c r="NGE31" s="70"/>
      <c r="NGF31" s="70"/>
      <c r="NGG31" s="70"/>
      <c r="NGH31" s="70"/>
      <c r="NGI31" s="70"/>
      <c r="NGJ31" s="70"/>
      <c r="NGK31" s="70"/>
      <c r="NGL31" s="70"/>
      <c r="NGM31" s="70"/>
      <c r="NGN31" s="70"/>
      <c r="NGO31" s="70"/>
      <c r="NGP31" s="70"/>
      <c r="NGQ31" s="70"/>
      <c r="NGR31" s="70"/>
      <c r="NGS31" s="70"/>
      <c r="NGT31" s="70"/>
      <c r="NGU31" s="70"/>
      <c r="NGV31" s="70"/>
      <c r="NGW31" s="70"/>
      <c r="NGX31" s="70"/>
      <c r="NGY31" s="70"/>
      <c r="NGZ31" s="70"/>
      <c r="NHA31" s="70"/>
      <c r="NHB31" s="70"/>
      <c r="NHC31" s="70"/>
      <c r="NHD31" s="70"/>
      <c r="NHE31" s="70"/>
      <c r="NHF31" s="70"/>
      <c r="NHG31" s="70"/>
      <c r="NHH31" s="70"/>
      <c r="NHI31" s="70"/>
      <c r="NHJ31" s="70"/>
      <c r="NHK31" s="70"/>
      <c r="NHL31" s="70"/>
      <c r="NHM31" s="70"/>
      <c r="NHN31" s="70"/>
      <c r="NHO31" s="70"/>
      <c r="NHP31" s="70"/>
      <c r="NHQ31" s="70"/>
      <c r="NHR31" s="70"/>
      <c r="NHS31" s="70"/>
      <c r="NHT31" s="70"/>
      <c r="NHU31" s="70"/>
      <c r="NHV31" s="70"/>
      <c r="NHW31" s="70"/>
      <c r="NHX31" s="70"/>
      <c r="NHY31" s="70"/>
      <c r="NHZ31" s="70"/>
      <c r="NIA31" s="70"/>
      <c r="NIB31" s="70"/>
      <c r="NIC31" s="70"/>
      <c r="NID31" s="70"/>
      <c r="NIE31" s="70"/>
      <c r="NIF31" s="70"/>
      <c r="NIG31" s="70"/>
      <c r="NIH31" s="70"/>
      <c r="NII31" s="70"/>
      <c r="NIJ31" s="70"/>
      <c r="NIK31" s="70"/>
      <c r="NIL31" s="70"/>
      <c r="NIM31" s="70"/>
      <c r="NIN31" s="70"/>
      <c r="NIO31" s="70"/>
      <c r="NIP31" s="70"/>
      <c r="NIQ31" s="70"/>
      <c r="NIR31" s="70"/>
      <c r="NIS31" s="70"/>
      <c r="NIT31" s="70"/>
      <c r="NIU31" s="70"/>
      <c r="NIV31" s="70"/>
      <c r="NIW31" s="70"/>
      <c r="NIX31" s="70"/>
      <c r="NIY31" s="70"/>
      <c r="NIZ31" s="70"/>
      <c r="NJA31" s="70"/>
      <c r="NJB31" s="70"/>
      <c r="NJC31" s="70"/>
      <c r="NJD31" s="70"/>
      <c r="NJE31" s="70"/>
      <c r="NJF31" s="70"/>
      <c r="NJG31" s="70"/>
      <c r="NJH31" s="70"/>
      <c r="NJI31" s="70"/>
      <c r="NJJ31" s="70"/>
      <c r="NJK31" s="70"/>
      <c r="NJL31" s="70"/>
      <c r="NJM31" s="70"/>
      <c r="NJN31" s="70"/>
      <c r="NJO31" s="70"/>
      <c r="NJP31" s="70"/>
      <c r="NJQ31" s="70"/>
      <c r="NJR31" s="70"/>
      <c r="NJS31" s="70"/>
      <c r="NJT31" s="70"/>
      <c r="NJU31" s="70"/>
      <c r="NJV31" s="70"/>
      <c r="NJW31" s="70"/>
      <c r="NJX31" s="70"/>
      <c r="NJY31" s="70"/>
      <c r="NJZ31" s="70"/>
      <c r="NKA31" s="70"/>
      <c r="NKB31" s="70"/>
      <c r="NKC31" s="70"/>
      <c r="NKD31" s="70"/>
      <c r="NKE31" s="70"/>
      <c r="NKF31" s="70"/>
      <c r="NKG31" s="70"/>
      <c r="NKH31" s="70"/>
      <c r="NKI31" s="70"/>
      <c r="NKJ31" s="70"/>
      <c r="NKK31" s="70"/>
      <c r="NKL31" s="70"/>
      <c r="NKM31" s="70"/>
      <c r="NKN31" s="70"/>
      <c r="NKO31" s="70"/>
      <c r="NKP31" s="70"/>
      <c r="NKQ31" s="70"/>
      <c r="NKR31" s="70"/>
      <c r="NKS31" s="70"/>
      <c r="NKT31" s="70"/>
      <c r="NKU31" s="70"/>
      <c r="NKV31" s="70"/>
      <c r="NKW31" s="70"/>
      <c r="NKX31" s="70"/>
      <c r="NKY31" s="70"/>
      <c r="NKZ31" s="70"/>
      <c r="NLA31" s="70"/>
      <c r="NLB31" s="70"/>
      <c r="NLC31" s="70"/>
      <c r="NLD31" s="70"/>
      <c r="NLE31" s="70"/>
      <c r="NLF31" s="70"/>
      <c r="NLG31" s="70"/>
      <c r="NLH31" s="70"/>
      <c r="NLI31" s="70"/>
      <c r="NLJ31" s="70"/>
      <c r="NLK31" s="70"/>
      <c r="NLL31" s="70"/>
      <c r="NLM31" s="70"/>
      <c r="NLN31" s="70"/>
      <c r="NLO31" s="70"/>
      <c r="NLP31" s="70"/>
      <c r="NLQ31" s="70"/>
      <c r="NLR31" s="70"/>
      <c r="NLS31" s="70"/>
      <c r="NLT31" s="70"/>
      <c r="NLU31" s="70"/>
      <c r="NLV31" s="70"/>
      <c r="NLW31" s="70"/>
      <c r="NLX31" s="70"/>
      <c r="NLY31" s="70"/>
      <c r="NLZ31" s="70"/>
      <c r="NMA31" s="70"/>
      <c r="NMB31" s="70"/>
      <c r="NMC31" s="70"/>
      <c r="NMD31" s="70"/>
      <c r="NME31" s="70"/>
      <c r="NMF31" s="70"/>
      <c r="NMG31" s="70"/>
      <c r="NMH31" s="70"/>
      <c r="NMI31" s="70"/>
      <c r="NMJ31" s="70"/>
      <c r="NMK31" s="70"/>
      <c r="NML31" s="70"/>
      <c r="NMM31" s="70"/>
      <c r="NMN31" s="70"/>
      <c r="NMO31" s="70"/>
      <c r="NMP31" s="70"/>
      <c r="NMQ31" s="70"/>
      <c r="NMR31" s="70"/>
      <c r="NMS31" s="70"/>
      <c r="NMT31" s="70"/>
      <c r="NMU31" s="70"/>
      <c r="NMV31" s="70"/>
      <c r="NMW31" s="70"/>
      <c r="NMX31" s="70"/>
      <c r="NMY31" s="70"/>
      <c r="NMZ31" s="70"/>
      <c r="NNA31" s="70"/>
      <c r="NNB31" s="70"/>
      <c r="NNC31" s="70"/>
      <c r="NND31" s="70"/>
      <c r="NNE31" s="70"/>
      <c r="NNF31" s="70"/>
      <c r="NNG31" s="70"/>
      <c r="NNH31" s="70"/>
      <c r="NNI31" s="70"/>
      <c r="NNJ31" s="70"/>
      <c r="NNK31" s="70"/>
      <c r="NNL31" s="70"/>
      <c r="NNM31" s="70"/>
      <c r="NNN31" s="70"/>
      <c r="NNO31" s="70"/>
      <c r="NNP31" s="70"/>
      <c r="NNQ31" s="70"/>
      <c r="NNR31" s="70"/>
      <c r="NNS31" s="70"/>
      <c r="NNT31" s="70"/>
      <c r="NNU31" s="70"/>
      <c r="NNV31" s="70"/>
      <c r="NNW31" s="70"/>
      <c r="NNX31" s="70"/>
      <c r="NNY31" s="70"/>
      <c r="NNZ31" s="70"/>
      <c r="NOA31" s="70"/>
      <c r="NOB31" s="70"/>
      <c r="NOC31" s="70"/>
      <c r="NOD31" s="70"/>
      <c r="NOE31" s="70"/>
      <c r="NOF31" s="70"/>
      <c r="NOG31" s="70"/>
      <c r="NOH31" s="70"/>
      <c r="NOI31" s="70"/>
      <c r="NOJ31" s="70"/>
      <c r="NOK31" s="70"/>
      <c r="NOL31" s="70"/>
      <c r="NOM31" s="70"/>
      <c r="NON31" s="70"/>
      <c r="NOO31" s="70"/>
      <c r="NOP31" s="70"/>
      <c r="NOQ31" s="70"/>
      <c r="NOR31" s="70"/>
      <c r="NOS31" s="70"/>
      <c r="NOT31" s="70"/>
      <c r="NOU31" s="70"/>
      <c r="NOV31" s="70"/>
      <c r="NOW31" s="70"/>
      <c r="NOX31" s="70"/>
      <c r="NOY31" s="70"/>
      <c r="NOZ31" s="70"/>
      <c r="NPA31" s="70"/>
      <c r="NPB31" s="70"/>
      <c r="NPC31" s="70"/>
      <c r="NPD31" s="70"/>
      <c r="NPE31" s="70"/>
      <c r="NPF31" s="70"/>
      <c r="NPG31" s="70"/>
      <c r="NPH31" s="70"/>
      <c r="NPI31" s="70"/>
      <c r="NPJ31" s="70"/>
      <c r="NPK31" s="70"/>
      <c r="NPL31" s="70"/>
      <c r="NPM31" s="70"/>
      <c r="NPN31" s="70"/>
      <c r="NPO31" s="70"/>
      <c r="NPP31" s="70"/>
      <c r="NPQ31" s="70"/>
      <c r="NPR31" s="70"/>
      <c r="NPS31" s="70"/>
      <c r="NPT31" s="70"/>
      <c r="NPU31" s="70"/>
      <c r="NPV31" s="70"/>
      <c r="NPW31" s="70"/>
      <c r="NPX31" s="70"/>
      <c r="NPY31" s="70"/>
      <c r="NPZ31" s="70"/>
      <c r="NQA31" s="70"/>
      <c r="NQB31" s="70"/>
      <c r="NQC31" s="70"/>
      <c r="NQD31" s="70"/>
      <c r="NQE31" s="70"/>
      <c r="NQF31" s="70"/>
      <c r="NQG31" s="70"/>
      <c r="NQH31" s="70"/>
      <c r="NQI31" s="70"/>
      <c r="NQJ31" s="70"/>
      <c r="NQK31" s="70"/>
      <c r="NQL31" s="70"/>
      <c r="NQM31" s="70"/>
      <c r="NQN31" s="70"/>
      <c r="NQO31" s="70"/>
      <c r="NQP31" s="70"/>
      <c r="NQQ31" s="70"/>
      <c r="NQR31" s="70"/>
      <c r="NQS31" s="70"/>
      <c r="NQT31" s="70"/>
      <c r="NQU31" s="70"/>
      <c r="NQV31" s="70"/>
      <c r="NQW31" s="70"/>
      <c r="NQX31" s="70"/>
      <c r="NQY31" s="70"/>
      <c r="NQZ31" s="70"/>
      <c r="NRA31" s="70"/>
      <c r="NRB31" s="70"/>
      <c r="NRC31" s="70"/>
      <c r="NRD31" s="70"/>
      <c r="NRE31" s="70"/>
      <c r="NRF31" s="70"/>
      <c r="NRG31" s="70"/>
      <c r="NRH31" s="70"/>
      <c r="NRI31" s="70"/>
      <c r="NRJ31" s="70"/>
      <c r="NRK31" s="70"/>
      <c r="NRL31" s="70"/>
      <c r="NRM31" s="70"/>
      <c r="NRN31" s="70"/>
      <c r="NRO31" s="70"/>
      <c r="NRP31" s="70"/>
      <c r="NRQ31" s="70"/>
      <c r="NRR31" s="70"/>
      <c r="NRS31" s="70"/>
      <c r="NRT31" s="70"/>
      <c r="NRU31" s="70"/>
      <c r="NRV31" s="70"/>
      <c r="NRW31" s="70"/>
      <c r="NRX31" s="70"/>
      <c r="NRY31" s="70"/>
      <c r="NRZ31" s="70"/>
      <c r="NSA31" s="70"/>
      <c r="NSB31" s="70"/>
      <c r="NSC31" s="70"/>
      <c r="NSD31" s="70"/>
      <c r="NSE31" s="70"/>
      <c r="NSF31" s="70"/>
      <c r="NSG31" s="70"/>
      <c r="NSH31" s="70"/>
      <c r="NSI31" s="70"/>
      <c r="NSJ31" s="70"/>
      <c r="NSK31" s="70"/>
      <c r="NSL31" s="70"/>
      <c r="NSM31" s="70"/>
      <c r="NSN31" s="70"/>
      <c r="NSO31" s="70"/>
      <c r="NSP31" s="70"/>
      <c r="NSQ31" s="70"/>
      <c r="NSR31" s="70"/>
      <c r="NSS31" s="70"/>
      <c r="NST31" s="70"/>
      <c r="NSU31" s="70"/>
      <c r="NSV31" s="70"/>
      <c r="NSW31" s="70"/>
      <c r="NSX31" s="70"/>
      <c r="NSY31" s="70"/>
      <c r="NSZ31" s="70"/>
      <c r="NTA31" s="70"/>
      <c r="NTB31" s="70"/>
      <c r="NTC31" s="70"/>
      <c r="NTD31" s="70"/>
      <c r="NTE31" s="70"/>
      <c r="NTF31" s="70"/>
      <c r="NTG31" s="70"/>
      <c r="NTH31" s="70"/>
      <c r="NTI31" s="70"/>
      <c r="NTJ31" s="70"/>
      <c r="NTK31" s="70"/>
      <c r="NTL31" s="70"/>
      <c r="NTM31" s="70"/>
      <c r="NTN31" s="70"/>
      <c r="NTO31" s="70"/>
      <c r="NTP31" s="70"/>
      <c r="NTQ31" s="70"/>
      <c r="NTR31" s="70"/>
      <c r="NTS31" s="70"/>
      <c r="NTT31" s="70"/>
      <c r="NTU31" s="70"/>
      <c r="NTV31" s="70"/>
      <c r="NTW31" s="70"/>
      <c r="NTX31" s="70"/>
      <c r="NTY31" s="70"/>
      <c r="NTZ31" s="70"/>
      <c r="NUA31" s="70"/>
      <c r="NUB31" s="70"/>
      <c r="NUC31" s="70"/>
      <c r="NUD31" s="70"/>
      <c r="NUE31" s="70"/>
      <c r="NUF31" s="70"/>
      <c r="NUG31" s="70"/>
      <c r="NUH31" s="70"/>
      <c r="NUI31" s="70"/>
      <c r="NUJ31" s="70"/>
      <c r="NUK31" s="70"/>
      <c r="NUL31" s="70"/>
      <c r="NUM31" s="70"/>
      <c r="NUN31" s="70"/>
      <c r="NUO31" s="70"/>
      <c r="NUP31" s="70"/>
      <c r="NUQ31" s="70"/>
      <c r="NUR31" s="70"/>
      <c r="NUS31" s="70"/>
      <c r="NUT31" s="70"/>
      <c r="NUU31" s="70"/>
      <c r="NUV31" s="70"/>
      <c r="NUW31" s="70"/>
      <c r="NUX31" s="70"/>
      <c r="NUY31" s="70"/>
      <c r="NUZ31" s="70"/>
      <c r="NVA31" s="70"/>
      <c r="NVB31" s="70"/>
      <c r="NVC31" s="70"/>
      <c r="NVD31" s="70"/>
      <c r="NVE31" s="70"/>
      <c r="NVF31" s="70"/>
      <c r="NVG31" s="70"/>
      <c r="NVH31" s="70"/>
      <c r="NVI31" s="70"/>
      <c r="NVJ31" s="70"/>
      <c r="NVK31" s="70"/>
      <c r="NVL31" s="70"/>
      <c r="NVM31" s="70"/>
      <c r="NVN31" s="70"/>
      <c r="NVO31" s="70"/>
      <c r="NVP31" s="70"/>
      <c r="NVQ31" s="70"/>
      <c r="NVR31" s="70"/>
      <c r="NVS31" s="70"/>
      <c r="NVT31" s="70"/>
      <c r="NVU31" s="70"/>
      <c r="NVV31" s="70"/>
      <c r="NVW31" s="70"/>
      <c r="NVX31" s="70"/>
      <c r="NVY31" s="70"/>
      <c r="NVZ31" s="70"/>
      <c r="NWA31" s="70"/>
      <c r="NWB31" s="70"/>
      <c r="NWC31" s="70"/>
      <c r="NWD31" s="70"/>
      <c r="NWE31" s="70"/>
      <c r="NWF31" s="70"/>
      <c r="NWG31" s="70"/>
      <c r="NWH31" s="70"/>
      <c r="NWI31" s="70"/>
      <c r="NWJ31" s="70"/>
      <c r="NWK31" s="70"/>
      <c r="NWL31" s="70"/>
      <c r="NWM31" s="70"/>
      <c r="NWN31" s="70"/>
      <c r="NWO31" s="70"/>
      <c r="NWP31" s="70"/>
      <c r="NWQ31" s="70"/>
      <c r="NWR31" s="70"/>
      <c r="NWS31" s="70"/>
      <c r="NWT31" s="70"/>
      <c r="NWU31" s="70"/>
      <c r="NWV31" s="70"/>
      <c r="NWW31" s="70"/>
      <c r="NWX31" s="70"/>
      <c r="NWY31" s="70"/>
      <c r="NWZ31" s="70"/>
      <c r="NXA31" s="70"/>
      <c r="NXB31" s="70"/>
      <c r="NXC31" s="70"/>
      <c r="NXD31" s="70"/>
      <c r="NXE31" s="70"/>
      <c r="NXF31" s="70"/>
      <c r="NXG31" s="70"/>
      <c r="NXH31" s="70"/>
      <c r="NXI31" s="70"/>
      <c r="NXJ31" s="70"/>
      <c r="NXK31" s="70"/>
      <c r="NXL31" s="70"/>
      <c r="NXM31" s="70"/>
      <c r="NXN31" s="70"/>
      <c r="NXO31" s="70"/>
      <c r="NXP31" s="70"/>
      <c r="NXQ31" s="70"/>
      <c r="NXR31" s="70"/>
      <c r="NXS31" s="70"/>
      <c r="NXT31" s="70"/>
      <c r="NXU31" s="70"/>
      <c r="NXV31" s="70"/>
      <c r="NXW31" s="70"/>
      <c r="NXX31" s="70"/>
      <c r="NXY31" s="70"/>
      <c r="NXZ31" s="70"/>
      <c r="NYA31" s="70"/>
      <c r="NYB31" s="70"/>
      <c r="NYC31" s="70"/>
      <c r="NYD31" s="70"/>
      <c r="NYE31" s="70"/>
      <c r="NYF31" s="70"/>
      <c r="NYG31" s="70"/>
      <c r="NYH31" s="70"/>
      <c r="NYI31" s="70"/>
      <c r="NYJ31" s="70"/>
      <c r="NYK31" s="70"/>
      <c r="NYL31" s="70"/>
      <c r="NYM31" s="70"/>
      <c r="NYN31" s="70"/>
      <c r="NYO31" s="70"/>
      <c r="NYP31" s="70"/>
      <c r="NYQ31" s="70"/>
      <c r="NYR31" s="70"/>
      <c r="NYS31" s="70"/>
      <c r="NYT31" s="70"/>
      <c r="NYU31" s="70"/>
      <c r="NYV31" s="70"/>
      <c r="NYW31" s="70"/>
      <c r="NYX31" s="70"/>
      <c r="NYY31" s="70"/>
      <c r="NYZ31" s="70"/>
      <c r="NZA31" s="70"/>
      <c r="NZB31" s="70"/>
      <c r="NZC31" s="70"/>
      <c r="NZD31" s="70"/>
      <c r="NZE31" s="70"/>
      <c r="NZF31" s="70"/>
      <c r="NZG31" s="70"/>
      <c r="NZH31" s="70"/>
      <c r="NZI31" s="70"/>
      <c r="NZJ31" s="70"/>
      <c r="NZK31" s="70"/>
      <c r="NZL31" s="70"/>
      <c r="NZM31" s="70"/>
      <c r="NZN31" s="70"/>
      <c r="NZO31" s="70"/>
      <c r="NZP31" s="70"/>
      <c r="NZQ31" s="70"/>
      <c r="NZR31" s="70"/>
      <c r="NZS31" s="70"/>
      <c r="NZT31" s="70"/>
      <c r="NZU31" s="70"/>
      <c r="NZV31" s="70"/>
      <c r="NZW31" s="70"/>
      <c r="NZX31" s="70"/>
      <c r="NZY31" s="70"/>
      <c r="NZZ31" s="70"/>
      <c r="OAA31" s="70"/>
      <c r="OAB31" s="70"/>
      <c r="OAC31" s="70"/>
      <c r="OAD31" s="70"/>
      <c r="OAE31" s="70"/>
      <c r="OAF31" s="70"/>
      <c r="OAG31" s="70"/>
      <c r="OAH31" s="70"/>
      <c r="OAI31" s="70"/>
      <c r="OAJ31" s="70"/>
      <c r="OAK31" s="70"/>
      <c r="OAL31" s="70"/>
      <c r="OAM31" s="70"/>
      <c r="OAN31" s="70"/>
      <c r="OAO31" s="70"/>
      <c r="OAP31" s="70"/>
      <c r="OAQ31" s="70"/>
      <c r="OAR31" s="70"/>
      <c r="OAS31" s="70"/>
      <c r="OAT31" s="70"/>
      <c r="OAU31" s="70"/>
      <c r="OAV31" s="70"/>
      <c r="OAW31" s="70"/>
      <c r="OAX31" s="70"/>
      <c r="OAY31" s="70"/>
      <c r="OAZ31" s="70"/>
      <c r="OBA31" s="70"/>
      <c r="OBB31" s="70"/>
      <c r="OBC31" s="70"/>
      <c r="OBD31" s="70"/>
      <c r="OBE31" s="70"/>
      <c r="OBF31" s="70"/>
      <c r="OBG31" s="70"/>
      <c r="OBH31" s="70"/>
      <c r="OBI31" s="70"/>
      <c r="OBJ31" s="70"/>
      <c r="OBK31" s="70"/>
      <c r="OBL31" s="70"/>
      <c r="OBM31" s="70"/>
      <c r="OBN31" s="70"/>
      <c r="OBO31" s="70"/>
      <c r="OBP31" s="70"/>
      <c r="OBQ31" s="70"/>
      <c r="OBR31" s="70"/>
      <c r="OBS31" s="70"/>
      <c r="OBT31" s="70"/>
      <c r="OBU31" s="70"/>
      <c r="OBV31" s="70"/>
      <c r="OBW31" s="70"/>
      <c r="OBX31" s="70"/>
      <c r="OBY31" s="70"/>
      <c r="OBZ31" s="70"/>
      <c r="OCA31" s="70"/>
      <c r="OCB31" s="70"/>
      <c r="OCC31" s="70"/>
      <c r="OCD31" s="70"/>
      <c r="OCE31" s="70"/>
      <c r="OCF31" s="70"/>
      <c r="OCG31" s="70"/>
      <c r="OCH31" s="70"/>
      <c r="OCI31" s="70"/>
      <c r="OCJ31" s="70"/>
      <c r="OCK31" s="70"/>
      <c r="OCL31" s="70"/>
      <c r="OCM31" s="70"/>
      <c r="OCN31" s="70"/>
      <c r="OCO31" s="70"/>
      <c r="OCP31" s="70"/>
      <c r="OCQ31" s="70"/>
      <c r="OCR31" s="70"/>
      <c r="OCS31" s="70"/>
      <c r="OCT31" s="70"/>
      <c r="OCU31" s="70"/>
      <c r="OCV31" s="70"/>
      <c r="OCW31" s="70"/>
      <c r="OCX31" s="70"/>
      <c r="OCY31" s="70"/>
      <c r="OCZ31" s="70"/>
      <c r="ODA31" s="70"/>
      <c r="ODB31" s="70"/>
      <c r="ODC31" s="70"/>
      <c r="ODD31" s="70"/>
      <c r="ODE31" s="70"/>
      <c r="ODF31" s="70"/>
      <c r="ODG31" s="70"/>
      <c r="ODH31" s="70"/>
      <c r="ODI31" s="70"/>
      <c r="ODJ31" s="70"/>
      <c r="ODK31" s="70"/>
      <c r="ODL31" s="70"/>
      <c r="ODM31" s="70"/>
      <c r="ODN31" s="70"/>
      <c r="ODO31" s="70"/>
      <c r="ODP31" s="70"/>
      <c r="ODQ31" s="70"/>
      <c r="ODR31" s="70"/>
      <c r="ODS31" s="70"/>
      <c r="ODT31" s="70"/>
      <c r="ODU31" s="70"/>
      <c r="ODV31" s="70"/>
      <c r="ODW31" s="70"/>
      <c r="ODX31" s="70"/>
      <c r="ODY31" s="70"/>
      <c r="ODZ31" s="70"/>
      <c r="OEA31" s="70"/>
      <c r="OEB31" s="70"/>
      <c r="OEC31" s="70"/>
      <c r="OED31" s="70"/>
      <c r="OEE31" s="70"/>
      <c r="OEF31" s="70"/>
      <c r="OEG31" s="70"/>
      <c r="OEH31" s="70"/>
      <c r="OEI31" s="70"/>
      <c r="OEJ31" s="70"/>
      <c r="OEK31" s="70"/>
      <c r="OEL31" s="70"/>
      <c r="OEM31" s="70"/>
      <c r="OEN31" s="70"/>
      <c r="OEO31" s="70"/>
      <c r="OEP31" s="70"/>
      <c r="OEQ31" s="70"/>
      <c r="OER31" s="70"/>
      <c r="OES31" s="70"/>
      <c r="OET31" s="70"/>
      <c r="OEU31" s="70"/>
      <c r="OEV31" s="70"/>
      <c r="OEW31" s="70"/>
      <c r="OEX31" s="70"/>
      <c r="OEY31" s="70"/>
      <c r="OEZ31" s="70"/>
      <c r="OFA31" s="70"/>
      <c r="OFB31" s="70"/>
      <c r="OFC31" s="70"/>
      <c r="OFD31" s="70"/>
      <c r="OFE31" s="70"/>
      <c r="OFF31" s="70"/>
      <c r="OFG31" s="70"/>
      <c r="OFH31" s="70"/>
      <c r="OFI31" s="70"/>
      <c r="OFJ31" s="70"/>
      <c r="OFK31" s="70"/>
      <c r="OFL31" s="70"/>
      <c r="OFM31" s="70"/>
      <c r="OFN31" s="70"/>
      <c r="OFO31" s="70"/>
      <c r="OFP31" s="70"/>
      <c r="OFQ31" s="70"/>
      <c r="OFR31" s="70"/>
      <c r="OFS31" s="70"/>
      <c r="OFT31" s="70"/>
      <c r="OFU31" s="70"/>
      <c r="OFV31" s="70"/>
      <c r="OFW31" s="70"/>
      <c r="OFX31" s="70"/>
      <c r="OFY31" s="70"/>
      <c r="OFZ31" s="70"/>
      <c r="OGA31" s="70"/>
      <c r="OGB31" s="70"/>
      <c r="OGC31" s="70"/>
      <c r="OGD31" s="70"/>
      <c r="OGE31" s="70"/>
      <c r="OGF31" s="70"/>
      <c r="OGG31" s="70"/>
      <c r="OGH31" s="70"/>
      <c r="OGI31" s="70"/>
      <c r="OGJ31" s="70"/>
      <c r="OGK31" s="70"/>
      <c r="OGL31" s="70"/>
      <c r="OGM31" s="70"/>
      <c r="OGN31" s="70"/>
      <c r="OGO31" s="70"/>
      <c r="OGP31" s="70"/>
      <c r="OGQ31" s="70"/>
      <c r="OGR31" s="70"/>
      <c r="OGS31" s="70"/>
      <c r="OGT31" s="70"/>
      <c r="OGU31" s="70"/>
      <c r="OGV31" s="70"/>
      <c r="OGW31" s="70"/>
      <c r="OGX31" s="70"/>
      <c r="OGY31" s="70"/>
      <c r="OGZ31" s="70"/>
      <c r="OHA31" s="70"/>
      <c r="OHB31" s="70"/>
      <c r="OHC31" s="70"/>
      <c r="OHD31" s="70"/>
      <c r="OHE31" s="70"/>
      <c r="OHF31" s="70"/>
      <c r="OHG31" s="70"/>
      <c r="OHH31" s="70"/>
      <c r="OHI31" s="70"/>
      <c r="OHJ31" s="70"/>
      <c r="OHK31" s="70"/>
      <c r="OHL31" s="70"/>
      <c r="OHM31" s="70"/>
      <c r="OHN31" s="70"/>
      <c r="OHO31" s="70"/>
      <c r="OHP31" s="70"/>
      <c r="OHQ31" s="70"/>
      <c r="OHR31" s="70"/>
      <c r="OHS31" s="70"/>
      <c r="OHT31" s="70"/>
      <c r="OHU31" s="70"/>
      <c r="OHV31" s="70"/>
      <c r="OHW31" s="70"/>
      <c r="OHX31" s="70"/>
      <c r="OHY31" s="70"/>
      <c r="OHZ31" s="70"/>
      <c r="OIA31" s="70"/>
      <c r="OIB31" s="70"/>
      <c r="OIC31" s="70"/>
      <c r="OID31" s="70"/>
      <c r="OIE31" s="70"/>
      <c r="OIF31" s="70"/>
      <c r="OIG31" s="70"/>
      <c r="OIH31" s="70"/>
      <c r="OII31" s="70"/>
      <c r="OIJ31" s="70"/>
      <c r="OIK31" s="70"/>
      <c r="OIL31" s="70"/>
      <c r="OIM31" s="70"/>
      <c r="OIN31" s="70"/>
      <c r="OIO31" s="70"/>
      <c r="OIP31" s="70"/>
      <c r="OIQ31" s="70"/>
      <c r="OIR31" s="70"/>
      <c r="OIS31" s="70"/>
      <c r="OIT31" s="70"/>
      <c r="OIU31" s="70"/>
      <c r="OIV31" s="70"/>
      <c r="OIW31" s="70"/>
      <c r="OIX31" s="70"/>
      <c r="OIY31" s="70"/>
      <c r="OIZ31" s="70"/>
      <c r="OJA31" s="70"/>
      <c r="OJB31" s="70"/>
      <c r="OJC31" s="70"/>
      <c r="OJD31" s="70"/>
      <c r="OJE31" s="70"/>
      <c r="OJF31" s="70"/>
      <c r="OJG31" s="70"/>
      <c r="OJH31" s="70"/>
      <c r="OJI31" s="70"/>
      <c r="OJJ31" s="70"/>
      <c r="OJK31" s="70"/>
      <c r="OJL31" s="70"/>
      <c r="OJM31" s="70"/>
      <c r="OJN31" s="70"/>
      <c r="OJO31" s="70"/>
      <c r="OJP31" s="70"/>
      <c r="OJQ31" s="70"/>
      <c r="OJR31" s="70"/>
      <c r="OJS31" s="70"/>
      <c r="OJT31" s="70"/>
      <c r="OJU31" s="70"/>
      <c r="OJV31" s="70"/>
      <c r="OJW31" s="70"/>
      <c r="OJX31" s="70"/>
      <c r="OJY31" s="70"/>
      <c r="OJZ31" s="70"/>
      <c r="OKA31" s="70"/>
      <c r="OKB31" s="70"/>
      <c r="OKC31" s="70"/>
      <c r="OKD31" s="70"/>
      <c r="OKE31" s="70"/>
      <c r="OKF31" s="70"/>
      <c r="OKG31" s="70"/>
      <c r="OKH31" s="70"/>
      <c r="OKI31" s="70"/>
      <c r="OKJ31" s="70"/>
      <c r="OKK31" s="70"/>
      <c r="OKL31" s="70"/>
      <c r="OKM31" s="70"/>
      <c r="OKN31" s="70"/>
      <c r="OKO31" s="70"/>
      <c r="OKP31" s="70"/>
      <c r="OKQ31" s="70"/>
      <c r="OKR31" s="70"/>
      <c r="OKS31" s="70"/>
      <c r="OKT31" s="70"/>
      <c r="OKU31" s="70"/>
      <c r="OKV31" s="70"/>
      <c r="OKW31" s="70"/>
      <c r="OKX31" s="70"/>
      <c r="OKY31" s="70"/>
      <c r="OKZ31" s="70"/>
      <c r="OLA31" s="70"/>
      <c r="OLB31" s="70"/>
      <c r="OLC31" s="70"/>
      <c r="OLD31" s="70"/>
      <c r="OLE31" s="70"/>
      <c r="OLF31" s="70"/>
      <c r="OLG31" s="70"/>
      <c r="OLH31" s="70"/>
      <c r="OLI31" s="70"/>
      <c r="OLJ31" s="70"/>
      <c r="OLK31" s="70"/>
      <c r="OLL31" s="70"/>
      <c r="OLM31" s="70"/>
      <c r="OLN31" s="70"/>
      <c r="OLO31" s="70"/>
      <c r="OLP31" s="70"/>
      <c r="OLQ31" s="70"/>
      <c r="OLR31" s="70"/>
      <c r="OLS31" s="70"/>
      <c r="OLT31" s="70"/>
      <c r="OLU31" s="70"/>
      <c r="OLV31" s="70"/>
      <c r="OLW31" s="70"/>
      <c r="OLX31" s="70"/>
      <c r="OLY31" s="70"/>
      <c r="OLZ31" s="70"/>
      <c r="OMA31" s="70"/>
      <c r="OMB31" s="70"/>
      <c r="OMC31" s="70"/>
      <c r="OMD31" s="70"/>
      <c r="OME31" s="70"/>
      <c r="OMF31" s="70"/>
      <c r="OMG31" s="70"/>
      <c r="OMH31" s="70"/>
      <c r="OMI31" s="70"/>
      <c r="OMJ31" s="70"/>
      <c r="OMK31" s="70"/>
      <c r="OML31" s="70"/>
      <c r="OMM31" s="70"/>
      <c r="OMN31" s="70"/>
      <c r="OMO31" s="70"/>
      <c r="OMP31" s="70"/>
      <c r="OMQ31" s="70"/>
      <c r="OMR31" s="70"/>
      <c r="OMS31" s="70"/>
      <c r="OMT31" s="70"/>
      <c r="OMU31" s="70"/>
      <c r="OMV31" s="70"/>
      <c r="OMW31" s="70"/>
      <c r="OMX31" s="70"/>
      <c r="OMY31" s="70"/>
      <c r="OMZ31" s="70"/>
      <c r="ONA31" s="70"/>
      <c r="ONB31" s="70"/>
      <c r="ONC31" s="70"/>
      <c r="OND31" s="70"/>
      <c r="ONE31" s="70"/>
      <c r="ONF31" s="70"/>
      <c r="ONG31" s="70"/>
      <c r="ONH31" s="70"/>
      <c r="ONI31" s="70"/>
      <c r="ONJ31" s="70"/>
      <c r="ONK31" s="70"/>
      <c r="ONL31" s="70"/>
      <c r="ONM31" s="70"/>
      <c r="ONN31" s="70"/>
      <c r="ONO31" s="70"/>
      <c r="ONP31" s="70"/>
      <c r="ONQ31" s="70"/>
      <c r="ONR31" s="70"/>
      <c r="ONS31" s="70"/>
      <c r="ONT31" s="70"/>
      <c r="ONU31" s="70"/>
      <c r="ONV31" s="70"/>
      <c r="ONW31" s="70"/>
      <c r="ONX31" s="70"/>
      <c r="ONY31" s="70"/>
      <c r="ONZ31" s="70"/>
      <c r="OOA31" s="70"/>
      <c r="OOB31" s="70"/>
      <c r="OOC31" s="70"/>
      <c r="OOD31" s="70"/>
      <c r="OOE31" s="70"/>
      <c r="OOF31" s="70"/>
      <c r="OOG31" s="70"/>
      <c r="OOH31" s="70"/>
      <c r="OOI31" s="70"/>
      <c r="OOJ31" s="70"/>
      <c r="OOK31" s="70"/>
      <c r="OOL31" s="70"/>
      <c r="OOM31" s="70"/>
      <c r="OON31" s="70"/>
      <c r="OOO31" s="70"/>
      <c r="OOP31" s="70"/>
      <c r="OOQ31" s="70"/>
      <c r="OOR31" s="70"/>
      <c r="OOS31" s="70"/>
      <c r="OOT31" s="70"/>
      <c r="OOU31" s="70"/>
      <c r="OOV31" s="70"/>
      <c r="OOW31" s="70"/>
      <c r="OOX31" s="70"/>
      <c r="OOY31" s="70"/>
      <c r="OOZ31" s="70"/>
      <c r="OPA31" s="70"/>
      <c r="OPB31" s="70"/>
      <c r="OPC31" s="70"/>
      <c r="OPD31" s="70"/>
      <c r="OPE31" s="70"/>
      <c r="OPF31" s="70"/>
      <c r="OPG31" s="70"/>
      <c r="OPH31" s="70"/>
      <c r="OPI31" s="70"/>
      <c r="OPJ31" s="70"/>
      <c r="OPK31" s="70"/>
      <c r="OPL31" s="70"/>
      <c r="OPM31" s="70"/>
      <c r="OPN31" s="70"/>
      <c r="OPO31" s="70"/>
      <c r="OPP31" s="70"/>
      <c r="OPQ31" s="70"/>
      <c r="OPR31" s="70"/>
      <c r="OPS31" s="70"/>
      <c r="OPT31" s="70"/>
      <c r="OPU31" s="70"/>
      <c r="OPV31" s="70"/>
      <c r="OPW31" s="70"/>
      <c r="OPX31" s="70"/>
      <c r="OPY31" s="70"/>
      <c r="OPZ31" s="70"/>
      <c r="OQA31" s="70"/>
      <c r="OQB31" s="70"/>
      <c r="OQC31" s="70"/>
      <c r="OQD31" s="70"/>
      <c r="OQE31" s="70"/>
      <c r="OQF31" s="70"/>
      <c r="OQG31" s="70"/>
      <c r="OQH31" s="70"/>
      <c r="OQI31" s="70"/>
      <c r="OQJ31" s="70"/>
      <c r="OQK31" s="70"/>
      <c r="OQL31" s="70"/>
      <c r="OQM31" s="70"/>
      <c r="OQN31" s="70"/>
      <c r="OQO31" s="70"/>
      <c r="OQP31" s="70"/>
      <c r="OQQ31" s="70"/>
      <c r="OQR31" s="70"/>
      <c r="OQS31" s="70"/>
      <c r="OQT31" s="70"/>
      <c r="OQU31" s="70"/>
      <c r="OQV31" s="70"/>
      <c r="OQW31" s="70"/>
      <c r="OQX31" s="70"/>
      <c r="OQY31" s="70"/>
      <c r="OQZ31" s="70"/>
      <c r="ORA31" s="70"/>
      <c r="ORB31" s="70"/>
      <c r="ORC31" s="70"/>
      <c r="ORD31" s="70"/>
      <c r="ORE31" s="70"/>
      <c r="ORF31" s="70"/>
      <c r="ORG31" s="70"/>
      <c r="ORH31" s="70"/>
      <c r="ORI31" s="70"/>
      <c r="ORJ31" s="70"/>
      <c r="ORK31" s="70"/>
      <c r="ORL31" s="70"/>
      <c r="ORM31" s="70"/>
      <c r="ORN31" s="70"/>
      <c r="ORO31" s="70"/>
      <c r="ORP31" s="70"/>
      <c r="ORQ31" s="70"/>
      <c r="ORR31" s="70"/>
      <c r="ORS31" s="70"/>
      <c r="ORT31" s="70"/>
      <c r="ORU31" s="70"/>
      <c r="ORV31" s="70"/>
      <c r="ORW31" s="70"/>
      <c r="ORX31" s="70"/>
      <c r="ORY31" s="70"/>
      <c r="ORZ31" s="70"/>
      <c r="OSA31" s="70"/>
      <c r="OSB31" s="70"/>
      <c r="OSC31" s="70"/>
      <c r="OSD31" s="70"/>
      <c r="OSE31" s="70"/>
      <c r="OSF31" s="70"/>
      <c r="OSG31" s="70"/>
      <c r="OSH31" s="70"/>
      <c r="OSI31" s="70"/>
      <c r="OSJ31" s="70"/>
      <c r="OSK31" s="70"/>
      <c r="OSL31" s="70"/>
      <c r="OSM31" s="70"/>
      <c r="OSN31" s="70"/>
      <c r="OSO31" s="70"/>
      <c r="OSP31" s="70"/>
      <c r="OSQ31" s="70"/>
      <c r="OSR31" s="70"/>
      <c r="OSS31" s="70"/>
      <c r="OST31" s="70"/>
      <c r="OSU31" s="70"/>
      <c r="OSV31" s="70"/>
      <c r="OSW31" s="70"/>
      <c r="OSX31" s="70"/>
      <c r="OSY31" s="70"/>
      <c r="OSZ31" s="70"/>
      <c r="OTA31" s="70"/>
      <c r="OTB31" s="70"/>
      <c r="OTC31" s="70"/>
      <c r="OTD31" s="70"/>
      <c r="OTE31" s="70"/>
      <c r="OTF31" s="70"/>
      <c r="OTG31" s="70"/>
      <c r="OTH31" s="70"/>
      <c r="OTI31" s="70"/>
      <c r="OTJ31" s="70"/>
      <c r="OTK31" s="70"/>
      <c r="OTL31" s="70"/>
      <c r="OTM31" s="70"/>
      <c r="OTN31" s="70"/>
      <c r="OTO31" s="70"/>
      <c r="OTP31" s="70"/>
      <c r="OTQ31" s="70"/>
      <c r="OTR31" s="70"/>
      <c r="OTS31" s="70"/>
      <c r="OTT31" s="70"/>
      <c r="OTU31" s="70"/>
      <c r="OTV31" s="70"/>
      <c r="OTW31" s="70"/>
      <c r="OTX31" s="70"/>
      <c r="OTY31" s="70"/>
      <c r="OTZ31" s="70"/>
      <c r="OUA31" s="70"/>
      <c r="OUB31" s="70"/>
      <c r="OUC31" s="70"/>
      <c r="OUD31" s="70"/>
      <c r="OUE31" s="70"/>
      <c r="OUF31" s="70"/>
      <c r="OUG31" s="70"/>
      <c r="OUH31" s="70"/>
      <c r="OUI31" s="70"/>
      <c r="OUJ31" s="70"/>
      <c r="OUK31" s="70"/>
      <c r="OUL31" s="70"/>
      <c r="OUM31" s="70"/>
      <c r="OUN31" s="70"/>
      <c r="OUO31" s="70"/>
      <c r="OUP31" s="70"/>
      <c r="OUQ31" s="70"/>
      <c r="OUR31" s="70"/>
      <c r="OUS31" s="70"/>
      <c r="OUT31" s="70"/>
      <c r="OUU31" s="70"/>
      <c r="OUV31" s="70"/>
      <c r="OUW31" s="70"/>
      <c r="OUX31" s="70"/>
      <c r="OUY31" s="70"/>
      <c r="OUZ31" s="70"/>
      <c r="OVA31" s="70"/>
      <c r="OVB31" s="70"/>
      <c r="OVC31" s="70"/>
      <c r="OVD31" s="70"/>
      <c r="OVE31" s="70"/>
      <c r="OVF31" s="70"/>
      <c r="OVG31" s="70"/>
      <c r="OVH31" s="70"/>
      <c r="OVI31" s="70"/>
      <c r="OVJ31" s="70"/>
      <c r="OVK31" s="70"/>
      <c r="OVL31" s="70"/>
      <c r="OVM31" s="70"/>
      <c r="OVN31" s="70"/>
      <c r="OVO31" s="70"/>
      <c r="OVP31" s="70"/>
      <c r="OVQ31" s="70"/>
      <c r="OVR31" s="70"/>
      <c r="OVS31" s="70"/>
      <c r="OVT31" s="70"/>
      <c r="OVU31" s="70"/>
      <c r="OVV31" s="70"/>
      <c r="OVW31" s="70"/>
      <c r="OVX31" s="70"/>
      <c r="OVY31" s="70"/>
      <c r="OVZ31" s="70"/>
      <c r="OWA31" s="70"/>
      <c r="OWB31" s="70"/>
      <c r="OWC31" s="70"/>
      <c r="OWD31" s="70"/>
      <c r="OWE31" s="70"/>
      <c r="OWF31" s="70"/>
      <c r="OWG31" s="70"/>
      <c r="OWH31" s="70"/>
      <c r="OWI31" s="70"/>
      <c r="OWJ31" s="70"/>
      <c r="OWK31" s="70"/>
      <c r="OWL31" s="70"/>
      <c r="OWM31" s="70"/>
      <c r="OWN31" s="70"/>
      <c r="OWO31" s="70"/>
      <c r="OWP31" s="70"/>
      <c r="OWQ31" s="70"/>
      <c r="OWR31" s="70"/>
      <c r="OWS31" s="70"/>
      <c r="OWT31" s="70"/>
      <c r="OWU31" s="70"/>
      <c r="OWV31" s="70"/>
      <c r="OWW31" s="70"/>
      <c r="OWX31" s="70"/>
      <c r="OWY31" s="70"/>
      <c r="OWZ31" s="70"/>
      <c r="OXA31" s="70"/>
      <c r="OXB31" s="70"/>
      <c r="OXC31" s="70"/>
      <c r="OXD31" s="70"/>
      <c r="OXE31" s="70"/>
      <c r="OXF31" s="70"/>
      <c r="OXG31" s="70"/>
      <c r="OXH31" s="70"/>
      <c r="OXI31" s="70"/>
      <c r="OXJ31" s="70"/>
      <c r="OXK31" s="70"/>
      <c r="OXL31" s="70"/>
      <c r="OXM31" s="70"/>
      <c r="OXN31" s="70"/>
      <c r="OXO31" s="70"/>
      <c r="OXP31" s="70"/>
      <c r="OXQ31" s="70"/>
      <c r="OXR31" s="70"/>
      <c r="OXS31" s="70"/>
      <c r="OXT31" s="70"/>
      <c r="OXU31" s="70"/>
      <c r="OXV31" s="70"/>
      <c r="OXW31" s="70"/>
      <c r="OXX31" s="70"/>
      <c r="OXY31" s="70"/>
      <c r="OXZ31" s="70"/>
      <c r="OYA31" s="70"/>
      <c r="OYB31" s="70"/>
      <c r="OYC31" s="70"/>
      <c r="OYD31" s="70"/>
      <c r="OYE31" s="70"/>
      <c r="OYF31" s="70"/>
      <c r="OYG31" s="70"/>
      <c r="OYH31" s="70"/>
      <c r="OYI31" s="70"/>
      <c r="OYJ31" s="70"/>
      <c r="OYK31" s="70"/>
      <c r="OYL31" s="70"/>
      <c r="OYM31" s="70"/>
      <c r="OYN31" s="70"/>
      <c r="OYO31" s="70"/>
      <c r="OYP31" s="70"/>
      <c r="OYQ31" s="70"/>
      <c r="OYR31" s="70"/>
      <c r="OYS31" s="70"/>
      <c r="OYT31" s="70"/>
      <c r="OYU31" s="70"/>
      <c r="OYV31" s="70"/>
      <c r="OYW31" s="70"/>
      <c r="OYX31" s="70"/>
      <c r="OYY31" s="70"/>
      <c r="OYZ31" s="70"/>
      <c r="OZA31" s="70"/>
      <c r="OZB31" s="70"/>
      <c r="OZC31" s="70"/>
      <c r="OZD31" s="70"/>
      <c r="OZE31" s="70"/>
      <c r="OZF31" s="70"/>
      <c r="OZG31" s="70"/>
      <c r="OZH31" s="70"/>
      <c r="OZI31" s="70"/>
      <c r="OZJ31" s="70"/>
      <c r="OZK31" s="70"/>
      <c r="OZL31" s="70"/>
      <c r="OZM31" s="70"/>
      <c r="OZN31" s="70"/>
      <c r="OZO31" s="70"/>
      <c r="OZP31" s="70"/>
      <c r="OZQ31" s="70"/>
      <c r="OZR31" s="70"/>
      <c r="OZS31" s="70"/>
      <c r="OZT31" s="70"/>
      <c r="OZU31" s="70"/>
      <c r="OZV31" s="70"/>
      <c r="OZW31" s="70"/>
      <c r="OZX31" s="70"/>
      <c r="OZY31" s="70"/>
      <c r="OZZ31" s="70"/>
      <c r="PAA31" s="70"/>
      <c r="PAB31" s="70"/>
      <c r="PAC31" s="70"/>
      <c r="PAD31" s="70"/>
      <c r="PAE31" s="70"/>
      <c r="PAF31" s="70"/>
      <c r="PAG31" s="70"/>
      <c r="PAH31" s="70"/>
      <c r="PAI31" s="70"/>
      <c r="PAJ31" s="70"/>
      <c r="PAK31" s="70"/>
      <c r="PAL31" s="70"/>
      <c r="PAM31" s="70"/>
      <c r="PAN31" s="70"/>
      <c r="PAO31" s="70"/>
      <c r="PAP31" s="70"/>
      <c r="PAQ31" s="70"/>
      <c r="PAR31" s="70"/>
      <c r="PAS31" s="70"/>
      <c r="PAT31" s="70"/>
      <c r="PAU31" s="70"/>
      <c r="PAV31" s="70"/>
      <c r="PAW31" s="70"/>
      <c r="PAX31" s="70"/>
      <c r="PAY31" s="70"/>
      <c r="PAZ31" s="70"/>
      <c r="PBA31" s="70"/>
      <c r="PBB31" s="70"/>
      <c r="PBC31" s="70"/>
      <c r="PBD31" s="70"/>
      <c r="PBE31" s="70"/>
      <c r="PBF31" s="70"/>
      <c r="PBG31" s="70"/>
      <c r="PBH31" s="70"/>
      <c r="PBI31" s="70"/>
      <c r="PBJ31" s="70"/>
      <c r="PBK31" s="70"/>
      <c r="PBL31" s="70"/>
      <c r="PBM31" s="70"/>
      <c r="PBN31" s="70"/>
      <c r="PBO31" s="70"/>
      <c r="PBP31" s="70"/>
      <c r="PBQ31" s="70"/>
      <c r="PBR31" s="70"/>
      <c r="PBS31" s="70"/>
      <c r="PBT31" s="70"/>
      <c r="PBU31" s="70"/>
      <c r="PBV31" s="70"/>
      <c r="PBW31" s="70"/>
      <c r="PBX31" s="70"/>
      <c r="PBY31" s="70"/>
      <c r="PBZ31" s="70"/>
      <c r="PCA31" s="70"/>
      <c r="PCB31" s="70"/>
      <c r="PCC31" s="70"/>
      <c r="PCD31" s="70"/>
      <c r="PCE31" s="70"/>
      <c r="PCF31" s="70"/>
      <c r="PCG31" s="70"/>
      <c r="PCH31" s="70"/>
      <c r="PCI31" s="70"/>
      <c r="PCJ31" s="70"/>
      <c r="PCK31" s="70"/>
      <c r="PCL31" s="70"/>
      <c r="PCM31" s="70"/>
      <c r="PCN31" s="70"/>
      <c r="PCO31" s="70"/>
      <c r="PCP31" s="70"/>
      <c r="PCQ31" s="70"/>
      <c r="PCR31" s="70"/>
      <c r="PCS31" s="70"/>
      <c r="PCT31" s="70"/>
      <c r="PCU31" s="70"/>
      <c r="PCV31" s="70"/>
      <c r="PCW31" s="70"/>
      <c r="PCX31" s="70"/>
      <c r="PCY31" s="70"/>
      <c r="PCZ31" s="70"/>
      <c r="PDA31" s="70"/>
      <c r="PDB31" s="70"/>
      <c r="PDC31" s="70"/>
      <c r="PDD31" s="70"/>
      <c r="PDE31" s="70"/>
      <c r="PDF31" s="70"/>
      <c r="PDG31" s="70"/>
      <c r="PDH31" s="70"/>
      <c r="PDI31" s="70"/>
      <c r="PDJ31" s="70"/>
      <c r="PDK31" s="70"/>
      <c r="PDL31" s="70"/>
      <c r="PDM31" s="70"/>
      <c r="PDN31" s="70"/>
      <c r="PDO31" s="70"/>
      <c r="PDP31" s="70"/>
      <c r="PDQ31" s="70"/>
      <c r="PDR31" s="70"/>
      <c r="PDS31" s="70"/>
      <c r="PDT31" s="70"/>
      <c r="PDU31" s="70"/>
      <c r="PDV31" s="70"/>
      <c r="PDW31" s="70"/>
      <c r="PDX31" s="70"/>
      <c r="PDY31" s="70"/>
      <c r="PDZ31" s="70"/>
      <c r="PEA31" s="70"/>
      <c r="PEB31" s="70"/>
      <c r="PEC31" s="70"/>
      <c r="PED31" s="70"/>
      <c r="PEE31" s="70"/>
      <c r="PEF31" s="70"/>
      <c r="PEG31" s="70"/>
      <c r="PEH31" s="70"/>
      <c r="PEI31" s="70"/>
      <c r="PEJ31" s="70"/>
      <c r="PEK31" s="70"/>
      <c r="PEL31" s="70"/>
      <c r="PEM31" s="70"/>
      <c r="PEN31" s="70"/>
      <c r="PEO31" s="70"/>
      <c r="PEP31" s="70"/>
      <c r="PEQ31" s="70"/>
      <c r="PER31" s="70"/>
      <c r="PES31" s="70"/>
      <c r="PET31" s="70"/>
      <c r="PEU31" s="70"/>
      <c r="PEV31" s="70"/>
      <c r="PEW31" s="70"/>
      <c r="PEX31" s="70"/>
      <c r="PEY31" s="70"/>
      <c r="PEZ31" s="70"/>
      <c r="PFA31" s="70"/>
      <c r="PFB31" s="70"/>
      <c r="PFC31" s="70"/>
      <c r="PFD31" s="70"/>
      <c r="PFE31" s="70"/>
      <c r="PFF31" s="70"/>
      <c r="PFG31" s="70"/>
      <c r="PFH31" s="70"/>
      <c r="PFI31" s="70"/>
      <c r="PFJ31" s="70"/>
      <c r="PFK31" s="70"/>
      <c r="PFL31" s="70"/>
      <c r="PFM31" s="70"/>
      <c r="PFN31" s="70"/>
      <c r="PFO31" s="70"/>
      <c r="PFP31" s="70"/>
      <c r="PFQ31" s="70"/>
      <c r="PFR31" s="70"/>
      <c r="PFS31" s="70"/>
      <c r="PFT31" s="70"/>
      <c r="PFU31" s="70"/>
      <c r="PFV31" s="70"/>
      <c r="PFW31" s="70"/>
      <c r="PFX31" s="70"/>
      <c r="PFY31" s="70"/>
      <c r="PFZ31" s="70"/>
      <c r="PGA31" s="70"/>
      <c r="PGB31" s="70"/>
      <c r="PGC31" s="70"/>
      <c r="PGD31" s="70"/>
      <c r="PGE31" s="70"/>
      <c r="PGF31" s="70"/>
      <c r="PGG31" s="70"/>
      <c r="PGH31" s="70"/>
      <c r="PGI31" s="70"/>
      <c r="PGJ31" s="70"/>
      <c r="PGK31" s="70"/>
      <c r="PGL31" s="70"/>
      <c r="PGM31" s="70"/>
      <c r="PGN31" s="70"/>
      <c r="PGO31" s="70"/>
      <c r="PGP31" s="70"/>
      <c r="PGQ31" s="70"/>
      <c r="PGR31" s="70"/>
      <c r="PGS31" s="70"/>
      <c r="PGT31" s="70"/>
      <c r="PGU31" s="70"/>
      <c r="PGV31" s="70"/>
      <c r="PGW31" s="70"/>
      <c r="PGX31" s="70"/>
      <c r="PGY31" s="70"/>
      <c r="PGZ31" s="70"/>
      <c r="PHA31" s="70"/>
      <c r="PHB31" s="70"/>
      <c r="PHC31" s="70"/>
      <c r="PHD31" s="70"/>
      <c r="PHE31" s="70"/>
      <c r="PHF31" s="70"/>
      <c r="PHG31" s="70"/>
      <c r="PHH31" s="70"/>
      <c r="PHI31" s="70"/>
      <c r="PHJ31" s="70"/>
      <c r="PHK31" s="70"/>
      <c r="PHL31" s="70"/>
      <c r="PHM31" s="70"/>
      <c r="PHN31" s="70"/>
      <c r="PHO31" s="70"/>
      <c r="PHP31" s="70"/>
      <c r="PHQ31" s="70"/>
      <c r="PHR31" s="70"/>
      <c r="PHS31" s="70"/>
      <c r="PHT31" s="70"/>
      <c r="PHU31" s="70"/>
      <c r="PHV31" s="70"/>
      <c r="PHW31" s="70"/>
      <c r="PHX31" s="70"/>
      <c r="PHY31" s="70"/>
      <c r="PHZ31" s="70"/>
      <c r="PIA31" s="70"/>
      <c r="PIB31" s="70"/>
      <c r="PIC31" s="70"/>
      <c r="PID31" s="70"/>
      <c r="PIE31" s="70"/>
      <c r="PIF31" s="70"/>
      <c r="PIG31" s="70"/>
      <c r="PIH31" s="70"/>
      <c r="PII31" s="70"/>
      <c r="PIJ31" s="70"/>
      <c r="PIK31" s="70"/>
      <c r="PIL31" s="70"/>
      <c r="PIM31" s="70"/>
      <c r="PIN31" s="70"/>
      <c r="PIO31" s="70"/>
      <c r="PIP31" s="70"/>
      <c r="PIQ31" s="70"/>
      <c r="PIR31" s="70"/>
      <c r="PIS31" s="70"/>
      <c r="PIT31" s="70"/>
      <c r="PIU31" s="70"/>
      <c r="PIV31" s="70"/>
      <c r="PIW31" s="70"/>
      <c r="PIX31" s="70"/>
      <c r="PIY31" s="70"/>
      <c r="PIZ31" s="70"/>
      <c r="PJA31" s="70"/>
      <c r="PJB31" s="70"/>
      <c r="PJC31" s="70"/>
      <c r="PJD31" s="70"/>
      <c r="PJE31" s="70"/>
      <c r="PJF31" s="70"/>
      <c r="PJG31" s="70"/>
      <c r="PJH31" s="70"/>
      <c r="PJI31" s="70"/>
      <c r="PJJ31" s="70"/>
      <c r="PJK31" s="70"/>
      <c r="PJL31" s="70"/>
      <c r="PJM31" s="70"/>
      <c r="PJN31" s="70"/>
      <c r="PJO31" s="70"/>
      <c r="PJP31" s="70"/>
      <c r="PJQ31" s="70"/>
      <c r="PJR31" s="70"/>
      <c r="PJS31" s="70"/>
      <c r="PJT31" s="70"/>
      <c r="PJU31" s="70"/>
      <c r="PJV31" s="70"/>
      <c r="PJW31" s="70"/>
      <c r="PJX31" s="70"/>
      <c r="PJY31" s="70"/>
      <c r="PJZ31" s="70"/>
      <c r="PKA31" s="70"/>
      <c r="PKB31" s="70"/>
      <c r="PKC31" s="70"/>
      <c r="PKD31" s="70"/>
      <c r="PKE31" s="70"/>
      <c r="PKF31" s="70"/>
      <c r="PKG31" s="70"/>
      <c r="PKH31" s="70"/>
      <c r="PKI31" s="70"/>
      <c r="PKJ31" s="70"/>
      <c r="PKK31" s="70"/>
      <c r="PKL31" s="70"/>
      <c r="PKM31" s="70"/>
      <c r="PKN31" s="70"/>
      <c r="PKO31" s="70"/>
      <c r="PKP31" s="70"/>
      <c r="PKQ31" s="70"/>
      <c r="PKR31" s="70"/>
      <c r="PKS31" s="70"/>
      <c r="PKT31" s="70"/>
      <c r="PKU31" s="70"/>
      <c r="PKV31" s="70"/>
      <c r="PKW31" s="70"/>
      <c r="PKX31" s="70"/>
      <c r="PKY31" s="70"/>
      <c r="PKZ31" s="70"/>
      <c r="PLA31" s="70"/>
      <c r="PLB31" s="70"/>
      <c r="PLC31" s="70"/>
      <c r="PLD31" s="70"/>
      <c r="PLE31" s="70"/>
      <c r="PLF31" s="70"/>
      <c r="PLG31" s="70"/>
      <c r="PLH31" s="70"/>
      <c r="PLI31" s="70"/>
      <c r="PLJ31" s="70"/>
      <c r="PLK31" s="70"/>
      <c r="PLL31" s="70"/>
      <c r="PLM31" s="70"/>
      <c r="PLN31" s="70"/>
      <c r="PLO31" s="70"/>
      <c r="PLP31" s="70"/>
      <c r="PLQ31" s="70"/>
      <c r="PLR31" s="70"/>
      <c r="PLS31" s="70"/>
      <c r="PLT31" s="70"/>
      <c r="PLU31" s="70"/>
      <c r="PLV31" s="70"/>
      <c r="PLW31" s="70"/>
      <c r="PLX31" s="70"/>
      <c r="PLY31" s="70"/>
      <c r="PLZ31" s="70"/>
      <c r="PMA31" s="70"/>
      <c r="PMB31" s="70"/>
      <c r="PMC31" s="70"/>
      <c r="PMD31" s="70"/>
      <c r="PME31" s="70"/>
      <c r="PMF31" s="70"/>
      <c r="PMG31" s="70"/>
      <c r="PMH31" s="70"/>
      <c r="PMI31" s="70"/>
      <c r="PMJ31" s="70"/>
      <c r="PMK31" s="70"/>
      <c r="PML31" s="70"/>
      <c r="PMM31" s="70"/>
      <c r="PMN31" s="70"/>
      <c r="PMO31" s="70"/>
      <c r="PMP31" s="70"/>
      <c r="PMQ31" s="70"/>
      <c r="PMR31" s="70"/>
      <c r="PMS31" s="70"/>
      <c r="PMT31" s="70"/>
      <c r="PMU31" s="70"/>
      <c r="PMV31" s="70"/>
      <c r="PMW31" s="70"/>
      <c r="PMX31" s="70"/>
      <c r="PMY31" s="70"/>
      <c r="PMZ31" s="70"/>
      <c r="PNA31" s="70"/>
      <c r="PNB31" s="70"/>
      <c r="PNC31" s="70"/>
      <c r="PND31" s="70"/>
      <c r="PNE31" s="70"/>
      <c r="PNF31" s="70"/>
      <c r="PNG31" s="70"/>
      <c r="PNH31" s="70"/>
      <c r="PNI31" s="70"/>
      <c r="PNJ31" s="70"/>
      <c r="PNK31" s="70"/>
      <c r="PNL31" s="70"/>
      <c r="PNM31" s="70"/>
      <c r="PNN31" s="70"/>
      <c r="PNO31" s="70"/>
      <c r="PNP31" s="70"/>
      <c r="PNQ31" s="70"/>
      <c r="PNR31" s="70"/>
      <c r="PNS31" s="70"/>
      <c r="PNT31" s="70"/>
      <c r="PNU31" s="70"/>
      <c r="PNV31" s="70"/>
      <c r="PNW31" s="70"/>
      <c r="PNX31" s="70"/>
      <c r="PNY31" s="70"/>
      <c r="PNZ31" s="70"/>
      <c r="POA31" s="70"/>
      <c r="POB31" s="70"/>
      <c r="POC31" s="70"/>
      <c r="POD31" s="70"/>
      <c r="POE31" s="70"/>
      <c r="POF31" s="70"/>
      <c r="POG31" s="70"/>
      <c r="POH31" s="70"/>
      <c r="POI31" s="70"/>
      <c r="POJ31" s="70"/>
      <c r="POK31" s="70"/>
      <c r="POL31" s="70"/>
      <c r="POM31" s="70"/>
      <c r="PON31" s="70"/>
      <c r="POO31" s="70"/>
      <c r="POP31" s="70"/>
      <c r="POQ31" s="70"/>
      <c r="POR31" s="70"/>
      <c r="POS31" s="70"/>
      <c r="POT31" s="70"/>
      <c r="POU31" s="70"/>
      <c r="POV31" s="70"/>
      <c r="POW31" s="70"/>
      <c r="POX31" s="70"/>
      <c r="POY31" s="70"/>
      <c r="POZ31" s="70"/>
      <c r="PPA31" s="70"/>
      <c r="PPB31" s="70"/>
      <c r="PPC31" s="70"/>
      <c r="PPD31" s="70"/>
      <c r="PPE31" s="70"/>
      <c r="PPF31" s="70"/>
      <c r="PPG31" s="70"/>
      <c r="PPH31" s="70"/>
      <c r="PPI31" s="70"/>
      <c r="PPJ31" s="70"/>
      <c r="PPK31" s="70"/>
      <c r="PPL31" s="70"/>
      <c r="PPM31" s="70"/>
      <c r="PPN31" s="70"/>
      <c r="PPO31" s="70"/>
      <c r="PPP31" s="70"/>
      <c r="PPQ31" s="70"/>
      <c r="PPR31" s="70"/>
      <c r="PPS31" s="70"/>
      <c r="PPT31" s="70"/>
      <c r="PPU31" s="70"/>
      <c r="PPV31" s="70"/>
      <c r="PPW31" s="70"/>
      <c r="PPX31" s="70"/>
      <c r="PPY31" s="70"/>
      <c r="PPZ31" s="70"/>
      <c r="PQA31" s="70"/>
      <c r="PQB31" s="70"/>
      <c r="PQC31" s="70"/>
      <c r="PQD31" s="70"/>
      <c r="PQE31" s="70"/>
      <c r="PQF31" s="70"/>
      <c r="PQG31" s="70"/>
      <c r="PQH31" s="70"/>
      <c r="PQI31" s="70"/>
      <c r="PQJ31" s="70"/>
      <c r="PQK31" s="70"/>
      <c r="PQL31" s="70"/>
      <c r="PQM31" s="70"/>
      <c r="PQN31" s="70"/>
      <c r="PQO31" s="70"/>
      <c r="PQP31" s="70"/>
      <c r="PQQ31" s="70"/>
      <c r="PQR31" s="70"/>
      <c r="PQS31" s="70"/>
      <c r="PQT31" s="70"/>
      <c r="PQU31" s="70"/>
      <c r="PQV31" s="70"/>
      <c r="PQW31" s="70"/>
      <c r="PQX31" s="70"/>
      <c r="PQY31" s="70"/>
      <c r="PQZ31" s="70"/>
      <c r="PRA31" s="70"/>
      <c r="PRB31" s="70"/>
      <c r="PRC31" s="70"/>
      <c r="PRD31" s="70"/>
      <c r="PRE31" s="70"/>
      <c r="PRF31" s="70"/>
      <c r="PRG31" s="70"/>
      <c r="PRH31" s="70"/>
      <c r="PRI31" s="70"/>
      <c r="PRJ31" s="70"/>
      <c r="PRK31" s="70"/>
      <c r="PRL31" s="70"/>
      <c r="PRM31" s="70"/>
      <c r="PRN31" s="70"/>
      <c r="PRO31" s="70"/>
      <c r="PRP31" s="70"/>
      <c r="PRQ31" s="70"/>
      <c r="PRR31" s="70"/>
      <c r="PRS31" s="70"/>
      <c r="PRT31" s="70"/>
      <c r="PRU31" s="70"/>
      <c r="PRV31" s="70"/>
      <c r="PRW31" s="70"/>
      <c r="PRX31" s="70"/>
      <c r="PRY31" s="70"/>
      <c r="PRZ31" s="70"/>
      <c r="PSA31" s="70"/>
      <c r="PSB31" s="70"/>
      <c r="PSC31" s="70"/>
      <c r="PSD31" s="70"/>
      <c r="PSE31" s="70"/>
      <c r="PSF31" s="70"/>
      <c r="PSG31" s="70"/>
      <c r="PSH31" s="70"/>
      <c r="PSI31" s="70"/>
      <c r="PSJ31" s="70"/>
      <c r="PSK31" s="70"/>
      <c r="PSL31" s="70"/>
      <c r="PSM31" s="70"/>
      <c r="PSN31" s="70"/>
      <c r="PSO31" s="70"/>
      <c r="PSP31" s="70"/>
      <c r="PSQ31" s="70"/>
      <c r="PSR31" s="70"/>
      <c r="PSS31" s="70"/>
      <c r="PST31" s="70"/>
      <c r="PSU31" s="70"/>
      <c r="PSV31" s="70"/>
      <c r="PSW31" s="70"/>
      <c r="PSX31" s="70"/>
      <c r="PSY31" s="70"/>
      <c r="PSZ31" s="70"/>
      <c r="PTA31" s="70"/>
      <c r="PTB31" s="70"/>
      <c r="PTC31" s="70"/>
      <c r="PTD31" s="70"/>
      <c r="PTE31" s="70"/>
      <c r="PTF31" s="70"/>
      <c r="PTG31" s="70"/>
      <c r="PTH31" s="70"/>
      <c r="PTI31" s="70"/>
      <c r="PTJ31" s="70"/>
      <c r="PTK31" s="70"/>
      <c r="PTL31" s="70"/>
      <c r="PTM31" s="70"/>
      <c r="PTN31" s="70"/>
      <c r="PTO31" s="70"/>
      <c r="PTP31" s="70"/>
      <c r="PTQ31" s="70"/>
      <c r="PTR31" s="70"/>
      <c r="PTS31" s="70"/>
      <c r="PTT31" s="70"/>
      <c r="PTU31" s="70"/>
      <c r="PTV31" s="70"/>
      <c r="PTW31" s="70"/>
      <c r="PTX31" s="70"/>
      <c r="PTY31" s="70"/>
      <c r="PTZ31" s="70"/>
      <c r="PUA31" s="70"/>
      <c r="PUB31" s="70"/>
      <c r="PUC31" s="70"/>
      <c r="PUD31" s="70"/>
      <c r="PUE31" s="70"/>
      <c r="PUF31" s="70"/>
      <c r="PUG31" s="70"/>
      <c r="PUH31" s="70"/>
      <c r="PUI31" s="70"/>
      <c r="PUJ31" s="70"/>
      <c r="PUK31" s="70"/>
      <c r="PUL31" s="70"/>
      <c r="PUM31" s="70"/>
      <c r="PUN31" s="70"/>
      <c r="PUO31" s="70"/>
      <c r="PUP31" s="70"/>
      <c r="PUQ31" s="70"/>
      <c r="PUR31" s="70"/>
      <c r="PUS31" s="70"/>
      <c r="PUT31" s="70"/>
      <c r="PUU31" s="70"/>
      <c r="PUV31" s="70"/>
      <c r="PUW31" s="70"/>
      <c r="PUX31" s="70"/>
      <c r="PUY31" s="70"/>
      <c r="PUZ31" s="70"/>
      <c r="PVA31" s="70"/>
      <c r="PVB31" s="70"/>
      <c r="PVC31" s="70"/>
      <c r="PVD31" s="70"/>
      <c r="PVE31" s="70"/>
      <c r="PVF31" s="70"/>
      <c r="PVG31" s="70"/>
      <c r="PVH31" s="70"/>
      <c r="PVI31" s="70"/>
      <c r="PVJ31" s="70"/>
      <c r="PVK31" s="70"/>
      <c r="PVL31" s="70"/>
      <c r="PVM31" s="70"/>
      <c r="PVN31" s="70"/>
      <c r="PVO31" s="70"/>
      <c r="PVP31" s="70"/>
      <c r="PVQ31" s="70"/>
      <c r="PVR31" s="70"/>
      <c r="PVS31" s="70"/>
      <c r="PVT31" s="70"/>
      <c r="PVU31" s="70"/>
      <c r="PVV31" s="70"/>
      <c r="PVW31" s="70"/>
      <c r="PVX31" s="70"/>
      <c r="PVY31" s="70"/>
      <c r="PVZ31" s="70"/>
      <c r="PWA31" s="70"/>
      <c r="PWB31" s="70"/>
      <c r="PWC31" s="70"/>
      <c r="PWD31" s="70"/>
      <c r="PWE31" s="70"/>
      <c r="PWF31" s="70"/>
      <c r="PWG31" s="70"/>
      <c r="PWH31" s="70"/>
      <c r="PWI31" s="70"/>
      <c r="PWJ31" s="70"/>
      <c r="PWK31" s="70"/>
      <c r="PWL31" s="70"/>
      <c r="PWM31" s="70"/>
      <c r="PWN31" s="70"/>
      <c r="PWO31" s="70"/>
      <c r="PWP31" s="70"/>
      <c r="PWQ31" s="70"/>
      <c r="PWR31" s="70"/>
      <c r="PWS31" s="70"/>
      <c r="PWT31" s="70"/>
      <c r="PWU31" s="70"/>
      <c r="PWV31" s="70"/>
      <c r="PWW31" s="70"/>
      <c r="PWX31" s="70"/>
      <c r="PWY31" s="70"/>
      <c r="PWZ31" s="70"/>
      <c r="PXA31" s="70"/>
      <c r="PXB31" s="70"/>
      <c r="PXC31" s="70"/>
      <c r="PXD31" s="70"/>
      <c r="PXE31" s="70"/>
      <c r="PXF31" s="70"/>
      <c r="PXG31" s="70"/>
      <c r="PXH31" s="70"/>
      <c r="PXI31" s="70"/>
      <c r="PXJ31" s="70"/>
      <c r="PXK31" s="70"/>
      <c r="PXL31" s="70"/>
      <c r="PXM31" s="70"/>
      <c r="PXN31" s="70"/>
      <c r="PXO31" s="70"/>
      <c r="PXP31" s="70"/>
      <c r="PXQ31" s="70"/>
      <c r="PXR31" s="70"/>
      <c r="PXS31" s="70"/>
      <c r="PXT31" s="70"/>
      <c r="PXU31" s="70"/>
      <c r="PXV31" s="70"/>
      <c r="PXW31" s="70"/>
      <c r="PXX31" s="70"/>
      <c r="PXY31" s="70"/>
      <c r="PXZ31" s="70"/>
      <c r="PYA31" s="70"/>
      <c r="PYB31" s="70"/>
      <c r="PYC31" s="70"/>
      <c r="PYD31" s="70"/>
      <c r="PYE31" s="70"/>
      <c r="PYF31" s="70"/>
      <c r="PYG31" s="70"/>
      <c r="PYH31" s="70"/>
      <c r="PYI31" s="70"/>
      <c r="PYJ31" s="70"/>
      <c r="PYK31" s="70"/>
      <c r="PYL31" s="70"/>
      <c r="PYM31" s="70"/>
      <c r="PYN31" s="70"/>
      <c r="PYO31" s="70"/>
      <c r="PYP31" s="70"/>
      <c r="PYQ31" s="70"/>
      <c r="PYR31" s="70"/>
      <c r="PYS31" s="70"/>
      <c r="PYT31" s="70"/>
      <c r="PYU31" s="70"/>
      <c r="PYV31" s="70"/>
      <c r="PYW31" s="70"/>
      <c r="PYX31" s="70"/>
      <c r="PYY31" s="70"/>
      <c r="PYZ31" s="70"/>
      <c r="PZA31" s="70"/>
      <c r="PZB31" s="70"/>
      <c r="PZC31" s="70"/>
      <c r="PZD31" s="70"/>
      <c r="PZE31" s="70"/>
      <c r="PZF31" s="70"/>
      <c r="PZG31" s="70"/>
      <c r="PZH31" s="70"/>
      <c r="PZI31" s="70"/>
      <c r="PZJ31" s="70"/>
      <c r="PZK31" s="70"/>
      <c r="PZL31" s="70"/>
      <c r="PZM31" s="70"/>
      <c r="PZN31" s="70"/>
      <c r="PZO31" s="70"/>
      <c r="PZP31" s="70"/>
      <c r="PZQ31" s="70"/>
      <c r="PZR31" s="70"/>
      <c r="PZS31" s="70"/>
      <c r="PZT31" s="70"/>
      <c r="PZU31" s="70"/>
      <c r="PZV31" s="70"/>
      <c r="PZW31" s="70"/>
      <c r="PZX31" s="70"/>
      <c r="PZY31" s="70"/>
      <c r="PZZ31" s="70"/>
      <c r="QAA31" s="70"/>
      <c r="QAB31" s="70"/>
      <c r="QAC31" s="70"/>
      <c r="QAD31" s="70"/>
      <c r="QAE31" s="70"/>
      <c r="QAF31" s="70"/>
      <c r="QAG31" s="70"/>
      <c r="QAH31" s="70"/>
      <c r="QAI31" s="70"/>
      <c r="QAJ31" s="70"/>
      <c r="QAK31" s="70"/>
      <c r="QAL31" s="70"/>
      <c r="QAM31" s="70"/>
      <c r="QAN31" s="70"/>
      <c r="QAO31" s="70"/>
      <c r="QAP31" s="70"/>
      <c r="QAQ31" s="70"/>
      <c r="QAR31" s="70"/>
      <c r="QAS31" s="70"/>
      <c r="QAT31" s="70"/>
      <c r="QAU31" s="70"/>
      <c r="QAV31" s="70"/>
      <c r="QAW31" s="70"/>
      <c r="QAX31" s="70"/>
      <c r="QAY31" s="70"/>
      <c r="QAZ31" s="70"/>
      <c r="QBA31" s="70"/>
      <c r="QBB31" s="70"/>
      <c r="QBC31" s="70"/>
      <c r="QBD31" s="70"/>
      <c r="QBE31" s="70"/>
      <c r="QBF31" s="70"/>
      <c r="QBG31" s="70"/>
      <c r="QBH31" s="70"/>
      <c r="QBI31" s="70"/>
      <c r="QBJ31" s="70"/>
      <c r="QBK31" s="70"/>
      <c r="QBL31" s="70"/>
      <c r="QBM31" s="70"/>
      <c r="QBN31" s="70"/>
      <c r="QBO31" s="70"/>
      <c r="QBP31" s="70"/>
      <c r="QBQ31" s="70"/>
      <c r="QBR31" s="70"/>
      <c r="QBS31" s="70"/>
      <c r="QBT31" s="70"/>
      <c r="QBU31" s="70"/>
      <c r="QBV31" s="70"/>
      <c r="QBW31" s="70"/>
      <c r="QBX31" s="70"/>
      <c r="QBY31" s="70"/>
      <c r="QBZ31" s="70"/>
      <c r="QCA31" s="70"/>
      <c r="QCB31" s="70"/>
      <c r="QCC31" s="70"/>
      <c r="QCD31" s="70"/>
      <c r="QCE31" s="70"/>
      <c r="QCF31" s="70"/>
      <c r="QCG31" s="70"/>
      <c r="QCH31" s="70"/>
      <c r="QCI31" s="70"/>
      <c r="QCJ31" s="70"/>
      <c r="QCK31" s="70"/>
      <c r="QCL31" s="70"/>
      <c r="QCM31" s="70"/>
      <c r="QCN31" s="70"/>
      <c r="QCO31" s="70"/>
      <c r="QCP31" s="70"/>
      <c r="QCQ31" s="70"/>
      <c r="QCR31" s="70"/>
      <c r="QCS31" s="70"/>
      <c r="QCT31" s="70"/>
      <c r="QCU31" s="70"/>
      <c r="QCV31" s="70"/>
      <c r="QCW31" s="70"/>
      <c r="QCX31" s="70"/>
      <c r="QCY31" s="70"/>
      <c r="QCZ31" s="70"/>
      <c r="QDA31" s="70"/>
      <c r="QDB31" s="70"/>
      <c r="QDC31" s="70"/>
      <c r="QDD31" s="70"/>
      <c r="QDE31" s="70"/>
      <c r="QDF31" s="70"/>
      <c r="QDG31" s="70"/>
      <c r="QDH31" s="70"/>
      <c r="QDI31" s="70"/>
      <c r="QDJ31" s="70"/>
      <c r="QDK31" s="70"/>
      <c r="QDL31" s="70"/>
      <c r="QDM31" s="70"/>
      <c r="QDN31" s="70"/>
      <c r="QDO31" s="70"/>
      <c r="QDP31" s="70"/>
      <c r="QDQ31" s="70"/>
      <c r="QDR31" s="70"/>
      <c r="QDS31" s="70"/>
      <c r="QDT31" s="70"/>
      <c r="QDU31" s="70"/>
      <c r="QDV31" s="70"/>
      <c r="QDW31" s="70"/>
      <c r="QDX31" s="70"/>
      <c r="QDY31" s="70"/>
      <c r="QDZ31" s="70"/>
      <c r="QEA31" s="70"/>
      <c r="QEB31" s="70"/>
      <c r="QEC31" s="70"/>
      <c r="QED31" s="70"/>
      <c r="QEE31" s="70"/>
      <c r="QEF31" s="70"/>
      <c r="QEG31" s="70"/>
      <c r="QEH31" s="70"/>
      <c r="QEI31" s="70"/>
      <c r="QEJ31" s="70"/>
      <c r="QEK31" s="70"/>
      <c r="QEL31" s="70"/>
      <c r="QEM31" s="70"/>
      <c r="QEN31" s="70"/>
      <c r="QEO31" s="70"/>
      <c r="QEP31" s="70"/>
      <c r="QEQ31" s="70"/>
      <c r="QER31" s="70"/>
      <c r="QES31" s="70"/>
      <c r="QET31" s="70"/>
      <c r="QEU31" s="70"/>
      <c r="QEV31" s="70"/>
      <c r="QEW31" s="70"/>
      <c r="QEX31" s="70"/>
      <c r="QEY31" s="70"/>
      <c r="QEZ31" s="70"/>
      <c r="QFA31" s="70"/>
      <c r="QFB31" s="70"/>
      <c r="QFC31" s="70"/>
      <c r="QFD31" s="70"/>
      <c r="QFE31" s="70"/>
      <c r="QFF31" s="70"/>
      <c r="QFG31" s="70"/>
      <c r="QFH31" s="70"/>
      <c r="QFI31" s="70"/>
      <c r="QFJ31" s="70"/>
      <c r="QFK31" s="70"/>
      <c r="QFL31" s="70"/>
      <c r="QFM31" s="70"/>
      <c r="QFN31" s="70"/>
      <c r="QFO31" s="70"/>
      <c r="QFP31" s="70"/>
      <c r="QFQ31" s="70"/>
      <c r="QFR31" s="70"/>
      <c r="QFS31" s="70"/>
      <c r="QFT31" s="70"/>
      <c r="QFU31" s="70"/>
      <c r="QFV31" s="70"/>
      <c r="QFW31" s="70"/>
      <c r="QFX31" s="70"/>
      <c r="QFY31" s="70"/>
      <c r="QFZ31" s="70"/>
      <c r="QGA31" s="70"/>
      <c r="QGB31" s="70"/>
      <c r="QGC31" s="70"/>
      <c r="QGD31" s="70"/>
      <c r="QGE31" s="70"/>
      <c r="QGF31" s="70"/>
      <c r="QGG31" s="70"/>
      <c r="QGH31" s="70"/>
      <c r="QGI31" s="70"/>
      <c r="QGJ31" s="70"/>
      <c r="QGK31" s="70"/>
      <c r="QGL31" s="70"/>
      <c r="QGM31" s="70"/>
      <c r="QGN31" s="70"/>
      <c r="QGO31" s="70"/>
      <c r="QGP31" s="70"/>
      <c r="QGQ31" s="70"/>
      <c r="QGR31" s="70"/>
      <c r="QGS31" s="70"/>
      <c r="QGT31" s="70"/>
      <c r="QGU31" s="70"/>
      <c r="QGV31" s="70"/>
      <c r="QGW31" s="70"/>
      <c r="QGX31" s="70"/>
      <c r="QGY31" s="70"/>
      <c r="QGZ31" s="70"/>
      <c r="QHA31" s="70"/>
      <c r="QHB31" s="70"/>
      <c r="QHC31" s="70"/>
      <c r="QHD31" s="70"/>
      <c r="QHE31" s="70"/>
      <c r="QHF31" s="70"/>
      <c r="QHG31" s="70"/>
      <c r="QHH31" s="70"/>
      <c r="QHI31" s="70"/>
      <c r="QHJ31" s="70"/>
      <c r="QHK31" s="70"/>
      <c r="QHL31" s="70"/>
      <c r="QHM31" s="70"/>
      <c r="QHN31" s="70"/>
      <c r="QHO31" s="70"/>
      <c r="QHP31" s="70"/>
      <c r="QHQ31" s="70"/>
      <c r="QHR31" s="70"/>
      <c r="QHS31" s="70"/>
      <c r="QHT31" s="70"/>
      <c r="QHU31" s="70"/>
      <c r="QHV31" s="70"/>
      <c r="QHW31" s="70"/>
      <c r="QHX31" s="70"/>
      <c r="QHY31" s="70"/>
      <c r="QHZ31" s="70"/>
      <c r="QIA31" s="70"/>
      <c r="QIB31" s="70"/>
      <c r="QIC31" s="70"/>
      <c r="QID31" s="70"/>
      <c r="QIE31" s="70"/>
      <c r="QIF31" s="70"/>
      <c r="QIG31" s="70"/>
      <c r="QIH31" s="70"/>
      <c r="QII31" s="70"/>
      <c r="QIJ31" s="70"/>
      <c r="QIK31" s="70"/>
      <c r="QIL31" s="70"/>
      <c r="QIM31" s="70"/>
      <c r="QIN31" s="70"/>
      <c r="QIO31" s="70"/>
      <c r="QIP31" s="70"/>
      <c r="QIQ31" s="70"/>
      <c r="QIR31" s="70"/>
      <c r="QIS31" s="70"/>
      <c r="QIT31" s="70"/>
      <c r="QIU31" s="70"/>
      <c r="QIV31" s="70"/>
      <c r="QIW31" s="70"/>
      <c r="QIX31" s="70"/>
      <c r="QIY31" s="70"/>
      <c r="QIZ31" s="70"/>
      <c r="QJA31" s="70"/>
      <c r="QJB31" s="70"/>
      <c r="QJC31" s="70"/>
      <c r="QJD31" s="70"/>
      <c r="QJE31" s="70"/>
      <c r="QJF31" s="70"/>
      <c r="QJG31" s="70"/>
      <c r="QJH31" s="70"/>
      <c r="QJI31" s="70"/>
      <c r="QJJ31" s="70"/>
      <c r="QJK31" s="70"/>
      <c r="QJL31" s="70"/>
      <c r="QJM31" s="70"/>
      <c r="QJN31" s="70"/>
      <c r="QJO31" s="70"/>
      <c r="QJP31" s="70"/>
      <c r="QJQ31" s="70"/>
      <c r="QJR31" s="70"/>
      <c r="QJS31" s="70"/>
      <c r="QJT31" s="70"/>
      <c r="QJU31" s="70"/>
      <c r="QJV31" s="70"/>
      <c r="QJW31" s="70"/>
      <c r="QJX31" s="70"/>
      <c r="QJY31" s="70"/>
      <c r="QJZ31" s="70"/>
      <c r="QKA31" s="70"/>
      <c r="QKB31" s="70"/>
      <c r="QKC31" s="70"/>
      <c r="QKD31" s="70"/>
      <c r="QKE31" s="70"/>
      <c r="QKF31" s="70"/>
      <c r="QKG31" s="70"/>
      <c r="QKH31" s="70"/>
      <c r="QKI31" s="70"/>
      <c r="QKJ31" s="70"/>
      <c r="QKK31" s="70"/>
      <c r="QKL31" s="70"/>
      <c r="QKM31" s="70"/>
      <c r="QKN31" s="70"/>
      <c r="QKO31" s="70"/>
      <c r="QKP31" s="70"/>
      <c r="QKQ31" s="70"/>
      <c r="QKR31" s="70"/>
      <c r="QKS31" s="70"/>
      <c r="QKT31" s="70"/>
      <c r="QKU31" s="70"/>
      <c r="QKV31" s="70"/>
      <c r="QKW31" s="70"/>
      <c r="QKX31" s="70"/>
      <c r="QKY31" s="70"/>
      <c r="QKZ31" s="70"/>
      <c r="QLA31" s="70"/>
      <c r="QLB31" s="70"/>
      <c r="QLC31" s="70"/>
      <c r="QLD31" s="70"/>
      <c r="QLE31" s="70"/>
      <c r="QLF31" s="70"/>
      <c r="QLG31" s="70"/>
      <c r="QLH31" s="70"/>
      <c r="QLI31" s="70"/>
      <c r="QLJ31" s="70"/>
      <c r="QLK31" s="70"/>
      <c r="QLL31" s="70"/>
      <c r="QLM31" s="70"/>
      <c r="QLN31" s="70"/>
      <c r="QLO31" s="70"/>
      <c r="QLP31" s="70"/>
      <c r="QLQ31" s="70"/>
      <c r="QLR31" s="70"/>
      <c r="QLS31" s="70"/>
      <c r="QLT31" s="70"/>
      <c r="QLU31" s="70"/>
      <c r="QLV31" s="70"/>
      <c r="QLW31" s="70"/>
      <c r="QLX31" s="70"/>
      <c r="QLY31" s="70"/>
      <c r="QLZ31" s="70"/>
      <c r="QMA31" s="70"/>
      <c r="QMB31" s="70"/>
      <c r="QMC31" s="70"/>
      <c r="QMD31" s="70"/>
      <c r="QME31" s="70"/>
      <c r="QMF31" s="70"/>
      <c r="QMG31" s="70"/>
      <c r="QMH31" s="70"/>
      <c r="QMI31" s="70"/>
      <c r="QMJ31" s="70"/>
      <c r="QMK31" s="70"/>
      <c r="QML31" s="70"/>
      <c r="QMM31" s="70"/>
      <c r="QMN31" s="70"/>
      <c r="QMO31" s="70"/>
      <c r="QMP31" s="70"/>
      <c r="QMQ31" s="70"/>
      <c r="QMR31" s="70"/>
      <c r="QMS31" s="70"/>
      <c r="QMT31" s="70"/>
      <c r="QMU31" s="70"/>
      <c r="QMV31" s="70"/>
      <c r="QMW31" s="70"/>
      <c r="QMX31" s="70"/>
      <c r="QMY31" s="70"/>
      <c r="QMZ31" s="70"/>
      <c r="QNA31" s="70"/>
      <c r="QNB31" s="70"/>
      <c r="QNC31" s="70"/>
      <c r="QND31" s="70"/>
      <c r="QNE31" s="70"/>
      <c r="QNF31" s="70"/>
      <c r="QNG31" s="70"/>
      <c r="QNH31" s="70"/>
      <c r="QNI31" s="70"/>
      <c r="QNJ31" s="70"/>
      <c r="QNK31" s="70"/>
      <c r="QNL31" s="70"/>
      <c r="QNM31" s="70"/>
      <c r="QNN31" s="70"/>
      <c r="QNO31" s="70"/>
      <c r="QNP31" s="70"/>
      <c r="QNQ31" s="70"/>
      <c r="QNR31" s="70"/>
      <c r="QNS31" s="70"/>
      <c r="QNT31" s="70"/>
      <c r="QNU31" s="70"/>
      <c r="QNV31" s="70"/>
      <c r="QNW31" s="70"/>
      <c r="QNX31" s="70"/>
      <c r="QNY31" s="70"/>
      <c r="QNZ31" s="70"/>
      <c r="QOA31" s="70"/>
      <c r="QOB31" s="70"/>
      <c r="QOC31" s="70"/>
      <c r="QOD31" s="70"/>
      <c r="QOE31" s="70"/>
      <c r="QOF31" s="70"/>
      <c r="QOG31" s="70"/>
      <c r="QOH31" s="70"/>
      <c r="QOI31" s="70"/>
      <c r="QOJ31" s="70"/>
      <c r="QOK31" s="70"/>
      <c r="QOL31" s="70"/>
      <c r="QOM31" s="70"/>
      <c r="QON31" s="70"/>
      <c r="QOO31" s="70"/>
      <c r="QOP31" s="70"/>
      <c r="QOQ31" s="70"/>
      <c r="QOR31" s="70"/>
      <c r="QOS31" s="70"/>
      <c r="QOT31" s="70"/>
      <c r="QOU31" s="70"/>
      <c r="QOV31" s="70"/>
      <c r="QOW31" s="70"/>
      <c r="QOX31" s="70"/>
      <c r="QOY31" s="70"/>
      <c r="QOZ31" s="70"/>
      <c r="QPA31" s="70"/>
      <c r="QPB31" s="70"/>
      <c r="QPC31" s="70"/>
      <c r="QPD31" s="70"/>
      <c r="QPE31" s="70"/>
      <c r="QPF31" s="70"/>
      <c r="QPG31" s="70"/>
      <c r="QPH31" s="70"/>
      <c r="QPI31" s="70"/>
      <c r="QPJ31" s="70"/>
      <c r="QPK31" s="70"/>
      <c r="QPL31" s="70"/>
      <c r="QPM31" s="70"/>
      <c r="QPN31" s="70"/>
      <c r="QPO31" s="70"/>
      <c r="QPP31" s="70"/>
      <c r="QPQ31" s="70"/>
      <c r="QPR31" s="70"/>
      <c r="QPS31" s="70"/>
      <c r="QPT31" s="70"/>
      <c r="QPU31" s="70"/>
      <c r="QPV31" s="70"/>
      <c r="QPW31" s="70"/>
      <c r="QPX31" s="70"/>
      <c r="QPY31" s="70"/>
      <c r="QPZ31" s="70"/>
      <c r="QQA31" s="70"/>
      <c r="QQB31" s="70"/>
      <c r="QQC31" s="70"/>
      <c r="QQD31" s="70"/>
      <c r="QQE31" s="70"/>
      <c r="QQF31" s="70"/>
      <c r="QQG31" s="70"/>
      <c r="QQH31" s="70"/>
      <c r="QQI31" s="70"/>
      <c r="QQJ31" s="70"/>
      <c r="QQK31" s="70"/>
      <c r="QQL31" s="70"/>
      <c r="QQM31" s="70"/>
      <c r="QQN31" s="70"/>
      <c r="QQO31" s="70"/>
      <c r="QQP31" s="70"/>
      <c r="QQQ31" s="70"/>
      <c r="QQR31" s="70"/>
      <c r="QQS31" s="70"/>
      <c r="QQT31" s="70"/>
      <c r="QQU31" s="70"/>
      <c r="QQV31" s="70"/>
      <c r="QQW31" s="70"/>
      <c r="QQX31" s="70"/>
      <c r="QQY31" s="70"/>
      <c r="QQZ31" s="70"/>
      <c r="QRA31" s="70"/>
      <c r="QRB31" s="70"/>
      <c r="QRC31" s="70"/>
      <c r="QRD31" s="70"/>
      <c r="QRE31" s="70"/>
      <c r="QRF31" s="70"/>
      <c r="QRG31" s="70"/>
      <c r="QRH31" s="70"/>
      <c r="QRI31" s="70"/>
      <c r="QRJ31" s="70"/>
      <c r="QRK31" s="70"/>
      <c r="QRL31" s="70"/>
      <c r="QRM31" s="70"/>
      <c r="QRN31" s="70"/>
      <c r="QRO31" s="70"/>
      <c r="QRP31" s="70"/>
      <c r="QRQ31" s="70"/>
      <c r="QRR31" s="70"/>
      <c r="QRS31" s="70"/>
      <c r="QRT31" s="70"/>
      <c r="QRU31" s="70"/>
      <c r="QRV31" s="70"/>
      <c r="QRW31" s="70"/>
      <c r="QRX31" s="70"/>
      <c r="QRY31" s="70"/>
      <c r="QRZ31" s="70"/>
      <c r="QSA31" s="70"/>
      <c r="QSB31" s="70"/>
      <c r="QSC31" s="70"/>
      <c r="QSD31" s="70"/>
      <c r="QSE31" s="70"/>
      <c r="QSF31" s="70"/>
      <c r="QSG31" s="70"/>
      <c r="QSH31" s="70"/>
      <c r="QSI31" s="70"/>
      <c r="QSJ31" s="70"/>
      <c r="QSK31" s="70"/>
      <c r="QSL31" s="70"/>
      <c r="QSM31" s="70"/>
      <c r="QSN31" s="70"/>
      <c r="QSO31" s="70"/>
      <c r="QSP31" s="70"/>
      <c r="QSQ31" s="70"/>
      <c r="QSR31" s="70"/>
      <c r="QSS31" s="70"/>
      <c r="QST31" s="70"/>
      <c r="QSU31" s="70"/>
      <c r="QSV31" s="70"/>
      <c r="QSW31" s="70"/>
      <c r="QSX31" s="70"/>
      <c r="QSY31" s="70"/>
      <c r="QSZ31" s="70"/>
      <c r="QTA31" s="70"/>
      <c r="QTB31" s="70"/>
      <c r="QTC31" s="70"/>
      <c r="QTD31" s="70"/>
      <c r="QTE31" s="70"/>
      <c r="QTF31" s="70"/>
      <c r="QTG31" s="70"/>
      <c r="QTH31" s="70"/>
      <c r="QTI31" s="70"/>
      <c r="QTJ31" s="70"/>
      <c r="QTK31" s="70"/>
      <c r="QTL31" s="70"/>
      <c r="QTM31" s="70"/>
      <c r="QTN31" s="70"/>
      <c r="QTO31" s="70"/>
      <c r="QTP31" s="70"/>
      <c r="QTQ31" s="70"/>
      <c r="QTR31" s="70"/>
      <c r="QTS31" s="70"/>
      <c r="QTT31" s="70"/>
      <c r="QTU31" s="70"/>
      <c r="QTV31" s="70"/>
      <c r="QTW31" s="70"/>
      <c r="QTX31" s="70"/>
      <c r="QTY31" s="70"/>
      <c r="QTZ31" s="70"/>
      <c r="QUA31" s="70"/>
      <c r="QUB31" s="70"/>
      <c r="QUC31" s="70"/>
      <c r="QUD31" s="70"/>
      <c r="QUE31" s="70"/>
      <c r="QUF31" s="70"/>
      <c r="QUG31" s="70"/>
      <c r="QUH31" s="70"/>
      <c r="QUI31" s="70"/>
      <c r="QUJ31" s="70"/>
      <c r="QUK31" s="70"/>
      <c r="QUL31" s="70"/>
      <c r="QUM31" s="70"/>
      <c r="QUN31" s="70"/>
      <c r="QUO31" s="70"/>
      <c r="QUP31" s="70"/>
      <c r="QUQ31" s="70"/>
      <c r="QUR31" s="70"/>
      <c r="QUS31" s="70"/>
      <c r="QUT31" s="70"/>
      <c r="QUU31" s="70"/>
      <c r="QUV31" s="70"/>
      <c r="QUW31" s="70"/>
      <c r="QUX31" s="70"/>
      <c r="QUY31" s="70"/>
      <c r="QUZ31" s="70"/>
      <c r="QVA31" s="70"/>
      <c r="QVB31" s="70"/>
      <c r="QVC31" s="70"/>
      <c r="QVD31" s="70"/>
      <c r="QVE31" s="70"/>
      <c r="QVF31" s="70"/>
      <c r="QVG31" s="70"/>
      <c r="QVH31" s="70"/>
      <c r="QVI31" s="70"/>
      <c r="QVJ31" s="70"/>
      <c r="QVK31" s="70"/>
      <c r="QVL31" s="70"/>
      <c r="QVM31" s="70"/>
      <c r="QVN31" s="70"/>
      <c r="QVO31" s="70"/>
      <c r="QVP31" s="70"/>
      <c r="QVQ31" s="70"/>
      <c r="QVR31" s="70"/>
      <c r="QVS31" s="70"/>
      <c r="QVT31" s="70"/>
      <c r="QVU31" s="70"/>
      <c r="QVV31" s="70"/>
      <c r="QVW31" s="70"/>
      <c r="QVX31" s="70"/>
      <c r="QVY31" s="70"/>
      <c r="QVZ31" s="70"/>
      <c r="QWA31" s="70"/>
      <c r="QWB31" s="70"/>
      <c r="QWC31" s="70"/>
      <c r="QWD31" s="70"/>
      <c r="QWE31" s="70"/>
      <c r="QWF31" s="70"/>
      <c r="QWG31" s="70"/>
      <c r="QWH31" s="70"/>
      <c r="QWI31" s="70"/>
      <c r="QWJ31" s="70"/>
      <c r="QWK31" s="70"/>
      <c r="QWL31" s="70"/>
      <c r="QWM31" s="70"/>
      <c r="QWN31" s="70"/>
      <c r="QWO31" s="70"/>
      <c r="QWP31" s="70"/>
      <c r="QWQ31" s="70"/>
      <c r="QWR31" s="70"/>
      <c r="QWS31" s="70"/>
      <c r="QWT31" s="70"/>
      <c r="QWU31" s="70"/>
      <c r="QWV31" s="70"/>
      <c r="QWW31" s="70"/>
      <c r="QWX31" s="70"/>
      <c r="QWY31" s="70"/>
      <c r="QWZ31" s="70"/>
      <c r="QXA31" s="70"/>
      <c r="QXB31" s="70"/>
      <c r="QXC31" s="70"/>
      <c r="QXD31" s="70"/>
      <c r="QXE31" s="70"/>
      <c r="QXF31" s="70"/>
      <c r="QXG31" s="70"/>
      <c r="QXH31" s="70"/>
      <c r="QXI31" s="70"/>
      <c r="QXJ31" s="70"/>
      <c r="QXK31" s="70"/>
      <c r="QXL31" s="70"/>
      <c r="QXM31" s="70"/>
      <c r="QXN31" s="70"/>
      <c r="QXO31" s="70"/>
      <c r="QXP31" s="70"/>
      <c r="QXQ31" s="70"/>
      <c r="QXR31" s="70"/>
      <c r="QXS31" s="70"/>
      <c r="QXT31" s="70"/>
      <c r="QXU31" s="70"/>
      <c r="QXV31" s="70"/>
      <c r="QXW31" s="70"/>
      <c r="QXX31" s="70"/>
      <c r="QXY31" s="70"/>
      <c r="QXZ31" s="70"/>
      <c r="QYA31" s="70"/>
      <c r="QYB31" s="70"/>
      <c r="QYC31" s="70"/>
      <c r="QYD31" s="70"/>
      <c r="QYE31" s="70"/>
      <c r="QYF31" s="70"/>
      <c r="QYG31" s="70"/>
      <c r="QYH31" s="70"/>
      <c r="QYI31" s="70"/>
      <c r="QYJ31" s="70"/>
      <c r="QYK31" s="70"/>
      <c r="QYL31" s="70"/>
      <c r="QYM31" s="70"/>
      <c r="QYN31" s="70"/>
      <c r="QYO31" s="70"/>
      <c r="QYP31" s="70"/>
      <c r="QYQ31" s="70"/>
      <c r="QYR31" s="70"/>
      <c r="QYS31" s="70"/>
      <c r="QYT31" s="70"/>
      <c r="QYU31" s="70"/>
      <c r="QYV31" s="70"/>
      <c r="QYW31" s="70"/>
      <c r="QYX31" s="70"/>
      <c r="QYY31" s="70"/>
      <c r="QYZ31" s="70"/>
      <c r="QZA31" s="70"/>
      <c r="QZB31" s="70"/>
      <c r="QZC31" s="70"/>
      <c r="QZD31" s="70"/>
      <c r="QZE31" s="70"/>
      <c r="QZF31" s="70"/>
      <c r="QZG31" s="70"/>
      <c r="QZH31" s="70"/>
      <c r="QZI31" s="70"/>
      <c r="QZJ31" s="70"/>
      <c r="QZK31" s="70"/>
      <c r="QZL31" s="70"/>
      <c r="QZM31" s="70"/>
      <c r="QZN31" s="70"/>
      <c r="QZO31" s="70"/>
      <c r="QZP31" s="70"/>
      <c r="QZQ31" s="70"/>
      <c r="QZR31" s="70"/>
      <c r="QZS31" s="70"/>
      <c r="QZT31" s="70"/>
      <c r="QZU31" s="70"/>
      <c r="QZV31" s="70"/>
      <c r="QZW31" s="70"/>
      <c r="QZX31" s="70"/>
      <c r="QZY31" s="70"/>
      <c r="QZZ31" s="70"/>
      <c r="RAA31" s="70"/>
      <c r="RAB31" s="70"/>
      <c r="RAC31" s="70"/>
      <c r="RAD31" s="70"/>
      <c r="RAE31" s="70"/>
      <c r="RAF31" s="70"/>
      <c r="RAG31" s="70"/>
      <c r="RAH31" s="70"/>
      <c r="RAI31" s="70"/>
      <c r="RAJ31" s="70"/>
      <c r="RAK31" s="70"/>
      <c r="RAL31" s="70"/>
      <c r="RAM31" s="70"/>
      <c r="RAN31" s="70"/>
      <c r="RAO31" s="70"/>
      <c r="RAP31" s="70"/>
      <c r="RAQ31" s="70"/>
      <c r="RAR31" s="70"/>
      <c r="RAS31" s="70"/>
      <c r="RAT31" s="70"/>
      <c r="RAU31" s="70"/>
      <c r="RAV31" s="70"/>
      <c r="RAW31" s="70"/>
      <c r="RAX31" s="70"/>
      <c r="RAY31" s="70"/>
      <c r="RAZ31" s="70"/>
      <c r="RBA31" s="70"/>
      <c r="RBB31" s="70"/>
      <c r="RBC31" s="70"/>
      <c r="RBD31" s="70"/>
      <c r="RBE31" s="70"/>
      <c r="RBF31" s="70"/>
      <c r="RBG31" s="70"/>
      <c r="RBH31" s="70"/>
      <c r="RBI31" s="70"/>
      <c r="RBJ31" s="70"/>
      <c r="RBK31" s="70"/>
      <c r="RBL31" s="70"/>
      <c r="RBM31" s="70"/>
      <c r="RBN31" s="70"/>
      <c r="RBO31" s="70"/>
      <c r="RBP31" s="70"/>
      <c r="RBQ31" s="70"/>
      <c r="RBR31" s="70"/>
      <c r="RBS31" s="70"/>
      <c r="RBT31" s="70"/>
      <c r="RBU31" s="70"/>
      <c r="RBV31" s="70"/>
      <c r="RBW31" s="70"/>
      <c r="RBX31" s="70"/>
      <c r="RBY31" s="70"/>
      <c r="RBZ31" s="70"/>
      <c r="RCA31" s="70"/>
      <c r="RCB31" s="70"/>
      <c r="RCC31" s="70"/>
      <c r="RCD31" s="70"/>
      <c r="RCE31" s="70"/>
      <c r="RCF31" s="70"/>
      <c r="RCG31" s="70"/>
      <c r="RCH31" s="70"/>
      <c r="RCI31" s="70"/>
      <c r="RCJ31" s="70"/>
      <c r="RCK31" s="70"/>
      <c r="RCL31" s="70"/>
      <c r="RCM31" s="70"/>
      <c r="RCN31" s="70"/>
      <c r="RCO31" s="70"/>
      <c r="RCP31" s="70"/>
      <c r="RCQ31" s="70"/>
      <c r="RCR31" s="70"/>
      <c r="RCS31" s="70"/>
      <c r="RCT31" s="70"/>
      <c r="RCU31" s="70"/>
      <c r="RCV31" s="70"/>
      <c r="RCW31" s="70"/>
      <c r="RCX31" s="70"/>
      <c r="RCY31" s="70"/>
      <c r="RCZ31" s="70"/>
      <c r="RDA31" s="70"/>
      <c r="RDB31" s="70"/>
      <c r="RDC31" s="70"/>
      <c r="RDD31" s="70"/>
      <c r="RDE31" s="70"/>
      <c r="RDF31" s="70"/>
      <c r="RDG31" s="70"/>
      <c r="RDH31" s="70"/>
      <c r="RDI31" s="70"/>
      <c r="RDJ31" s="70"/>
      <c r="RDK31" s="70"/>
      <c r="RDL31" s="70"/>
      <c r="RDM31" s="70"/>
      <c r="RDN31" s="70"/>
      <c r="RDO31" s="70"/>
      <c r="RDP31" s="70"/>
      <c r="RDQ31" s="70"/>
      <c r="RDR31" s="70"/>
      <c r="RDS31" s="70"/>
      <c r="RDT31" s="70"/>
      <c r="RDU31" s="70"/>
      <c r="RDV31" s="70"/>
      <c r="RDW31" s="70"/>
      <c r="RDX31" s="70"/>
      <c r="RDY31" s="70"/>
      <c r="RDZ31" s="70"/>
      <c r="REA31" s="70"/>
      <c r="REB31" s="70"/>
      <c r="REC31" s="70"/>
      <c r="RED31" s="70"/>
      <c r="REE31" s="70"/>
      <c r="REF31" s="70"/>
      <c r="REG31" s="70"/>
      <c r="REH31" s="70"/>
      <c r="REI31" s="70"/>
      <c r="REJ31" s="70"/>
      <c r="REK31" s="70"/>
      <c r="REL31" s="70"/>
      <c r="REM31" s="70"/>
      <c r="REN31" s="70"/>
      <c r="REO31" s="70"/>
      <c r="REP31" s="70"/>
      <c r="REQ31" s="70"/>
      <c r="RER31" s="70"/>
      <c r="RES31" s="70"/>
      <c r="RET31" s="70"/>
      <c r="REU31" s="70"/>
      <c r="REV31" s="70"/>
      <c r="REW31" s="70"/>
      <c r="REX31" s="70"/>
      <c r="REY31" s="70"/>
      <c r="REZ31" s="70"/>
      <c r="RFA31" s="70"/>
      <c r="RFB31" s="70"/>
      <c r="RFC31" s="70"/>
      <c r="RFD31" s="70"/>
      <c r="RFE31" s="70"/>
      <c r="RFF31" s="70"/>
      <c r="RFG31" s="70"/>
      <c r="RFH31" s="70"/>
      <c r="RFI31" s="70"/>
      <c r="RFJ31" s="70"/>
      <c r="RFK31" s="70"/>
      <c r="RFL31" s="70"/>
      <c r="RFM31" s="70"/>
      <c r="RFN31" s="70"/>
      <c r="RFO31" s="70"/>
      <c r="RFP31" s="70"/>
      <c r="RFQ31" s="70"/>
      <c r="RFR31" s="70"/>
      <c r="RFS31" s="70"/>
      <c r="RFT31" s="70"/>
      <c r="RFU31" s="70"/>
      <c r="RFV31" s="70"/>
      <c r="RFW31" s="70"/>
      <c r="RFX31" s="70"/>
      <c r="RFY31" s="70"/>
      <c r="RFZ31" s="70"/>
      <c r="RGA31" s="70"/>
      <c r="RGB31" s="70"/>
      <c r="RGC31" s="70"/>
      <c r="RGD31" s="70"/>
      <c r="RGE31" s="70"/>
      <c r="RGF31" s="70"/>
      <c r="RGG31" s="70"/>
      <c r="RGH31" s="70"/>
      <c r="RGI31" s="70"/>
      <c r="RGJ31" s="70"/>
      <c r="RGK31" s="70"/>
      <c r="RGL31" s="70"/>
      <c r="RGM31" s="70"/>
      <c r="RGN31" s="70"/>
      <c r="RGO31" s="70"/>
      <c r="RGP31" s="70"/>
      <c r="RGQ31" s="70"/>
      <c r="RGR31" s="70"/>
      <c r="RGS31" s="70"/>
      <c r="RGT31" s="70"/>
      <c r="RGU31" s="70"/>
      <c r="RGV31" s="70"/>
      <c r="RGW31" s="70"/>
      <c r="RGX31" s="70"/>
      <c r="RGY31" s="70"/>
      <c r="RGZ31" s="70"/>
      <c r="RHA31" s="70"/>
      <c r="RHB31" s="70"/>
      <c r="RHC31" s="70"/>
      <c r="RHD31" s="70"/>
      <c r="RHE31" s="70"/>
      <c r="RHF31" s="70"/>
      <c r="RHG31" s="70"/>
      <c r="RHH31" s="70"/>
      <c r="RHI31" s="70"/>
      <c r="RHJ31" s="70"/>
      <c r="RHK31" s="70"/>
      <c r="RHL31" s="70"/>
      <c r="RHM31" s="70"/>
      <c r="RHN31" s="70"/>
      <c r="RHO31" s="70"/>
      <c r="RHP31" s="70"/>
      <c r="RHQ31" s="70"/>
      <c r="RHR31" s="70"/>
      <c r="RHS31" s="70"/>
      <c r="RHT31" s="70"/>
      <c r="RHU31" s="70"/>
      <c r="RHV31" s="70"/>
      <c r="RHW31" s="70"/>
      <c r="RHX31" s="70"/>
      <c r="RHY31" s="70"/>
      <c r="RHZ31" s="70"/>
      <c r="RIA31" s="70"/>
      <c r="RIB31" s="70"/>
      <c r="RIC31" s="70"/>
      <c r="RID31" s="70"/>
      <c r="RIE31" s="70"/>
      <c r="RIF31" s="70"/>
      <c r="RIG31" s="70"/>
      <c r="RIH31" s="70"/>
      <c r="RII31" s="70"/>
      <c r="RIJ31" s="70"/>
      <c r="RIK31" s="70"/>
      <c r="RIL31" s="70"/>
      <c r="RIM31" s="70"/>
      <c r="RIN31" s="70"/>
      <c r="RIO31" s="70"/>
      <c r="RIP31" s="70"/>
      <c r="RIQ31" s="70"/>
      <c r="RIR31" s="70"/>
      <c r="RIS31" s="70"/>
      <c r="RIT31" s="70"/>
      <c r="RIU31" s="70"/>
      <c r="RIV31" s="70"/>
      <c r="RIW31" s="70"/>
      <c r="RIX31" s="70"/>
      <c r="RIY31" s="70"/>
      <c r="RIZ31" s="70"/>
      <c r="RJA31" s="70"/>
      <c r="RJB31" s="70"/>
      <c r="RJC31" s="70"/>
      <c r="RJD31" s="70"/>
      <c r="RJE31" s="70"/>
      <c r="RJF31" s="70"/>
      <c r="RJG31" s="70"/>
      <c r="RJH31" s="70"/>
      <c r="RJI31" s="70"/>
      <c r="RJJ31" s="70"/>
      <c r="RJK31" s="70"/>
      <c r="RJL31" s="70"/>
      <c r="RJM31" s="70"/>
      <c r="RJN31" s="70"/>
      <c r="RJO31" s="70"/>
      <c r="RJP31" s="70"/>
      <c r="RJQ31" s="70"/>
      <c r="RJR31" s="70"/>
      <c r="RJS31" s="70"/>
      <c r="RJT31" s="70"/>
      <c r="RJU31" s="70"/>
      <c r="RJV31" s="70"/>
      <c r="RJW31" s="70"/>
      <c r="RJX31" s="70"/>
      <c r="RJY31" s="70"/>
      <c r="RJZ31" s="70"/>
      <c r="RKA31" s="70"/>
      <c r="RKB31" s="70"/>
      <c r="RKC31" s="70"/>
      <c r="RKD31" s="70"/>
      <c r="RKE31" s="70"/>
      <c r="RKF31" s="70"/>
      <c r="RKG31" s="70"/>
      <c r="RKH31" s="70"/>
      <c r="RKI31" s="70"/>
      <c r="RKJ31" s="70"/>
      <c r="RKK31" s="70"/>
      <c r="RKL31" s="70"/>
      <c r="RKM31" s="70"/>
      <c r="RKN31" s="70"/>
      <c r="RKO31" s="70"/>
      <c r="RKP31" s="70"/>
      <c r="RKQ31" s="70"/>
      <c r="RKR31" s="70"/>
      <c r="RKS31" s="70"/>
      <c r="RKT31" s="70"/>
      <c r="RKU31" s="70"/>
      <c r="RKV31" s="70"/>
      <c r="RKW31" s="70"/>
      <c r="RKX31" s="70"/>
      <c r="RKY31" s="70"/>
      <c r="RKZ31" s="70"/>
      <c r="RLA31" s="70"/>
      <c r="RLB31" s="70"/>
      <c r="RLC31" s="70"/>
      <c r="RLD31" s="70"/>
      <c r="RLE31" s="70"/>
      <c r="RLF31" s="70"/>
      <c r="RLG31" s="70"/>
      <c r="RLH31" s="70"/>
      <c r="RLI31" s="70"/>
      <c r="RLJ31" s="70"/>
      <c r="RLK31" s="70"/>
      <c r="RLL31" s="70"/>
      <c r="RLM31" s="70"/>
      <c r="RLN31" s="70"/>
      <c r="RLO31" s="70"/>
      <c r="RLP31" s="70"/>
      <c r="RLQ31" s="70"/>
      <c r="RLR31" s="70"/>
      <c r="RLS31" s="70"/>
      <c r="RLT31" s="70"/>
      <c r="RLU31" s="70"/>
      <c r="RLV31" s="70"/>
      <c r="RLW31" s="70"/>
      <c r="RLX31" s="70"/>
      <c r="RLY31" s="70"/>
      <c r="RLZ31" s="70"/>
      <c r="RMA31" s="70"/>
      <c r="RMB31" s="70"/>
      <c r="RMC31" s="70"/>
      <c r="RMD31" s="70"/>
      <c r="RME31" s="70"/>
      <c r="RMF31" s="70"/>
      <c r="RMG31" s="70"/>
      <c r="RMH31" s="70"/>
      <c r="RMI31" s="70"/>
      <c r="RMJ31" s="70"/>
      <c r="RMK31" s="70"/>
      <c r="RML31" s="70"/>
      <c r="RMM31" s="70"/>
      <c r="RMN31" s="70"/>
      <c r="RMO31" s="70"/>
      <c r="RMP31" s="70"/>
      <c r="RMQ31" s="70"/>
      <c r="RMR31" s="70"/>
      <c r="RMS31" s="70"/>
      <c r="RMT31" s="70"/>
      <c r="RMU31" s="70"/>
      <c r="RMV31" s="70"/>
      <c r="RMW31" s="70"/>
      <c r="RMX31" s="70"/>
      <c r="RMY31" s="70"/>
      <c r="RMZ31" s="70"/>
      <c r="RNA31" s="70"/>
      <c r="RNB31" s="70"/>
      <c r="RNC31" s="70"/>
      <c r="RND31" s="70"/>
      <c r="RNE31" s="70"/>
      <c r="RNF31" s="70"/>
      <c r="RNG31" s="70"/>
      <c r="RNH31" s="70"/>
      <c r="RNI31" s="70"/>
      <c r="RNJ31" s="70"/>
      <c r="RNK31" s="70"/>
      <c r="RNL31" s="70"/>
      <c r="RNM31" s="70"/>
      <c r="RNN31" s="70"/>
      <c r="RNO31" s="70"/>
      <c r="RNP31" s="70"/>
      <c r="RNQ31" s="70"/>
      <c r="RNR31" s="70"/>
      <c r="RNS31" s="70"/>
      <c r="RNT31" s="70"/>
      <c r="RNU31" s="70"/>
      <c r="RNV31" s="70"/>
      <c r="RNW31" s="70"/>
      <c r="RNX31" s="70"/>
      <c r="RNY31" s="70"/>
      <c r="RNZ31" s="70"/>
      <c r="ROA31" s="70"/>
      <c r="ROB31" s="70"/>
      <c r="ROC31" s="70"/>
      <c r="ROD31" s="70"/>
      <c r="ROE31" s="70"/>
      <c r="ROF31" s="70"/>
      <c r="ROG31" s="70"/>
      <c r="ROH31" s="70"/>
      <c r="ROI31" s="70"/>
      <c r="ROJ31" s="70"/>
      <c r="ROK31" s="70"/>
      <c r="ROL31" s="70"/>
      <c r="ROM31" s="70"/>
      <c r="RON31" s="70"/>
      <c r="ROO31" s="70"/>
      <c r="ROP31" s="70"/>
      <c r="ROQ31" s="70"/>
      <c r="ROR31" s="70"/>
      <c r="ROS31" s="70"/>
      <c r="ROT31" s="70"/>
      <c r="ROU31" s="70"/>
      <c r="ROV31" s="70"/>
      <c r="ROW31" s="70"/>
      <c r="ROX31" s="70"/>
      <c r="ROY31" s="70"/>
      <c r="ROZ31" s="70"/>
      <c r="RPA31" s="70"/>
      <c r="RPB31" s="70"/>
      <c r="RPC31" s="70"/>
      <c r="RPD31" s="70"/>
      <c r="RPE31" s="70"/>
      <c r="RPF31" s="70"/>
      <c r="RPG31" s="70"/>
      <c r="RPH31" s="70"/>
      <c r="RPI31" s="70"/>
      <c r="RPJ31" s="70"/>
      <c r="RPK31" s="70"/>
      <c r="RPL31" s="70"/>
      <c r="RPM31" s="70"/>
      <c r="RPN31" s="70"/>
      <c r="RPO31" s="70"/>
      <c r="RPP31" s="70"/>
      <c r="RPQ31" s="70"/>
      <c r="RPR31" s="70"/>
      <c r="RPS31" s="70"/>
      <c r="RPT31" s="70"/>
      <c r="RPU31" s="70"/>
      <c r="RPV31" s="70"/>
      <c r="RPW31" s="70"/>
      <c r="RPX31" s="70"/>
      <c r="RPY31" s="70"/>
      <c r="RPZ31" s="70"/>
      <c r="RQA31" s="70"/>
      <c r="RQB31" s="70"/>
      <c r="RQC31" s="70"/>
      <c r="RQD31" s="70"/>
      <c r="RQE31" s="70"/>
      <c r="RQF31" s="70"/>
      <c r="RQG31" s="70"/>
      <c r="RQH31" s="70"/>
      <c r="RQI31" s="70"/>
      <c r="RQJ31" s="70"/>
      <c r="RQK31" s="70"/>
      <c r="RQL31" s="70"/>
      <c r="RQM31" s="70"/>
      <c r="RQN31" s="70"/>
      <c r="RQO31" s="70"/>
      <c r="RQP31" s="70"/>
      <c r="RQQ31" s="70"/>
      <c r="RQR31" s="70"/>
      <c r="RQS31" s="70"/>
      <c r="RQT31" s="70"/>
      <c r="RQU31" s="70"/>
      <c r="RQV31" s="70"/>
      <c r="RQW31" s="70"/>
      <c r="RQX31" s="70"/>
      <c r="RQY31" s="70"/>
      <c r="RQZ31" s="70"/>
      <c r="RRA31" s="70"/>
      <c r="RRB31" s="70"/>
      <c r="RRC31" s="70"/>
      <c r="RRD31" s="70"/>
      <c r="RRE31" s="70"/>
      <c r="RRF31" s="70"/>
      <c r="RRG31" s="70"/>
      <c r="RRH31" s="70"/>
      <c r="RRI31" s="70"/>
      <c r="RRJ31" s="70"/>
      <c r="RRK31" s="70"/>
      <c r="RRL31" s="70"/>
      <c r="RRM31" s="70"/>
      <c r="RRN31" s="70"/>
      <c r="RRO31" s="70"/>
      <c r="RRP31" s="70"/>
      <c r="RRQ31" s="70"/>
      <c r="RRR31" s="70"/>
      <c r="RRS31" s="70"/>
      <c r="RRT31" s="70"/>
      <c r="RRU31" s="70"/>
      <c r="RRV31" s="70"/>
      <c r="RRW31" s="70"/>
      <c r="RRX31" s="70"/>
      <c r="RRY31" s="70"/>
      <c r="RRZ31" s="70"/>
      <c r="RSA31" s="70"/>
      <c r="RSB31" s="70"/>
      <c r="RSC31" s="70"/>
      <c r="RSD31" s="70"/>
      <c r="RSE31" s="70"/>
      <c r="RSF31" s="70"/>
      <c r="RSG31" s="70"/>
      <c r="RSH31" s="70"/>
      <c r="RSI31" s="70"/>
      <c r="RSJ31" s="70"/>
      <c r="RSK31" s="70"/>
      <c r="RSL31" s="70"/>
      <c r="RSM31" s="70"/>
      <c r="RSN31" s="70"/>
      <c r="RSO31" s="70"/>
      <c r="RSP31" s="70"/>
      <c r="RSQ31" s="70"/>
      <c r="RSR31" s="70"/>
      <c r="RSS31" s="70"/>
      <c r="RST31" s="70"/>
      <c r="RSU31" s="70"/>
      <c r="RSV31" s="70"/>
      <c r="RSW31" s="70"/>
      <c r="RSX31" s="70"/>
      <c r="RSY31" s="70"/>
      <c r="RSZ31" s="70"/>
      <c r="RTA31" s="70"/>
      <c r="RTB31" s="70"/>
      <c r="RTC31" s="70"/>
      <c r="RTD31" s="70"/>
      <c r="RTE31" s="70"/>
      <c r="RTF31" s="70"/>
      <c r="RTG31" s="70"/>
      <c r="RTH31" s="70"/>
      <c r="RTI31" s="70"/>
      <c r="RTJ31" s="70"/>
      <c r="RTK31" s="70"/>
      <c r="RTL31" s="70"/>
      <c r="RTM31" s="70"/>
      <c r="RTN31" s="70"/>
      <c r="RTO31" s="70"/>
      <c r="RTP31" s="70"/>
      <c r="RTQ31" s="70"/>
      <c r="RTR31" s="70"/>
      <c r="RTS31" s="70"/>
      <c r="RTT31" s="70"/>
      <c r="RTU31" s="70"/>
      <c r="RTV31" s="70"/>
      <c r="RTW31" s="70"/>
      <c r="RTX31" s="70"/>
      <c r="RTY31" s="70"/>
      <c r="RTZ31" s="70"/>
      <c r="RUA31" s="70"/>
      <c r="RUB31" s="70"/>
      <c r="RUC31" s="70"/>
      <c r="RUD31" s="70"/>
      <c r="RUE31" s="70"/>
      <c r="RUF31" s="70"/>
      <c r="RUG31" s="70"/>
      <c r="RUH31" s="70"/>
      <c r="RUI31" s="70"/>
      <c r="RUJ31" s="70"/>
      <c r="RUK31" s="70"/>
      <c r="RUL31" s="70"/>
      <c r="RUM31" s="70"/>
      <c r="RUN31" s="70"/>
      <c r="RUO31" s="70"/>
      <c r="RUP31" s="70"/>
      <c r="RUQ31" s="70"/>
      <c r="RUR31" s="70"/>
      <c r="RUS31" s="70"/>
      <c r="RUT31" s="70"/>
      <c r="RUU31" s="70"/>
      <c r="RUV31" s="70"/>
      <c r="RUW31" s="70"/>
      <c r="RUX31" s="70"/>
      <c r="RUY31" s="70"/>
      <c r="RUZ31" s="70"/>
      <c r="RVA31" s="70"/>
      <c r="RVB31" s="70"/>
      <c r="RVC31" s="70"/>
      <c r="RVD31" s="70"/>
      <c r="RVE31" s="70"/>
      <c r="RVF31" s="70"/>
      <c r="RVG31" s="70"/>
      <c r="RVH31" s="70"/>
      <c r="RVI31" s="70"/>
      <c r="RVJ31" s="70"/>
      <c r="RVK31" s="70"/>
      <c r="RVL31" s="70"/>
      <c r="RVM31" s="70"/>
      <c r="RVN31" s="70"/>
      <c r="RVO31" s="70"/>
      <c r="RVP31" s="70"/>
      <c r="RVQ31" s="70"/>
      <c r="RVR31" s="70"/>
      <c r="RVS31" s="70"/>
      <c r="RVT31" s="70"/>
      <c r="RVU31" s="70"/>
      <c r="RVV31" s="70"/>
      <c r="RVW31" s="70"/>
      <c r="RVX31" s="70"/>
      <c r="RVY31" s="70"/>
      <c r="RVZ31" s="70"/>
      <c r="RWA31" s="70"/>
      <c r="RWB31" s="70"/>
      <c r="RWC31" s="70"/>
      <c r="RWD31" s="70"/>
      <c r="RWE31" s="70"/>
      <c r="RWF31" s="70"/>
      <c r="RWG31" s="70"/>
      <c r="RWH31" s="70"/>
      <c r="RWI31" s="70"/>
      <c r="RWJ31" s="70"/>
      <c r="RWK31" s="70"/>
      <c r="RWL31" s="70"/>
      <c r="RWM31" s="70"/>
      <c r="RWN31" s="70"/>
      <c r="RWO31" s="70"/>
      <c r="RWP31" s="70"/>
      <c r="RWQ31" s="70"/>
      <c r="RWR31" s="70"/>
      <c r="RWS31" s="70"/>
      <c r="RWT31" s="70"/>
      <c r="RWU31" s="70"/>
      <c r="RWV31" s="70"/>
      <c r="RWW31" s="70"/>
      <c r="RWX31" s="70"/>
      <c r="RWY31" s="70"/>
      <c r="RWZ31" s="70"/>
      <c r="RXA31" s="70"/>
      <c r="RXB31" s="70"/>
      <c r="RXC31" s="70"/>
      <c r="RXD31" s="70"/>
      <c r="RXE31" s="70"/>
      <c r="RXF31" s="70"/>
      <c r="RXG31" s="70"/>
      <c r="RXH31" s="70"/>
      <c r="RXI31" s="70"/>
      <c r="RXJ31" s="70"/>
      <c r="RXK31" s="70"/>
      <c r="RXL31" s="70"/>
      <c r="RXM31" s="70"/>
      <c r="RXN31" s="70"/>
      <c r="RXO31" s="70"/>
      <c r="RXP31" s="70"/>
      <c r="RXQ31" s="70"/>
      <c r="RXR31" s="70"/>
      <c r="RXS31" s="70"/>
      <c r="RXT31" s="70"/>
      <c r="RXU31" s="70"/>
      <c r="RXV31" s="70"/>
      <c r="RXW31" s="70"/>
      <c r="RXX31" s="70"/>
      <c r="RXY31" s="70"/>
      <c r="RXZ31" s="70"/>
      <c r="RYA31" s="70"/>
      <c r="RYB31" s="70"/>
      <c r="RYC31" s="70"/>
      <c r="RYD31" s="70"/>
      <c r="RYE31" s="70"/>
      <c r="RYF31" s="70"/>
      <c r="RYG31" s="70"/>
      <c r="RYH31" s="70"/>
      <c r="RYI31" s="70"/>
      <c r="RYJ31" s="70"/>
      <c r="RYK31" s="70"/>
      <c r="RYL31" s="70"/>
      <c r="RYM31" s="70"/>
      <c r="RYN31" s="70"/>
      <c r="RYO31" s="70"/>
      <c r="RYP31" s="70"/>
      <c r="RYQ31" s="70"/>
      <c r="RYR31" s="70"/>
      <c r="RYS31" s="70"/>
      <c r="RYT31" s="70"/>
      <c r="RYU31" s="70"/>
      <c r="RYV31" s="70"/>
      <c r="RYW31" s="70"/>
      <c r="RYX31" s="70"/>
      <c r="RYY31" s="70"/>
      <c r="RYZ31" s="70"/>
      <c r="RZA31" s="70"/>
      <c r="RZB31" s="70"/>
      <c r="RZC31" s="70"/>
      <c r="RZD31" s="70"/>
      <c r="RZE31" s="70"/>
      <c r="RZF31" s="70"/>
      <c r="RZG31" s="70"/>
      <c r="RZH31" s="70"/>
      <c r="RZI31" s="70"/>
      <c r="RZJ31" s="70"/>
      <c r="RZK31" s="70"/>
      <c r="RZL31" s="70"/>
      <c r="RZM31" s="70"/>
      <c r="RZN31" s="70"/>
      <c r="RZO31" s="70"/>
      <c r="RZP31" s="70"/>
      <c r="RZQ31" s="70"/>
      <c r="RZR31" s="70"/>
      <c r="RZS31" s="70"/>
      <c r="RZT31" s="70"/>
      <c r="RZU31" s="70"/>
      <c r="RZV31" s="70"/>
      <c r="RZW31" s="70"/>
      <c r="RZX31" s="70"/>
      <c r="RZY31" s="70"/>
      <c r="RZZ31" s="70"/>
      <c r="SAA31" s="70"/>
      <c r="SAB31" s="70"/>
      <c r="SAC31" s="70"/>
      <c r="SAD31" s="70"/>
      <c r="SAE31" s="70"/>
      <c r="SAF31" s="70"/>
      <c r="SAG31" s="70"/>
      <c r="SAH31" s="70"/>
      <c r="SAI31" s="70"/>
      <c r="SAJ31" s="70"/>
      <c r="SAK31" s="70"/>
      <c r="SAL31" s="70"/>
      <c r="SAM31" s="70"/>
      <c r="SAN31" s="70"/>
      <c r="SAO31" s="70"/>
      <c r="SAP31" s="70"/>
      <c r="SAQ31" s="70"/>
      <c r="SAR31" s="70"/>
      <c r="SAS31" s="70"/>
      <c r="SAT31" s="70"/>
      <c r="SAU31" s="70"/>
      <c r="SAV31" s="70"/>
      <c r="SAW31" s="70"/>
      <c r="SAX31" s="70"/>
      <c r="SAY31" s="70"/>
      <c r="SAZ31" s="70"/>
      <c r="SBA31" s="70"/>
      <c r="SBB31" s="70"/>
      <c r="SBC31" s="70"/>
      <c r="SBD31" s="70"/>
      <c r="SBE31" s="70"/>
      <c r="SBF31" s="70"/>
      <c r="SBG31" s="70"/>
      <c r="SBH31" s="70"/>
      <c r="SBI31" s="70"/>
      <c r="SBJ31" s="70"/>
      <c r="SBK31" s="70"/>
      <c r="SBL31" s="70"/>
      <c r="SBM31" s="70"/>
      <c r="SBN31" s="70"/>
      <c r="SBO31" s="70"/>
      <c r="SBP31" s="70"/>
      <c r="SBQ31" s="70"/>
      <c r="SBR31" s="70"/>
      <c r="SBS31" s="70"/>
      <c r="SBT31" s="70"/>
      <c r="SBU31" s="70"/>
      <c r="SBV31" s="70"/>
      <c r="SBW31" s="70"/>
      <c r="SBX31" s="70"/>
      <c r="SBY31" s="70"/>
      <c r="SBZ31" s="70"/>
      <c r="SCA31" s="70"/>
      <c r="SCB31" s="70"/>
      <c r="SCC31" s="70"/>
      <c r="SCD31" s="70"/>
      <c r="SCE31" s="70"/>
      <c r="SCF31" s="70"/>
      <c r="SCG31" s="70"/>
      <c r="SCH31" s="70"/>
      <c r="SCI31" s="70"/>
      <c r="SCJ31" s="70"/>
      <c r="SCK31" s="70"/>
      <c r="SCL31" s="70"/>
      <c r="SCM31" s="70"/>
      <c r="SCN31" s="70"/>
      <c r="SCO31" s="70"/>
      <c r="SCP31" s="70"/>
      <c r="SCQ31" s="70"/>
      <c r="SCR31" s="70"/>
      <c r="SCS31" s="70"/>
      <c r="SCT31" s="70"/>
      <c r="SCU31" s="70"/>
      <c r="SCV31" s="70"/>
      <c r="SCW31" s="70"/>
      <c r="SCX31" s="70"/>
      <c r="SCY31" s="70"/>
      <c r="SCZ31" s="70"/>
      <c r="SDA31" s="70"/>
      <c r="SDB31" s="70"/>
      <c r="SDC31" s="70"/>
      <c r="SDD31" s="70"/>
      <c r="SDE31" s="70"/>
      <c r="SDF31" s="70"/>
      <c r="SDG31" s="70"/>
      <c r="SDH31" s="70"/>
      <c r="SDI31" s="70"/>
      <c r="SDJ31" s="70"/>
      <c r="SDK31" s="70"/>
      <c r="SDL31" s="70"/>
      <c r="SDM31" s="70"/>
      <c r="SDN31" s="70"/>
      <c r="SDO31" s="70"/>
      <c r="SDP31" s="70"/>
      <c r="SDQ31" s="70"/>
      <c r="SDR31" s="70"/>
      <c r="SDS31" s="70"/>
      <c r="SDT31" s="70"/>
      <c r="SDU31" s="70"/>
      <c r="SDV31" s="70"/>
      <c r="SDW31" s="70"/>
      <c r="SDX31" s="70"/>
      <c r="SDY31" s="70"/>
      <c r="SDZ31" s="70"/>
      <c r="SEA31" s="70"/>
      <c r="SEB31" s="70"/>
      <c r="SEC31" s="70"/>
      <c r="SED31" s="70"/>
      <c r="SEE31" s="70"/>
      <c r="SEF31" s="70"/>
      <c r="SEG31" s="70"/>
      <c r="SEH31" s="70"/>
      <c r="SEI31" s="70"/>
      <c r="SEJ31" s="70"/>
      <c r="SEK31" s="70"/>
      <c r="SEL31" s="70"/>
      <c r="SEM31" s="70"/>
      <c r="SEN31" s="70"/>
      <c r="SEO31" s="70"/>
      <c r="SEP31" s="70"/>
      <c r="SEQ31" s="70"/>
      <c r="SER31" s="70"/>
      <c r="SES31" s="70"/>
      <c r="SET31" s="70"/>
      <c r="SEU31" s="70"/>
      <c r="SEV31" s="70"/>
      <c r="SEW31" s="70"/>
      <c r="SEX31" s="70"/>
      <c r="SEY31" s="70"/>
      <c r="SEZ31" s="70"/>
      <c r="SFA31" s="70"/>
      <c r="SFB31" s="70"/>
      <c r="SFC31" s="70"/>
      <c r="SFD31" s="70"/>
      <c r="SFE31" s="70"/>
      <c r="SFF31" s="70"/>
      <c r="SFG31" s="70"/>
      <c r="SFH31" s="70"/>
      <c r="SFI31" s="70"/>
      <c r="SFJ31" s="70"/>
      <c r="SFK31" s="70"/>
      <c r="SFL31" s="70"/>
      <c r="SFM31" s="70"/>
      <c r="SFN31" s="70"/>
      <c r="SFO31" s="70"/>
      <c r="SFP31" s="70"/>
      <c r="SFQ31" s="70"/>
      <c r="SFR31" s="70"/>
      <c r="SFS31" s="70"/>
      <c r="SFT31" s="70"/>
      <c r="SFU31" s="70"/>
      <c r="SFV31" s="70"/>
      <c r="SFW31" s="70"/>
      <c r="SFX31" s="70"/>
      <c r="SFY31" s="70"/>
      <c r="SFZ31" s="70"/>
      <c r="SGA31" s="70"/>
      <c r="SGB31" s="70"/>
      <c r="SGC31" s="70"/>
      <c r="SGD31" s="70"/>
      <c r="SGE31" s="70"/>
      <c r="SGF31" s="70"/>
      <c r="SGG31" s="70"/>
      <c r="SGH31" s="70"/>
      <c r="SGI31" s="70"/>
      <c r="SGJ31" s="70"/>
      <c r="SGK31" s="70"/>
      <c r="SGL31" s="70"/>
      <c r="SGM31" s="70"/>
      <c r="SGN31" s="70"/>
      <c r="SGO31" s="70"/>
      <c r="SGP31" s="70"/>
      <c r="SGQ31" s="70"/>
      <c r="SGR31" s="70"/>
      <c r="SGS31" s="70"/>
      <c r="SGT31" s="70"/>
      <c r="SGU31" s="70"/>
      <c r="SGV31" s="70"/>
      <c r="SGW31" s="70"/>
      <c r="SGX31" s="70"/>
      <c r="SGY31" s="70"/>
      <c r="SGZ31" s="70"/>
      <c r="SHA31" s="70"/>
      <c r="SHB31" s="70"/>
      <c r="SHC31" s="70"/>
      <c r="SHD31" s="70"/>
      <c r="SHE31" s="70"/>
      <c r="SHF31" s="70"/>
      <c r="SHG31" s="70"/>
      <c r="SHH31" s="70"/>
      <c r="SHI31" s="70"/>
      <c r="SHJ31" s="70"/>
      <c r="SHK31" s="70"/>
      <c r="SHL31" s="70"/>
      <c r="SHM31" s="70"/>
      <c r="SHN31" s="70"/>
      <c r="SHO31" s="70"/>
      <c r="SHP31" s="70"/>
      <c r="SHQ31" s="70"/>
      <c r="SHR31" s="70"/>
      <c r="SHS31" s="70"/>
      <c r="SHT31" s="70"/>
      <c r="SHU31" s="70"/>
      <c r="SHV31" s="70"/>
      <c r="SHW31" s="70"/>
      <c r="SHX31" s="70"/>
      <c r="SHY31" s="70"/>
      <c r="SHZ31" s="70"/>
      <c r="SIA31" s="70"/>
      <c r="SIB31" s="70"/>
      <c r="SIC31" s="70"/>
      <c r="SID31" s="70"/>
      <c r="SIE31" s="70"/>
      <c r="SIF31" s="70"/>
      <c r="SIG31" s="70"/>
      <c r="SIH31" s="70"/>
      <c r="SII31" s="70"/>
      <c r="SIJ31" s="70"/>
      <c r="SIK31" s="70"/>
      <c r="SIL31" s="70"/>
      <c r="SIM31" s="70"/>
      <c r="SIN31" s="70"/>
      <c r="SIO31" s="70"/>
      <c r="SIP31" s="70"/>
      <c r="SIQ31" s="70"/>
      <c r="SIR31" s="70"/>
      <c r="SIS31" s="70"/>
      <c r="SIT31" s="70"/>
      <c r="SIU31" s="70"/>
      <c r="SIV31" s="70"/>
      <c r="SIW31" s="70"/>
      <c r="SIX31" s="70"/>
      <c r="SIY31" s="70"/>
      <c r="SIZ31" s="70"/>
      <c r="SJA31" s="70"/>
      <c r="SJB31" s="70"/>
      <c r="SJC31" s="70"/>
      <c r="SJD31" s="70"/>
      <c r="SJE31" s="70"/>
      <c r="SJF31" s="70"/>
      <c r="SJG31" s="70"/>
      <c r="SJH31" s="70"/>
      <c r="SJI31" s="70"/>
      <c r="SJJ31" s="70"/>
      <c r="SJK31" s="70"/>
      <c r="SJL31" s="70"/>
      <c r="SJM31" s="70"/>
      <c r="SJN31" s="70"/>
      <c r="SJO31" s="70"/>
      <c r="SJP31" s="70"/>
      <c r="SJQ31" s="70"/>
      <c r="SJR31" s="70"/>
      <c r="SJS31" s="70"/>
      <c r="SJT31" s="70"/>
      <c r="SJU31" s="70"/>
      <c r="SJV31" s="70"/>
      <c r="SJW31" s="70"/>
      <c r="SJX31" s="70"/>
      <c r="SJY31" s="70"/>
      <c r="SJZ31" s="70"/>
      <c r="SKA31" s="70"/>
      <c r="SKB31" s="70"/>
      <c r="SKC31" s="70"/>
      <c r="SKD31" s="70"/>
      <c r="SKE31" s="70"/>
      <c r="SKF31" s="70"/>
      <c r="SKG31" s="70"/>
      <c r="SKH31" s="70"/>
      <c r="SKI31" s="70"/>
      <c r="SKJ31" s="70"/>
      <c r="SKK31" s="70"/>
      <c r="SKL31" s="70"/>
      <c r="SKM31" s="70"/>
      <c r="SKN31" s="70"/>
      <c r="SKO31" s="70"/>
      <c r="SKP31" s="70"/>
      <c r="SKQ31" s="70"/>
      <c r="SKR31" s="70"/>
      <c r="SKS31" s="70"/>
      <c r="SKT31" s="70"/>
      <c r="SKU31" s="70"/>
      <c r="SKV31" s="70"/>
      <c r="SKW31" s="70"/>
      <c r="SKX31" s="70"/>
      <c r="SKY31" s="70"/>
      <c r="SKZ31" s="70"/>
      <c r="SLA31" s="70"/>
      <c r="SLB31" s="70"/>
      <c r="SLC31" s="70"/>
      <c r="SLD31" s="70"/>
      <c r="SLE31" s="70"/>
      <c r="SLF31" s="70"/>
      <c r="SLG31" s="70"/>
      <c r="SLH31" s="70"/>
      <c r="SLI31" s="70"/>
      <c r="SLJ31" s="70"/>
      <c r="SLK31" s="70"/>
      <c r="SLL31" s="70"/>
      <c r="SLM31" s="70"/>
      <c r="SLN31" s="70"/>
      <c r="SLO31" s="70"/>
      <c r="SLP31" s="70"/>
      <c r="SLQ31" s="70"/>
      <c r="SLR31" s="70"/>
      <c r="SLS31" s="70"/>
      <c r="SLT31" s="70"/>
      <c r="SLU31" s="70"/>
      <c r="SLV31" s="70"/>
      <c r="SLW31" s="70"/>
      <c r="SLX31" s="70"/>
      <c r="SLY31" s="70"/>
      <c r="SLZ31" s="70"/>
      <c r="SMA31" s="70"/>
      <c r="SMB31" s="70"/>
      <c r="SMC31" s="70"/>
      <c r="SMD31" s="70"/>
      <c r="SME31" s="70"/>
      <c r="SMF31" s="70"/>
      <c r="SMG31" s="70"/>
      <c r="SMH31" s="70"/>
      <c r="SMI31" s="70"/>
      <c r="SMJ31" s="70"/>
      <c r="SMK31" s="70"/>
      <c r="SML31" s="70"/>
      <c r="SMM31" s="70"/>
      <c r="SMN31" s="70"/>
      <c r="SMO31" s="70"/>
      <c r="SMP31" s="70"/>
      <c r="SMQ31" s="70"/>
      <c r="SMR31" s="70"/>
      <c r="SMS31" s="70"/>
      <c r="SMT31" s="70"/>
      <c r="SMU31" s="70"/>
      <c r="SMV31" s="70"/>
      <c r="SMW31" s="70"/>
      <c r="SMX31" s="70"/>
      <c r="SMY31" s="70"/>
      <c r="SMZ31" s="70"/>
      <c r="SNA31" s="70"/>
      <c r="SNB31" s="70"/>
      <c r="SNC31" s="70"/>
      <c r="SND31" s="70"/>
      <c r="SNE31" s="70"/>
      <c r="SNF31" s="70"/>
      <c r="SNG31" s="70"/>
      <c r="SNH31" s="70"/>
      <c r="SNI31" s="70"/>
      <c r="SNJ31" s="70"/>
      <c r="SNK31" s="70"/>
      <c r="SNL31" s="70"/>
      <c r="SNM31" s="70"/>
      <c r="SNN31" s="70"/>
      <c r="SNO31" s="70"/>
      <c r="SNP31" s="70"/>
      <c r="SNQ31" s="70"/>
      <c r="SNR31" s="70"/>
      <c r="SNS31" s="70"/>
      <c r="SNT31" s="70"/>
      <c r="SNU31" s="70"/>
      <c r="SNV31" s="70"/>
      <c r="SNW31" s="70"/>
      <c r="SNX31" s="70"/>
      <c r="SNY31" s="70"/>
      <c r="SNZ31" s="70"/>
      <c r="SOA31" s="70"/>
      <c r="SOB31" s="70"/>
      <c r="SOC31" s="70"/>
      <c r="SOD31" s="70"/>
      <c r="SOE31" s="70"/>
      <c r="SOF31" s="70"/>
      <c r="SOG31" s="70"/>
      <c r="SOH31" s="70"/>
      <c r="SOI31" s="70"/>
      <c r="SOJ31" s="70"/>
      <c r="SOK31" s="70"/>
      <c r="SOL31" s="70"/>
      <c r="SOM31" s="70"/>
      <c r="SON31" s="70"/>
      <c r="SOO31" s="70"/>
      <c r="SOP31" s="70"/>
      <c r="SOQ31" s="70"/>
      <c r="SOR31" s="70"/>
      <c r="SOS31" s="70"/>
      <c r="SOT31" s="70"/>
      <c r="SOU31" s="70"/>
      <c r="SOV31" s="70"/>
      <c r="SOW31" s="70"/>
      <c r="SOX31" s="70"/>
      <c r="SOY31" s="70"/>
      <c r="SOZ31" s="70"/>
      <c r="SPA31" s="70"/>
      <c r="SPB31" s="70"/>
      <c r="SPC31" s="70"/>
      <c r="SPD31" s="70"/>
      <c r="SPE31" s="70"/>
      <c r="SPF31" s="70"/>
      <c r="SPG31" s="70"/>
      <c r="SPH31" s="70"/>
      <c r="SPI31" s="70"/>
      <c r="SPJ31" s="70"/>
      <c r="SPK31" s="70"/>
      <c r="SPL31" s="70"/>
      <c r="SPM31" s="70"/>
      <c r="SPN31" s="70"/>
      <c r="SPO31" s="70"/>
      <c r="SPP31" s="70"/>
      <c r="SPQ31" s="70"/>
      <c r="SPR31" s="70"/>
      <c r="SPS31" s="70"/>
      <c r="SPT31" s="70"/>
      <c r="SPU31" s="70"/>
      <c r="SPV31" s="70"/>
      <c r="SPW31" s="70"/>
      <c r="SPX31" s="70"/>
      <c r="SPY31" s="70"/>
      <c r="SPZ31" s="70"/>
      <c r="SQA31" s="70"/>
      <c r="SQB31" s="70"/>
      <c r="SQC31" s="70"/>
      <c r="SQD31" s="70"/>
      <c r="SQE31" s="70"/>
      <c r="SQF31" s="70"/>
      <c r="SQG31" s="70"/>
      <c r="SQH31" s="70"/>
      <c r="SQI31" s="70"/>
      <c r="SQJ31" s="70"/>
      <c r="SQK31" s="70"/>
      <c r="SQL31" s="70"/>
      <c r="SQM31" s="70"/>
      <c r="SQN31" s="70"/>
      <c r="SQO31" s="70"/>
      <c r="SQP31" s="70"/>
      <c r="SQQ31" s="70"/>
      <c r="SQR31" s="70"/>
      <c r="SQS31" s="70"/>
      <c r="SQT31" s="70"/>
      <c r="SQU31" s="70"/>
      <c r="SQV31" s="70"/>
      <c r="SQW31" s="70"/>
      <c r="SQX31" s="70"/>
      <c r="SQY31" s="70"/>
      <c r="SQZ31" s="70"/>
      <c r="SRA31" s="70"/>
      <c r="SRB31" s="70"/>
      <c r="SRC31" s="70"/>
      <c r="SRD31" s="70"/>
      <c r="SRE31" s="70"/>
      <c r="SRF31" s="70"/>
      <c r="SRG31" s="70"/>
      <c r="SRH31" s="70"/>
      <c r="SRI31" s="70"/>
      <c r="SRJ31" s="70"/>
      <c r="SRK31" s="70"/>
      <c r="SRL31" s="70"/>
      <c r="SRM31" s="70"/>
      <c r="SRN31" s="70"/>
      <c r="SRO31" s="70"/>
      <c r="SRP31" s="70"/>
      <c r="SRQ31" s="70"/>
      <c r="SRR31" s="70"/>
      <c r="SRS31" s="70"/>
      <c r="SRT31" s="70"/>
      <c r="SRU31" s="70"/>
      <c r="SRV31" s="70"/>
      <c r="SRW31" s="70"/>
      <c r="SRX31" s="70"/>
      <c r="SRY31" s="70"/>
      <c r="SRZ31" s="70"/>
      <c r="SSA31" s="70"/>
      <c r="SSB31" s="70"/>
      <c r="SSC31" s="70"/>
      <c r="SSD31" s="70"/>
      <c r="SSE31" s="70"/>
      <c r="SSF31" s="70"/>
      <c r="SSG31" s="70"/>
      <c r="SSH31" s="70"/>
      <c r="SSI31" s="70"/>
      <c r="SSJ31" s="70"/>
      <c r="SSK31" s="70"/>
      <c r="SSL31" s="70"/>
      <c r="SSM31" s="70"/>
      <c r="SSN31" s="70"/>
      <c r="SSO31" s="70"/>
      <c r="SSP31" s="70"/>
      <c r="SSQ31" s="70"/>
      <c r="SSR31" s="70"/>
      <c r="SSS31" s="70"/>
      <c r="SST31" s="70"/>
      <c r="SSU31" s="70"/>
      <c r="SSV31" s="70"/>
      <c r="SSW31" s="70"/>
      <c r="SSX31" s="70"/>
      <c r="SSY31" s="70"/>
      <c r="SSZ31" s="70"/>
      <c r="STA31" s="70"/>
      <c r="STB31" s="70"/>
      <c r="STC31" s="70"/>
      <c r="STD31" s="70"/>
      <c r="STE31" s="70"/>
      <c r="STF31" s="70"/>
      <c r="STG31" s="70"/>
      <c r="STH31" s="70"/>
      <c r="STI31" s="70"/>
      <c r="STJ31" s="70"/>
      <c r="STK31" s="70"/>
      <c r="STL31" s="70"/>
      <c r="STM31" s="70"/>
      <c r="STN31" s="70"/>
      <c r="STO31" s="70"/>
      <c r="STP31" s="70"/>
      <c r="STQ31" s="70"/>
      <c r="STR31" s="70"/>
      <c r="STS31" s="70"/>
      <c r="STT31" s="70"/>
      <c r="STU31" s="70"/>
      <c r="STV31" s="70"/>
      <c r="STW31" s="70"/>
      <c r="STX31" s="70"/>
      <c r="STY31" s="70"/>
      <c r="STZ31" s="70"/>
      <c r="SUA31" s="70"/>
      <c r="SUB31" s="70"/>
      <c r="SUC31" s="70"/>
      <c r="SUD31" s="70"/>
      <c r="SUE31" s="70"/>
      <c r="SUF31" s="70"/>
      <c r="SUG31" s="70"/>
      <c r="SUH31" s="70"/>
      <c r="SUI31" s="70"/>
      <c r="SUJ31" s="70"/>
      <c r="SUK31" s="70"/>
      <c r="SUL31" s="70"/>
      <c r="SUM31" s="70"/>
      <c r="SUN31" s="70"/>
      <c r="SUO31" s="70"/>
      <c r="SUP31" s="70"/>
      <c r="SUQ31" s="70"/>
      <c r="SUR31" s="70"/>
      <c r="SUS31" s="70"/>
      <c r="SUT31" s="70"/>
      <c r="SUU31" s="70"/>
      <c r="SUV31" s="70"/>
      <c r="SUW31" s="70"/>
      <c r="SUX31" s="70"/>
      <c r="SUY31" s="70"/>
      <c r="SUZ31" s="70"/>
      <c r="SVA31" s="70"/>
      <c r="SVB31" s="70"/>
      <c r="SVC31" s="70"/>
      <c r="SVD31" s="70"/>
      <c r="SVE31" s="70"/>
      <c r="SVF31" s="70"/>
      <c r="SVG31" s="70"/>
      <c r="SVH31" s="70"/>
      <c r="SVI31" s="70"/>
      <c r="SVJ31" s="70"/>
      <c r="SVK31" s="70"/>
      <c r="SVL31" s="70"/>
      <c r="SVM31" s="70"/>
      <c r="SVN31" s="70"/>
      <c r="SVO31" s="70"/>
      <c r="SVP31" s="70"/>
      <c r="SVQ31" s="70"/>
      <c r="SVR31" s="70"/>
      <c r="SVS31" s="70"/>
      <c r="SVT31" s="70"/>
      <c r="SVU31" s="70"/>
      <c r="SVV31" s="70"/>
      <c r="SVW31" s="70"/>
      <c r="SVX31" s="70"/>
      <c r="SVY31" s="70"/>
      <c r="SVZ31" s="70"/>
      <c r="SWA31" s="70"/>
      <c r="SWB31" s="70"/>
      <c r="SWC31" s="70"/>
      <c r="SWD31" s="70"/>
      <c r="SWE31" s="70"/>
      <c r="SWF31" s="70"/>
      <c r="SWG31" s="70"/>
      <c r="SWH31" s="70"/>
      <c r="SWI31" s="70"/>
      <c r="SWJ31" s="70"/>
      <c r="SWK31" s="70"/>
      <c r="SWL31" s="70"/>
      <c r="SWM31" s="70"/>
      <c r="SWN31" s="70"/>
      <c r="SWO31" s="70"/>
      <c r="SWP31" s="70"/>
      <c r="SWQ31" s="70"/>
      <c r="SWR31" s="70"/>
      <c r="SWS31" s="70"/>
      <c r="SWT31" s="70"/>
      <c r="SWU31" s="70"/>
      <c r="SWV31" s="70"/>
      <c r="SWW31" s="70"/>
      <c r="SWX31" s="70"/>
      <c r="SWY31" s="70"/>
      <c r="SWZ31" s="70"/>
      <c r="SXA31" s="70"/>
      <c r="SXB31" s="70"/>
      <c r="SXC31" s="70"/>
      <c r="SXD31" s="70"/>
      <c r="SXE31" s="70"/>
      <c r="SXF31" s="70"/>
      <c r="SXG31" s="70"/>
      <c r="SXH31" s="70"/>
      <c r="SXI31" s="70"/>
      <c r="SXJ31" s="70"/>
      <c r="SXK31" s="70"/>
      <c r="SXL31" s="70"/>
      <c r="SXM31" s="70"/>
      <c r="SXN31" s="70"/>
      <c r="SXO31" s="70"/>
      <c r="SXP31" s="70"/>
      <c r="SXQ31" s="70"/>
      <c r="SXR31" s="70"/>
      <c r="SXS31" s="70"/>
      <c r="SXT31" s="70"/>
      <c r="SXU31" s="70"/>
      <c r="SXV31" s="70"/>
      <c r="SXW31" s="70"/>
      <c r="SXX31" s="70"/>
      <c r="SXY31" s="70"/>
      <c r="SXZ31" s="70"/>
      <c r="SYA31" s="70"/>
      <c r="SYB31" s="70"/>
      <c r="SYC31" s="70"/>
      <c r="SYD31" s="70"/>
      <c r="SYE31" s="70"/>
      <c r="SYF31" s="70"/>
      <c r="SYG31" s="70"/>
      <c r="SYH31" s="70"/>
      <c r="SYI31" s="70"/>
      <c r="SYJ31" s="70"/>
      <c r="SYK31" s="70"/>
      <c r="SYL31" s="70"/>
      <c r="SYM31" s="70"/>
      <c r="SYN31" s="70"/>
      <c r="SYO31" s="70"/>
      <c r="SYP31" s="70"/>
      <c r="SYQ31" s="70"/>
      <c r="SYR31" s="70"/>
      <c r="SYS31" s="70"/>
      <c r="SYT31" s="70"/>
      <c r="SYU31" s="70"/>
      <c r="SYV31" s="70"/>
      <c r="SYW31" s="70"/>
      <c r="SYX31" s="70"/>
      <c r="SYY31" s="70"/>
      <c r="SYZ31" s="70"/>
      <c r="SZA31" s="70"/>
      <c r="SZB31" s="70"/>
      <c r="SZC31" s="70"/>
      <c r="SZD31" s="70"/>
      <c r="SZE31" s="70"/>
      <c r="SZF31" s="70"/>
      <c r="SZG31" s="70"/>
      <c r="SZH31" s="70"/>
      <c r="SZI31" s="70"/>
      <c r="SZJ31" s="70"/>
      <c r="SZK31" s="70"/>
      <c r="SZL31" s="70"/>
      <c r="SZM31" s="70"/>
      <c r="SZN31" s="70"/>
      <c r="SZO31" s="70"/>
      <c r="SZP31" s="70"/>
      <c r="SZQ31" s="70"/>
      <c r="SZR31" s="70"/>
      <c r="SZS31" s="70"/>
      <c r="SZT31" s="70"/>
      <c r="SZU31" s="70"/>
      <c r="SZV31" s="70"/>
      <c r="SZW31" s="70"/>
      <c r="SZX31" s="70"/>
      <c r="SZY31" s="70"/>
      <c r="SZZ31" s="70"/>
      <c r="TAA31" s="70"/>
      <c r="TAB31" s="70"/>
      <c r="TAC31" s="70"/>
      <c r="TAD31" s="70"/>
      <c r="TAE31" s="70"/>
      <c r="TAF31" s="70"/>
      <c r="TAG31" s="70"/>
      <c r="TAH31" s="70"/>
      <c r="TAI31" s="70"/>
      <c r="TAJ31" s="70"/>
      <c r="TAK31" s="70"/>
      <c r="TAL31" s="70"/>
      <c r="TAM31" s="70"/>
      <c r="TAN31" s="70"/>
      <c r="TAO31" s="70"/>
      <c r="TAP31" s="70"/>
      <c r="TAQ31" s="70"/>
      <c r="TAR31" s="70"/>
      <c r="TAS31" s="70"/>
      <c r="TAT31" s="70"/>
      <c r="TAU31" s="70"/>
      <c r="TAV31" s="70"/>
      <c r="TAW31" s="70"/>
      <c r="TAX31" s="70"/>
      <c r="TAY31" s="70"/>
      <c r="TAZ31" s="70"/>
      <c r="TBA31" s="70"/>
      <c r="TBB31" s="70"/>
      <c r="TBC31" s="70"/>
      <c r="TBD31" s="70"/>
      <c r="TBE31" s="70"/>
      <c r="TBF31" s="70"/>
      <c r="TBG31" s="70"/>
      <c r="TBH31" s="70"/>
      <c r="TBI31" s="70"/>
      <c r="TBJ31" s="70"/>
      <c r="TBK31" s="70"/>
      <c r="TBL31" s="70"/>
      <c r="TBM31" s="70"/>
      <c r="TBN31" s="70"/>
      <c r="TBO31" s="70"/>
      <c r="TBP31" s="70"/>
      <c r="TBQ31" s="70"/>
      <c r="TBR31" s="70"/>
      <c r="TBS31" s="70"/>
      <c r="TBT31" s="70"/>
      <c r="TBU31" s="70"/>
      <c r="TBV31" s="70"/>
      <c r="TBW31" s="70"/>
      <c r="TBX31" s="70"/>
      <c r="TBY31" s="70"/>
      <c r="TBZ31" s="70"/>
      <c r="TCA31" s="70"/>
      <c r="TCB31" s="70"/>
      <c r="TCC31" s="70"/>
      <c r="TCD31" s="70"/>
      <c r="TCE31" s="70"/>
      <c r="TCF31" s="70"/>
      <c r="TCG31" s="70"/>
      <c r="TCH31" s="70"/>
      <c r="TCI31" s="70"/>
      <c r="TCJ31" s="70"/>
      <c r="TCK31" s="70"/>
      <c r="TCL31" s="70"/>
      <c r="TCM31" s="70"/>
      <c r="TCN31" s="70"/>
      <c r="TCO31" s="70"/>
      <c r="TCP31" s="70"/>
      <c r="TCQ31" s="70"/>
      <c r="TCR31" s="70"/>
      <c r="TCS31" s="70"/>
      <c r="TCT31" s="70"/>
      <c r="TCU31" s="70"/>
      <c r="TCV31" s="70"/>
      <c r="TCW31" s="70"/>
      <c r="TCX31" s="70"/>
      <c r="TCY31" s="70"/>
      <c r="TCZ31" s="70"/>
      <c r="TDA31" s="70"/>
      <c r="TDB31" s="70"/>
      <c r="TDC31" s="70"/>
      <c r="TDD31" s="70"/>
      <c r="TDE31" s="70"/>
      <c r="TDF31" s="70"/>
      <c r="TDG31" s="70"/>
      <c r="TDH31" s="70"/>
      <c r="TDI31" s="70"/>
      <c r="TDJ31" s="70"/>
      <c r="TDK31" s="70"/>
      <c r="TDL31" s="70"/>
      <c r="TDM31" s="70"/>
      <c r="TDN31" s="70"/>
      <c r="TDO31" s="70"/>
      <c r="TDP31" s="70"/>
      <c r="TDQ31" s="70"/>
      <c r="TDR31" s="70"/>
      <c r="TDS31" s="70"/>
      <c r="TDT31" s="70"/>
      <c r="TDU31" s="70"/>
      <c r="TDV31" s="70"/>
      <c r="TDW31" s="70"/>
      <c r="TDX31" s="70"/>
      <c r="TDY31" s="70"/>
      <c r="TDZ31" s="70"/>
      <c r="TEA31" s="70"/>
      <c r="TEB31" s="70"/>
      <c r="TEC31" s="70"/>
      <c r="TED31" s="70"/>
      <c r="TEE31" s="70"/>
      <c r="TEF31" s="70"/>
      <c r="TEG31" s="70"/>
      <c r="TEH31" s="70"/>
      <c r="TEI31" s="70"/>
      <c r="TEJ31" s="70"/>
      <c r="TEK31" s="70"/>
      <c r="TEL31" s="70"/>
      <c r="TEM31" s="70"/>
      <c r="TEN31" s="70"/>
      <c r="TEO31" s="70"/>
      <c r="TEP31" s="70"/>
      <c r="TEQ31" s="70"/>
      <c r="TER31" s="70"/>
      <c r="TES31" s="70"/>
      <c r="TET31" s="70"/>
      <c r="TEU31" s="70"/>
      <c r="TEV31" s="70"/>
      <c r="TEW31" s="70"/>
      <c r="TEX31" s="70"/>
      <c r="TEY31" s="70"/>
      <c r="TEZ31" s="70"/>
      <c r="TFA31" s="70"/>
      <c r="TFB31" s="70"/>
      <c r="TFC31" s="70"/>
      <c r="TFD31" s="70"/>
      <c r="TFE31" s="70"/>
      <c r="TFF31" s="70"/>
      <c r="TFG31" s="70"/>
      <c r="TFH31" s="70"/>
      <c r="TFI31" s="70"/>
      <c r="TFJ31" s="70"/>
      <c r="TFK31" s="70"/>
      <c r="TFL31" s="70"/>
      <c r="TFM31" s="70"/>
      <c r="TFN31" s="70"/>
      <c r="TFO31" s="70"/>
      <c r="TFP31" s="70"/>
      <c r="TFQ31" s="70"/>
      <c r="TFR31" s="70"/>
      <c r="TFS31" s="70"/>
      <c r="TFT31" s="70"/>
      <c r="TFU31" s="70"/>
      <c r="TFV31" s="70"/>
      <c r="TFW31" s="70"/>
      <c r="TFX31" s="70"/>
      <c r="TFY31" s="70"/>
      <c r="TFZ31" s="70"/>
      <c r="TGA31" s="70"/>
      <c r="TGB31" s="70"/>
      <c r="TGC31" s="70"/>
      <c r="TGD31" s="70"/>
      <c r="TGE31" s="70"/>
      <c r="TGF31" s="70"/>
      <c r="TGG31" s="70"/>
      <c r="TGH31" s="70"/>
      <c r="TGI31" s="70"/>
      <c r="TGJ31" s="70"/>
      <c r="TGK31" s="70"/>
      <c r="TGL31" s="70"/>
      <c r="TGM31" s="70"/>
      <c r="TGN31" s="70"/>
      <c r="TGO31" s="70"/>
      <c r="TGP31" s="70"/>
      <c r="TGQ31" s="70"/>
      <c r="TGR31" s="70"/>
      <c r="TGS31" s="70"/>
      <c r="TGT31" s="70"/>
      <c r="TGU31" s="70"/>
      <c r="TGV31" s="70"/>
      <c r="TGW31" s="70"/>
      <c r="TGX31" s="70"/>
      <c r="TGY31" s="70"/>
      <c r="TGZ31" s="70"/>
      <c r="THA31" s="70"/>
      <c r="THB31" s="70"/>
      <c r="THC31" s="70"/>
      <c r="THD31" s="70"/>
      <c r="THE31" s="70"/>
      <c r="THF31" s="70"/>
      <c r="THG31" s="70"/>
      <c r="THH31" s="70"/>
      <c r="THI31" s="70"/>
      <c r="THJ31" s="70"/>
      <c r="THK31" s="70"/>
      <c r="THL31" s="70"/>
      <c r="THM31" s="70"/>
      <c r="THN31" s="70"/>
      <c r="THO31" s="70"/>
      <c r="THP31" s="70"/>
      <c r="THQ31" s="70"/>
      <c r="THR31" s="70"/>
      <c r="THS31" s="70"/>
      <c r="THT31" s="70"/>
      <c r="THU31" s="70"/>
      <c r="THV31" s="70"/>
      <c r="THW31" s="70"/>
      <c r="THX31" s="70"/>
      <c r="THY31" s="70"/>
      <c r="THZ31" s="70"/>
      <c r="TIA31" s="70"/>
      <c r="TIB31" s="70"/>
      <c r="TIC31" s="70"/>
      <c r="TID31" s="70"/>
      <c r="TIE31" s="70"/>
      <c r="TIF31" s="70"/>
      <c r="TIG31" s="70"/>
      <c r="TIH31" s="70"/>
      <c r="TII31" s="70"/>
      <c r="TIJ31" s="70"/>
      <c r="TIK31" s="70"/>
      <c r="TIL31" s="70"/>
      <c r="TIM31" s="70"/>
      <c r="TIN31" s="70"/>
      <c r="TIO31" s="70"/>
      <c r="TIP31" s="70"/>
      <c r="TIQ31" s="70"/>
      <c r="TIR31" s="70"/>
      <c r="TIS31" s="70"/>
      <c r="TIT31" s="70"/>
      <c r="TIU31" s="70"/>
      <c r="TIV31" s="70"/>
      <c r="TIW31" s="70"/>
      <c r="TIX31" s="70"/>
      <c r="TIY31" s="70"/>
      <c r="TIZ31" s="70"/>
      <c r="TJA31" s="70"/>
      <c r="TJB31" s="70"/>
      <c r="TJC31" s="70"/>
      <c r="TJD31" s="70"/>
      <c r="TJE31" s="70"/>
      <c r="TJF31" s="70"/>
      <c r="TJG31" s="70"/>
      <c r="TJH31" s="70"/>
      <c r="TJI31" s="70"/>
      <c r="TJJ31" s="70"/>
      <c r="TJK31" s="70"/>
      <c r="TJL31" s="70"/>
      <c r="TJM31" s="70"/>
      <c r="TJN31" s="70"/>
      <c r="TJO31" s="70"/>
      <c r="TJP31" s="70"/>
      <c r="TJQ31" s="70"/>
      <c r="TJR31" s="70"/>
      <c r="TJS31" s="70"/>
      <c r="TJT31" s="70"/>
      <c r="TJU31" s="70"/>
      <c r="TJV31" s="70"/>
      <c r="TJW31" s="70"/>
      <c r="TJX31" s="70"/>
      <c r="TJY31" s="70"/>
      <c r="TJZ31" s="70"/>
      <c r="TKA31" s="70"/>
      <c r="TKB31" s="70"/>
      <c r="TKC31" s="70"/>
      <c r="TKD31" s="70"/>
      <c r="TKE31" s="70"/>
      <c r="TKF31" s="70"/>
      <c r="TKG31" s="70"/>
      <c r="TKH31" s="70"/>
      <c r="TKI31" s="70"/>
      <c r="TKJ31" s="70"/>
      <c r="TKK31" s="70"/>
      <c r="TKL31" s="70"/>
      <c r="TKM31" s="70"/>
      <c r="TKN31" s="70"/>
      <c r="TKO31" s="70"/>
      <c r="TKP31" s="70"/>
      <c r="TKQ31" s="70"/>
      <c r="TKR31" s="70"/>
      <c r="TKS31" s="70"/>
      <c r="TKT31" s="70"/>
      <c r="TKU31" s="70"/>
      <c r="TKV31" s="70"/>
      <c r="TKW31" s="70"/>
      <c r="TKX31" s="70"/>
      <c r="TKY31" s="70"/>
      <c r="TKZ31" s="70"/>
      <c r="TLA31" s="70"/>
      <c r="TLB31" s="70"/>
      <c r="TLC31" s="70"/>
      <c r="TLD31" s="70"/>
      <c r="TLE31" s="70"/>
      <c r="TLF31" s="70"/>
      <c r="TLG31" s="70"/>
      <c r="TLH31" s="70"/>
      <c r="TLI31" s="70"/>
      <c r="TLJ31" s="70"/>
      <c r="TLK31" s="70"/>
      <c r="TLL31" s="70"/>
      <c r="TLM31" s="70"/>
      <c r="TLN31" s="70"/>
      <c r="TLO31" s="70"/>
      <c r="TLP31" s="70"/>
      <c r="TLQ31" s="70"/>
      <c r="TLR31" s="70"/>
      <c r="TLS31" s="70"/>
      <c r="TLT31" s="70"/>
      <c r="TLU31" s="70"/>
      <c r="TLV31" s="70"/>
      <c r="TLW31" s="70"/>
      <c r="TLX31" s="70"/>
      <c r="TLY31" s="70"/>
      <c r="TLZ31" s="70"/>
      <c r="TMA31" s="70"/>
      <c r="TMB31" s="70"/>
      <c r="TMC31" s="70"/>
      <c r="TMD31" s="70"/>
      <c r="TME31" s="70"/>
      <c r="TMF31" s="70"/>
      <c r="TMG31" s="70"/>
      <c r="TMH31" s="70"/>
      <c r="TMI31" s="70"/>
      <c r="TMJ31" s="70"/>
      <c r="TMK31" s="70"/>
      <c r="TML31" s="70"/>
      <c r="TMM31" s="70"/>
      <c r="TMN31" s="70"/>
      <c r="TMO31" s="70"/>
      <c r="TMP31" s="70"/>
      <c r="TMQ31" s="70"/>
      <c r="TMR31" s="70"/>
      <c r="TMS31" s="70"/>
      <c r="TMT31" s="70"/>
      <c r="TMU31" s="70"/>
      <c r="TMV31" s="70"/>
      <c r="TMW31" s="70"/>
      <c r="TMX31" s="70"/>
      <c r="TMY31" s="70"/>
      <c r="TMZ31" s="70"/>
      <c r="TNA31" s="70"/>
      <c r="TNB31" s="70"/>
      <c r="TNC31" s="70"/>
      <c r="TND31" s="70"/>
      <c r="TNE31" s="70"/>
      <c r="TNF31" s="70"/>
      <c r="TNG31" s="70"/>
      <c r="TNH31" s="70"/>
      <c r="TNI31" s="70"/>
      <c r="TNJ31" s="70"/>
      <c r="TNK31" s="70"/>
      <c r="TNL31" s="70"/>
      <c r="TNM31" s="70"/>
      <c r="TNN31" s="70"/>
      <c r="TNO31" s="70"/>
      <c r="TNP31" s="70"/>
      <c r="TNQ31" s="70"/>
      <c r="TNR31" s="70"/>
      <c r="TNS31" s="70"/>
      <c r="TNT31" s="70"/>
      <c r="TNU31" s="70"/>
      <c r="TNV31" s="70"/>
      <c r="TNW31" s="70"/>
      <c r="TNX31" s="70"/>
      <c r="TNY31" s="70"/>
      <c r="TNZ31" s="70"/>
      <c r="TOA31" s="70"/>
      <c r="TOB31" s="70"/>
      <c r="TOC31" s="70"/>
      <c r="TOD31" s="70"/>
      <c r="TOE31" s="70"/>
      <c r="TOF31" s="70"/>
      <c r="TOG31" s="70"/>
      <c r="TOH31" s="70"/>
      <c r="TOI31" s="70"/>
      <c r="TOJ31" s="70"/>
      <c r="TOK31" s="70"/>
      <c r="TOL31" s="70"/>
      <c r="TOM31" s="70"/>
      <c r="TON31" s="70"/>
      <c r="TOO31" s="70"/>
      <c r="TOP31" s="70"/>
      <c r="TOQ31" s="70"/>
      <c r="TOR31" s="70"/>
      <c r="TOS31" s="70"/>
      <c r="TOT31" s="70"/>
      <c r="TOU31" s="70"/>
      <c r="TOV31" s="70"/>
      <c r="TOW31" s="70"/>
      <c r="TOX31" s="70"/>
      <c r="TOY31" s="70"/>
      <c r="TOZ31" s="70"/>
      <c r="TPA31" s="70"/>
      <c r="TPB31" s="70"/>
      <c r="TPC31" s="70"/>
      <c r="TPD31" s="70"/>
      <c r="TPE31" s="70"/>
      <c r="TPF31" s="70"/>
      <c r="TPG31" s="70"/>
      <c r="TPH31" s="70"/>
      <c r="TPI31" s="70"/>
      <c r="TPJ31" s="70"/>
      <c r="TPK31" s="70"/>
      <c r="TPL31" s="70"/>
      <c r="TPM31" s="70"/>
      <c r="TPN31" s="70"/>
      <c r="TPO31" s="70"/>
      <c r="TPP31" s="70"/>
      <c r="TPQ31" s="70"/>
      <c r="TPR31" s="70"/>
      <c r="TPS31" s="70"/>
      <c r="TPT31" s="70"/>
      <c r="TPU31" s="70"/>
      <c r="TPV31" s="70"/>
      <c r="TPW31" s="70"/>
      <c r="TPX31" s="70"/>
      <c r="TPY31" s="70"/>
      <c r="TPZ31" s="70"/>
      <c r="TQA31" s="70"/>
      <c r="TQB31" s="70"/>
      <c r="TQC31" s="70"/>
      <c r="TQD31" s="70"/>
      <c r="TQE31" s="70"/>
      <c r="TQF31" s="70"/>
      <c r="TQG31" s="70"/>
      <c r="TQH31" s="70"/>
      <c r="TQI31" s="70"/>
      <c r="TQJ31" s="70"/>
      <c r="TQK31" s="70"/>
      <c r="TQL31" s="70"/>
      <c r="TQM31" s="70"/>
      <c r="TQN31" s="70"/>
      <c r="TQO31" s="70"/>
      <c r="TQP31" s="70"/>
      <c r="TQQ31" s="70"/>
      <c r="TQR31" s="70"/>
      <c r="TQS31" s="70"/>
      <c r="TQT31" s="70"/>
      <c r="TQU31" s="70"/>
      <c r="TQV31" s="70"/>
      <c r="TQW31" s="70"/>
      <c r="TQX31" s="70"/>
      <c r="TQY31" s="70"/>
      <c r="TQZ31" s="70"/>
      <c r="TRA31" s="70"/>
      <c r="TRB31" s="70"/>
      <c r="TRC31" s="70"/>
      <c r="TRD31" s="70"/>
      <c r="TRE31" s="70"/>
      <c r="TRF31" s="70"/>
      <c r="TRG31" s="70"/>
      <c r="TRH31" s="70"/>
      <c r="TRI31" s="70"/>
      <c r="TRJ31" s="70"/>
      <c r="TRK31" s="70"/>
      <c r="TRL31" s="70"/>
      <c r="TRM31" s="70"/>
      <c r="TRN31" s="70"/>
      <c r="TRO31" s="70"/>
      <c r="TRP31" s="70"/>
      <c r="TRQ31" s="70"/>
      <c r="TRR31" s="70"/>
      <c r="TRS31" s="70"/>
      <c r="TRT31" s="70"/>
      <c r="TRU31" s="70"/>
      <c r="TRV31" s="70"/>
      <c r="TRW31" s="70"/>
      <c r="TRX31" s="70"/>
      <c r="TRY31" s="70"/>
      <c r="TRZ31" s="70"/>
      <c r="TSA31" s="70"/>
      <c r="TSB31" s="70"/>
      <c r="TSC31" s="70"/>
      <c r="TSD31" s="70"/>
      <c r="TSE31" s="70"/>
      <c r="TSF31" s="70"/>
      <c r="TSG31" s="70"/>
      <c r="TSH31" s="70"/>
      <c r="TSI31" s="70"/>
      <c r="TSJ31" s="70"/>
      <c r="TSK31" s="70"/>
      <c r="TSL31" s="70"/>
      <c r="TSM31" s="70"/>
      <c r="TSN31" s="70"/>
      <c r="TSO31" s="70"/>
      <c r="TSP31" s="70"/>
      <c r="TSQ31" s="70"/>
      <c r="TSR31" s="70"/>
      <c r="TSS31" s="70"/>
      <c r="TST31" s="70"/>
      <c r="TSU31" s="70"/>
      <c r="TSV31" s="70"/>
      <c r="TSW31" s="70"/>
      <c r="TSX31" s="70"/>
      <c r="TSY31" s="70"/>
      <c r="TSZ31" s="70"/>
      <c r="TTA31" s="70"/>
      <c r="TTB31" s="70"/>
      <c r="TTC31" s="70"/>
      <c r="TTD31" s="70"/>
      <c r="TTE31" s="70"/>
      <c r="TTF31" s="70"/>
      <c r="TTG31" s="70"/>
      <c r="TTH31" s="70"/>
      <c r="TTI31" s="70"/>
      <c r="TTJ31" s="70"/>
      <c r="TTK31" s="70"/>
      <c r="TTL31" s="70"/>
      <c r="TTM31" s="70"/>
      <c r="TTN31" s="70"/>
      <c r="TTO31" s="70"/>
      <c r="TTP31" s="70"/>
      <c r="TTQ31" s="70"/>
      <c r="TTR31" s="70"/>
      <c r="TTS31" s="70"/>
      <c r="TTT31" s="70"/>
      <c r="TTU31" s="70"/>
      <c r="TTV31" s="70"/>
      <c r="TTW31" s="70"/>
      <c r="TTX31" s="70"/>
      <c r="TTY31" s="70"/>
      <c r="TTZ31" s="70"/>
      <c r="TUA31" s="70"/>
      <c r="TUB31" s="70"/>
      <c r="TUC31" s="70"/>
      <c r="TUD31" s="70"/>
      <c r="TUE31" s="70"/>
      <c r="TUF31" s="70"/>
      <c r="TUG31" s="70"/>
      <c r="TUH31" s="70"/>
      <c r="TUI31" s="70"/>
      <c r="TUJ31" s="70"/>
      <c r="TUK31" s="70"/>
      <c r="TUL31" s="70"/>
      <c r="TUM31" s="70"/>
      <c r="TUN31" s="70"/>
      <c r="TUO31" s="70"/>
      <c r="TUP31" s="70"/>
      <c r="TUQ31" s="70"/>
      <c r="TUR31" s="70"/>
      <c r="TUS31" s="70"/>
      <c r="TUT31" s="70"/>
      <c r="TUU31" s="70"/>
      <c r="TUV31" s="70"/>
      <c r="TUW31" s="70"/>
      <c r="TUX31" s="70"/>
      <c r="TUY31" s="70"/>
      <c r="TUZ31" s="70"/>
      <c r="TVA31" s="70"/>
      <c r="TVB31" s="70"/>
      <c r="TVC31" s="70"/>
      <c r="TVD31" s="70"/>
      <c r="TVE31" s="70"/>
      <c r="TVF31" s="70"/>
      <c r="TVG31" s="70"/>
      <c r="TVH31" s="70"/>
      <c r="TVI31" s="70"/>
      <c r="TVJ31" s="70"/>
      <c r="TVK31" s="70"/>
      <c r="TVL31" s="70"/>
      <c r="TVM31" s="70"/>
      <c r="TVN31" s="70"/>
      <c r="TVO31" s="70"/>
      <c r="TVP31" s="70"/>
      <c r="TVQ31" s="70"/>
      <c r="TVR31" s="70"/>
      <c r="TVS31" s="70"/>
      <c r="TVT31" s="70"/>
      <c r="TVU31" s="70"/>
      <c r="TVV31" s="70"/>
      <c r="TVW31" s="70"/>
      <c r="TVX31" s="70"/>
      <c r="TVY31" s="70"/>
      <c r="TVZ31" s="70"/>
      <c r="TWA31" s="70"/>
      <c r="TWB31" s="70"/>
      <c r="TWC31" s="70"/>
      <c r="TWD31" s="70"/>
      <c r="TWE31" s="70"/>
      <c r="TWF31" s="70"/>
      <c r="TWG31" s="70"/>
      <c r="TWH31" s="70"/>
      <c r="TWI31" s="70"/>
      <c r="TWJ31" s="70"/>
      <c r="TWK31" s="70"/>
      <c r="TWL31" s="70"/>
      <c r="TWM31" s="70"/>
      <c r="TWN31" s="70"/>
      <c r="TWO31" s="70"/>
      <c r="TWP31" s="70"/>
      <c r="TWQ31" s="70"/>
      <c r="TWR31" s="70"/>
      <c r="TWS31" s="70"/>
      <c r="TWT31" s="70"/>
      <c r="TWU31" s="70"/>
      <c r="TWV31" s="70"/>
      <c r="TWW31" s="70"/>
      <c r="TWX31" s="70"/>
      <c r="TWY31" s="70"/>
      <c r="TWZ31" s="70"/>
      <c r="TXA31" s="70"/>
      <c r="TXB31" s="70"/>
      <c r="TXC31" s="70"/>
      <c r="TXD31" s="70"/>
      <c r="TXE31" s="70"/>
      <c r="TXF31" s="70"/>
      <c r="TXG31" s="70"/>
      <c r="TXH31" s="70"/>
      <c r="TXI31" s="70"/>
      <c r="TXJ31" s="70"/>
      <c r="TXK31" s="70"/>
      <c r="TXL31" s="70"/>
      <c r="TXM31" s="70"/>
      <c r="TXN31" s="70"/>
      <c r="TXO31" s="70"/>
      <c r="TXP31" s="70"/>
      <c r="TXQ31" s="70"/>
      <c r="TXR31" s="70"/>
      <c r="TXS31" s="70"/>
      <c r="TXT31" s="70"/>
      <c r="TXU31" s="70"/>
      <c r="TXV31" s="70"/>
      <c r="TXW31" s="70"/>
      <c r="TXX31" s="70"/>
      <c r="TXY31" s="70"/>
      <c r="TXZ31" s="70"/>
      <c r="TYA31" s="70"/>
      <c r="TYB31" s="70"/>
      <c r="TYC31" s="70"/>
      <c r="TYD31" s="70"/>
      <c r="TYE31" s="70"/>
      <c r="TYF31" s="70"/>
      <c r="TYG31" s="70"/>
      <c r="TYH31" s="70"/>
      <c r="TYI31" s="70"/>
      <c r="TYJ31" s="70"/>
      <c r="TYK31" s="70"/>
      <c r="TYL31" s="70"/>
      <c r="TYM31" s="70"/>
      <c r="TYN31" s="70"/>
      <c r="TYO31" s="70"/>
      <c r="TYP31" s="70"/>
      <c r="TYQ31" s="70"/>
      <c r="TYR31" s="70"/>
      <c r="TYS31" s="70"/>
      <c r="TYT31" s="70"/>
      <c r="TYU31" s="70"/>
      <c r="TYV31" s="70"/>
      <c r="TYW31" s="70"/>
      <c r="TYX31" s="70"/>
      <c r="TYY31" s="70"/>
      <c r="TYZ31" s="70"/>
      <c r="TZA31" s="70"/>
      <c r="TZB31" s="70"/>
      <c r="TZC31" s="70"/>
      <c r="TZD31" s="70"/>
      <c r="TZE31" s="70"/>
      <c r="TZF31" s="70"/>
      <c r="TZG31" s="70"/>
      <c r="TZH31" s="70"/>
      <c r="TZI31" s="70"/>
      <c r="TZJ31" s="70"/>
      <c r="TZK31" s="70"/>
      <c r="TZL31" s="70"/>
      <c r="TZM31" s="70"/>
      <c r="TZN31" s="70"/>
      <c r="TZO31" s="70"/>
      <c r="TZP31" s="70"/>
      <c r="TZQ31" s="70"/>
      <c r="TZR31" s="70"/>
      <c r="TZS31" s="70"/>
      <c r="TZT31" s="70"/>
      <c r="TZU31" s="70"/>
      <c r="TZV31" s="70"/>
      <c r="TZW31" s="70"/>
      <c r="TZX31" s="70"/>
      <c r="TZY31" s="70"/>
      <c r="TZZ31" s="70"/>
      <c r="UAA31" s="70"/>
      <c r="UAB31" s="70"/>
      <c r="UAC31" s="70"/>
      <c r="UAD31" s="70"/>
      <c r="UAE31" s="70"/>
      <c r="UAF31" s="70"/>
      <c r="UAG31" s="70"/>
      <c r="UAH31" s="70"/>
      <c r="UAI31" s="70"/>
      <c r="UAJ31" s="70"/>
      <c r="UAK31" s="70"/>
      <c r="UAL31" s="70"/>
      <c r="UAM31" s="70"/>
      <c r="UAN31" s="70"/>
      <c r="UAO31" s="70"/>
      <c r="UAP31" s="70"/>
      <c r="UAQ31" s="70"/>
      <c r="UAR31" s="70"/>
      <c r="UAS31" s="70"/>
      <c r="UAT31" s="70"/>
      <c r="UAU31" s="70"/>
      <c r="UAV31" s="70"/>
      <c r="UAW31" s="70"/>
      <c r="UAX31" s="70"/>
      <c r="UAY31" s="70"/>
      <c r="UAZ31" s="70"/>
      <c r="UBA31" s="70"/>
      <c r="UBB31" s="70"/>
      <c r="UBC31" s="70"/>
      <c r="UBD31" s="70"/>
      <c r="UBE31" s="70"/>
      <c r="UBF31" s="70"/>
      <c r="UBG31" s="70"/>
      <c r="UBH31" s="70"/>
      <c r="UBI31" s="70"/>
      <c r="UBJ31" s="70"/>
      <c r="UBK31" s="70"/>
      <c r="UBL31" s="70"/>
      <c r="UBM31" s="70"/>
      <c r="UBN31" s="70"/>
      <c r="UBO31" s="70"/>
      <c r="UBP31" s="70"/>
      <c r="UBQ31" s="70"/>
      <c r="UBR31" s="70"/>
      <c r="UBS31" s="70"/>
      <c r="UBT31" s="70"/>
      <c r="UBU31" s="70"/>
      <c r="UBV31" s="70"/>
      <c r="UBW31" s="70"/>
      <c r="UBX31" s="70"/>
      <c r="UBY31" s="70"/>
      <c r="UBZ31" s="70"/>
      <c r="UCA31" s="70"/>
      <c r="UCB31" s="70"/>
      <c r="UCC31" s="70"/>
      <c r="UCD31" s="70"/>
      <c r="UCE31" s="70"/>
      <c r="UCF31" s="70"/>
      <c r="UCG31" s="70"/>
      <c r="UCH31" s="70"/>
      <c r="UCI31" s="70"/>
      <c r="UCJ31" s="70"/>
      <c r="UCK31" s="70"/>
      <c r="UCL31" s="70"/>
      <c r="UCM31" s="70"/>
      <c r="UCN31" s="70"/>
      <c r="UCO31" s="70"/>
      <c r="UCP31" s="70"/>
      <c r="UCQ31" s="70"/>
      <c r="UCR31" s="70"/>
      <c r="UCS31" s="70"/>
      <c r="UCT31" s="70"/>
      <c r="UCU31" s="70"/>
      <c r="UCV31" s="70"/>
      <c r="UCW31" s="70"/>
      <c r="UCX31" s="70"/>
      <c r="UCY31" s="70"/>
      <c r="UCZ31" s="70"/>
      <c r="UDA31" s="70"/>
      <c r="UDB31" s="70"/>
      <c r="UDC31" s="70"/>
      <c r="UDD31" s="70"/>
      <c r="UDE31" s="70"/>
      <c r="UDF31" s="70"/>
      <c r="UDG31" s="70"/>
      <c r="UDH31" s="70"/>
      <c r="UDI31" s="70"/>
      <c r="UDJ31" s="70"/>
      <c r="UDK31" s="70"/>
      <c r="UDL31" s="70"/>
      <c r="UDM31" s="70"/>
      <c r="UDN31" s="70"/>
      <c r="UDO31" s="70"/>
      <c r="UDP31" s="70"/>
      <c r="UDQ31" s="70"/>
      <c r="UDR31" s="70"/>
      <c r="UDS31" s="70"/>
      <c r="UDT31" s="70"/>
      <c r="UDU31" s="70"/>
      <c r="UDV31" s="70"/>
      <c r="UDW31" s="70"/>
      <c r="UDX31" s="70"/>
      <c r="UDY31" s="70"/>
      <c r="UDZ31" s="70"/>
      <c r="UEA31" s="70"/>
      <c r="UEB31" s="70"/>
      <c r="UEC31" s="70"/>
      <c r="UED31" s="70"/>
      <c r="UEE31" s="70"/>
      <c r="UEF31" s="70"/>
      <c r="UEG31" s="70"/>
      <c r="UEH31" s="70"/>
      <c r="UEI31" s="70"/>
      <c r="UEJ31" s="70"/>
      <c r="UEK31" s="70"/>
      <c r="UEL31" s="70"/>
      <c r="UEM31" s="70"/>
      <c r="UEN31" s="70"/>
      <c r="UEO31" s="70"/>
      <c r="UEP31" s="70"/>
      <c r="UEQ31" s="70"/>
      <c r="UER31" s="70"/>
      <c r="UES31" s="70"/>
      <c r="UET31" s="70"/>
      <c r="UEU31" s="70"/>
      <c r="UEV31" s="70"/>
      <c r="UEW31" s="70"/>
      <c r="UEX31" s="70"/>
      <c r="UEY31" s="70"/>
      <c r="UEZ31" s="70"/>
      <c r="UFA31" s="70"/>
      <c r="UFB31" s="70"/>
      <c r="UFC31" s="70"/>
      <c r="UFD31" s="70"/>
      <c r="UFE31" s="70"/>
      <c r="UFF31" s="70"/>
      <c r="UFG31" s="70"/>
      <c r="UFH31" s="70"/>
      <c r="UFI31" s="70"/>
      <c r="UFJ31" s="70"/>
      <c r="UFK31" s="70"/>
      <c r="UFL31" s="70"/>
      <c r="UFM31" s="70"/>
      <c r="UFN31" s="70"/>
      <c r="UFO31" s="70"/>
      <c r="UFP31" s="70"/>
      <c r="UFQ31" s="70"/>
      <c r="UFR31" s="70"/>
      <c r="UFS31" s="70"/>
      <c r="UFT31" s="70"/>
      <c r="UFU31" s="70"/>
      <c r="UFV31" s="70"/>
      <c r="UFW31" s="70"/>
      <c r="UFX31" s="70"/>
      <c r="UFY31" s="70"/>
      <c r="UFZ31" s="70"/>
      <c r="UGA31" s="70"/>
      <c r="UGB31" s="70"/>
      <c r="UGC31" s="70"/>
      <c r="UGD31" s="70"/>
      <c r="UGE31" s="70"/>
      <c r="UGF31" s="70"/>
      <c r="UGG31" s="70"/>
      <c r="UGH31" s="70"/>
      <c r="UGI31" s="70"/>
      <c r="UGJ31" s="70"/>
      <c r="UGK31" s="70"/>
      <c r="UGL31" s="70"/>
      <c r="UGM31" s="70"/>
      <c r="UGN31" s="70"/>
      <c r="UGO31" s="70"/>
      <c r="UGP31" s="70"/>
      <c r="UGQ31" s="70"/>
      <c r="UGR31" s="70"/>
      <c r="UGS31" s="70"/>
      <c r="UGT31" s="70"/>
      <c r="UGU31" s="70"/>
      <c r="UGV31" s="70"/>
      <c r="UGW31" s="70"/>
      <c r="UGX31" s="70"/>
      <c r="UGY31" s="70"/>
      <c r="UGZ31" s="70"/>
      <c r="UHA31" s="70"/>
      <c r="UHB31" s="70"/>
      <c r="UHC31" s="70"/>
      <c r="UHD31" s="70"/>
      <c r="UHE31" s="70"/>
      <c r="UHF31" s="70"/>
      <c r="UHG31" s="70"/>
      <c r="UHH31" s="70"/>
      <c r="UHI31" s="70"/>
      <c r="UHJ31" s="70"/>
      <c r="UHK31" s="70"/>
      <c r="UHL31" s="70"/>
      <c r="UHM31" s="70"/>
      <c r="UHN31" s="70"/>
      <c r="UHO31" s="70"/>
      <c r="UHP31" s="70"/>
      <c r="UHQ31" s="70"/>
      <c r="UHR31" s="70"/>
      <c r="UHS31" s="70"/>
      <c r="UHT31" s="70"/>
      <c r="UHU31" s="70"/>
      <c r="UHV31" s="70"/>
      <c r="UHW31" s="70"/>
      <c r="UHX31" s="70"/>
      <c r="UHY31" s="70"/>
      <c r="UHZ31" s="70"/>
      <c r="UIA31" s="70"/>
      <c r="UIB31" s="70"/>
      <c r="UIC31" s="70"/>
      <c r="UID31" s="70"/>
      <c r="UIE31" s="70"/>
      <c r="UIF31" s="70"/>
      <c r="UIG31" s="70"/>
      <c r="UIH31" s="70"/>
      <c r="UII31" s="70"/>
      <c r="UIJ31" s="70"/>
      <c r="UIK31" s="70"/>
      <c r="UIL31" s="70"/>
      <c r="UIM31" s="70"/>
      <c r="UIN31" s="70"/>
      <c r="UIO31" s="70"/>
      <c r="UIP31" s="70"/>
      <c r="UIQ31" s="70"/>
      <c r="UIR31" s="70"/>
      <c r="UIS31" s="70"/>
      <c r="UIT31" s="70"/>
      <c r="UIU31" s="70"/>
      <c r="UIV31" s="70"/>
      <c r="UIW31" s="70"/>
      <c r="UIX31" s="70"/>
      <c r="UIY31" s="70"/>
      <c r="UIZ31" s="70"/>
      <c r="UJA31" s="70"/>
      <c r="UJB31" s="70"/>
      <c r="UJC31" s="70"/>
      <c r="UJD31" s="70"/>
      <c r="UJE31" s="70"/>
      <c r="UJF31" s="70"/>
      <c r="UJG31" s="70"/>
      <c r="UJH31" s="70"/>
      <c r="UJI31" s="70"/>
      <c r="UJJ31" s="70"/>
      <c r="UJK31" s="70"/>
      <c r="UJL31" s="70"/>
      <c r="UJM31" s="70"/>
      <c r="UJN31" s="70"/>
      <c r="UJO31" s="70"/>
      <c r="UJP31" s="70"/>
      <c r="UJQ31" s="70"/>
      <c r="UJR31" s="70"/>
      <c r="UJS31" s="70"/>
      <c r="UJT31" s="70"/>
      <c r="UJU31" s="70"/>
      <c r="UJV31" s="70"/>
      <c r="UJW31" s="70"/>
      <c r="UJX31" s="70"/>
      <c r="UJY31" s="70"/>
      <c r="UJZ31" s="70"/>
      <c r="UKA31" s="70"/>
      <c r="UKB31" s="70"/>
      <c r="UKC31" s="70"/>
      <c r="UKD31" s="70"/>
      <c r="UKE31" s="70"/>
      <c r="UKF31" s="70"/>
      <c r="UKG31" s="70"/>
      <c r="UKH31" s="70"/>
      <c r="UKI31" s="70"/>
      <c r="UKJ31" s="70"/>
      <c r="UKK31" s="70"/>
      <c r="UKL31" s="70"/>
      <c r="UKM31" s="70"/>
      <c r="UKN31" s="70"/>
      <c r="UKO31" s="70"/>
      <c r="UKP31" s="70"/>
      <c r="UKQ31" s="70"/>
      <c r="UKR31" s="70"/>
      <c r="UKS31" s="70"/>
      <c r="UKT31" s="70"/>
      <c r="UKU31" s="70"/>
      <c r="UKV31" s="70"/>
      <c r="UKW31" s="70"/>
      <c r="UKX31" s="70"/>
      <c r="UKY31" s="70"/>
      <c r="UKZ31" s="70"/>
      <c r="ULA31" s="70"/>
      <c r="ULB31" s="70"/>
      <c r="ULC31" s="70"/>
      <c r="ULD31" s="70"/>
      <c r="ULE31" s="70"/>
      <c r="ULF31" s="70"/>
      <c r="ULG31" s="70"/>
      <c r="ULH31" s="70"/>
      <c r="ULI31" s="70"/>
      <c r="ULJ31" s="70"/>
      <c r="ULK31" s="70"/>
      <c r="ULL31" s="70"/>
      <c r="ULM31" s="70"/>
      <c r="ULN31" s="70"/>
      <c r="ULO31" s="70"/>
      <c r="ULP31" s="70"/>
      <c r="ULQ31" s="70"/>
      <c r="ULR31" s="70"/>
      <c r="ULS31" s="70"/>
      <c r="ULT31" s="70"/>
      <c r="ULU31" s="70"/>
      <c r="ULV31" s="70"/>
      <c r="ULW31" s="70"/>
      <c r="ULX31" s="70"/>
      <c r="ULY31" s="70"/>
      <c r="ULZ31" s="70"/>
      <c r="UMA31" s="70"/>
      <c r="UMB31" s="70"/>
      <c r="UMC31" s="70"/>
      <c r="UMD31" s="70"/>
      <c r="UME31" s="70"/>
      <c r="UMF31" s="70"/>
      <c r="UMG31" s="70"/>
      <c r="UMH31" s="70"/>
      <c r="UMI31" s="70"/>
      <c r="UMJ31" s="70"/>
      <c r="UMK31" s="70"/>
      <c r="UML31" s="70"/>
      <c r="UMM31" s="70"/>
      <c r="UMN31" s="70"/>
      <c r="UMO31" s="70"/>
      <c r="UMP31" s="70"/>
      <c r="UMQ31" s="70"/>
      <c r="UMR31" s="70"/>
      <c r="UMS31" s="70"/>
      <c r="UMT31" s="70"/>
      <c r="UMU31" s="70"/>
      <c r="UMV31" s="70"/>
      <c r="UMW31" s="70"/>
      <c r="UMX31" s="70"/>
      <c r="UMY31" s="70"/>
      <c r="UMZ31" s="70"/>
      <c r="UNA31" s="70"/>
      <c r="UNB31" s="70"/>
      <c r="UNC31" s="70"/>
      <c r="UND31" s="70"/>
      <c r="UNE31" s="70"/>
      <c r="UNF31" s="70"/>
      <c r="UNG31" s="70"/>
      <c r="UNH31" s="70"/>
      <c r="UNI31" s="70"/>
      <c r="UNJ31" s="70"/>
      <c r="UNK31" s="70"/>
      <c r="UNL31" s="70"/>
      <c r="UNM31" s="70"/>
      <c r="UNN31" s="70"/>
      <c r="UNO31" s="70"/>
      <c r="UNP31" s="70"/>
      <c r="UNQ31" s="70"/>
      <c r="UNR31" s="70"/>
      <c r="UNS31" s="70"/>
      <c r="UNT31" s="70"/>
      <c r="UNU31" s="70"/>
      <c r="UNV31" s="70"/>
      <c r="UNW31" s="70"/>
      <c r="UNX31" s="70"/>
      <c r="UNY31" s="70"/>
      <c r="UNZ31" s="70"/>
      <c r="UOA31" s="70"/>
      <c r="UOB31" s="70"/>
      <c r="UOC31" s="70"/>
      <c r="UOD31" s="70"/>
      <c r="UOE31" s="70"/>
      <c r="UOF31" s="70"/>
      <c r="UOG31" s="70"/>
      <c r="UOH31" s="70"/>
      <c r="UOI31" s="70"/>
      <c r="UOJ31" s="70"/>
      <c r="UOK31" s="70"/>
      <c r="UOL31" s="70"/>
      <c r="UOM31" s="70"/>
      <c r="UON31" s="70"/>
      <c r="UOO31" s="70"/>
      <c r="UOP31" s="70"/>
      <c r="UOQ31" s="70"/>
      <c r="UOR31" s="70"/>
      <c r="UOS31" s="70"/>
      <c r="UOT31" s="70"/>
      <c r="UOU31" s="70"/>
      <c r="UOV31" s="70"/>
      <c r="UOW31" s="70"/>
      <c r="UOX31" s="70"/>
      <c r="UOY31" s="70"/>
      <c r="UOZ31" s="70"/>
      <c r="UPA31" s="70"/>
      <c r="UPB31" s="70"/>
      <c r="UPC31" s="70"/>
      <c r="UPD31" s="70"/>
      <c r="UPE31" s="70"/>
      <c r="UPF31" s="70"/>
      <c r="UPG31" s="70"/>
      <c r="UPH31" s="70"/>
      <c r="UPI31" s="70"/>
      <c r="UPJ31" s="70"/>
      <c r="UPK31" s="70"/>
      <c r="UPL31" s="70"/>
      <c r="UPM31" s="70"/>
      <c r="UPN31" s="70"/>
      <c r="UPO31" s="70"/>
      <c r="UPP31" s="70"/>
      <c r="UPQ31" s="70"/>
      <c r="UPR31" s="70"/>
      <c r="UPS31" s="70"/>
      <c r="UPT31" s="70"/>
      <c r="UPU31" s="70"/>
      <c r="UPV31" s="70"/>
      <c r="UPW31" s="70"/>
      <c r="UPX31" s="70"/>
      <c r="UPY31" s="70"/>
      <c r="UPZ31" s="70"/>
      <c r="UQA31" s="70"/>
      <c r="UQB31" s="70"/>
      <c r="UQC31" s="70"/>
      <c r="UQD31" s="70"/>
      <c r="UQE31" s="70"/>
      <c r="UQF31" s="70"/>
      <c r="UQG31" s="70"/>
      <c r="UQH31" s="70"/>
      <c r="UQI31" s="70"/>
      <c r="UQJ31" s="70"/>
      <c r="UQK31" s="70"/>
      <c r="UQL31" s="70"/>
      <c r="UQM31" s="70"/>
      <c r="UQN31" s="70"/>
      <c r="UQO31" s="70"/>
      <c r="UQP31" s="70"/>
      <c r="UQQ31" s="70"/>
      <c r="UQR31" s="70"/>
      <c r="UQS31" s="70"/>
      <c r="UQT31" s="70"/>
      <c r="UQU31" s="70"/>
      <c r="UQV31" s="70"/>
      <c r="UQW31" s="70"/>
      <c r="UQX31" s="70"/>
      <c r="UQY31" s="70"/>
      <c r="UQZ31" s="70"/>
      <c r="URA31" s="70"/>
      <c r="URB31" s="70"/>
      <c r="URC31" s="70"/>
      <c r="URD31" s="70"/>
      <c r="URE31" s="70"/>
      <c r="URF31" s="70"/>
      <c r="URG31" s="70"/>
      <c r="URH31" s="70"/>
      <c r="URI31" s="70"/>
      <c r="URJ31" s="70"/>
      <c r="URK31" s="70"/>
      <c r="URL31" s="70"/>
      <c r="URM31" s="70"/>
      <c r="URN31" s="70"/>
      <c r="URO31" s="70"/>
      <c r="URP31" s="70"/>
      <c r="URQ31" s="70"/>
      <c r="URR31" s="70"/>
      <c r="URS31" s="70"/>
      <c r="URT31" s="70"/>
      <c r="URU31" s="70"/>
      <c r="URV31" s="70"/>
      <c r="URW31" s="70"/>
      <c r="URX31" s="70"/>
      <c r="URY31" s="70"/>
      <c r="URZ31" s="70"/>
      <c r="USA31" s="70"/>
      <c r="USB31" s="70"/>
      <c r="USC31" s="70"/>
      <c r="USD31" s="70"/>
      <c r="USE31" s="70"/>
      <c r="USF31" s="70"/>
      <c r="USG31" s="70"/>
      <c r="USH31" s="70"/>
      <c r="USI31" s="70"/>
      <c r="USJ31" s="70"/>
      <c r="USK31" s="70"/>
      <c r="USL31" s="70"/>
      <c r="USM31" s="70"/>
      <c r="USN31" s="70"/>
      <c r="USO31" s="70"/>
      <c r="USP31" s="70"/>
      <c r="USQ31" s="70"/>
      <c r="USR31" s="70"/>
      <c r="USS31" s="70"/>
      <c r="UST31" s="70"/>
      <c r="USU31" s="70"/>
      <c r="USV31" s="70"/>
      <c r="USW31" s="70"/>
      <c r="USX31" s="70"/>
      <c r="USY31" s="70"/>
      <c r="USZ31" s="70"/>
      <c r="UTA31" s="70"/>
      <c r="UTB31" s="70"/>
      <c r="UTC31" s="70"/>
      <c r="UTD31" s="70"/>
      <c r="UTE31" s="70"/>
      <c r="UTF31" s="70"/>
      <c r="UTG31" s="70"/>
      <c r="UTH31" s="70"/>
      <c r="UTI31" s="70"/>
      <c r="UTJ31" s="70"/>
      <c r="UTK31" s="70"/>
      <c r="UTL31" s="70"/>
      <c r="UTM31" s="70"/>
      <c r="UTN31" s="70"/>
      <c r="UTO31" s="70"/>
      <c r="UTP31" s="70"/>
      <c r="UTQ31" s="70"/>
      <c r="UTR31" s="70"/>
      <c r="UTS31" s="70"/>
      <c r="UTT31" s="70"/>
      <c r="UTU31" s="70"/>
      <c r="UTV31" s="70"/>
      <c r="UTW31" s="70"/>
      <c r="UTX31" s="70"/>
      <c r="UTY31" s="70"/>
      <c r="UTZ31" s="70"/>
      <c r="UUA31" s="70"/>
      <c r="UUB31" s="70"/>
      <c r="UUC31" s="70"/>
      <c r="UUD31" s="70"/>
      <c r="UUE31" s="70"/>
      <c r="UUF31" s="70"/>
      <c r="UUG31" s="70"/>
      <c r="UUH31" s="70"/>
      <c r="UUI31" s="70"/>
      <c r="UUJ31" s="70"/>
      <c r="UUK31" s="70"/>
      <c r="UUL31" s="70"/>
      <c r="UUM31" s="70"/>
      <c r="UUN31" s="70"/>
      <c r="UUO31" s="70"/>
      <c r="UUP31" s="70"/>
      <c r="UUQ31" s="70"/>
      <c r="UUR31" s="70"/>
      <c r="UUS31" s="70"/>
      <c r="UUT31" s="70"/>
      <c r="UUU31" s="70"/>
      <c r="UUV31" s="70"/>
      <c r="UUW31" s="70"/>
      <c r="UUX31" s="70"/>
      <c r="UUY31" s="70"/>
      <c r="UUZ31" s="70"/>
      <c r="UVA31" s="70"/>
      <c r="UVB31" s="70"/>
      <c r="UVC31" s="70"/>
      <c r="UVD31" s="70"/>
      <c r="UVE31" s="70"/>
      <c r="UVF31" s="70"/>
      <c r="UVG31" s="70"/>
      <c r="UVH31" s="70"/>
      <c r="UVI31" s="70"/>
      <c r="UVJ31" s="70"/>
      <c r="UVK31" s="70"/>
      <c r="UVL31" s="70"/>
      <c r="UVM31" s="70"/>
      <c r="UVN31" s="70"/>
      <c r="UVO31" s="70"/>
      <c r="UVP31" s="70"/>
      <c r="UVQ31" s="70"/>
      <c r="UVR31" s="70"/>
      <c r="UVS31" s="70"/>
      <c r="UVT31" s="70"/>
      <c r="UVU31" s="70"/>
      <c r="UVV31" s="70"/>
      <c r="UVW31" s="70"/>
      <c r="UVX31" s="70"/>
      <c r="UVY31" s="70"/>
      <c r="UVZ31" s="70"/>
      <c r="UWA31" s="70"/>
      <c r="UWB31" s="70"/>
      <c r="UWC31" s="70"/>
      <c r="UWD31" s="70"/>
      <c r="UWE31" s="70"/>
      <c r="UWF31" s="70"/>
      <c r="UWG31" s="70"/>
      <c r="UWH31" s="70"/>
      <c r="UWI31" s="70"/>
      <c r="UWJ31" s="70"/>
      <c r="UWK31" s="70"/>
      <c r="UWL31" s="70"/>
      <c r="UWM31" s="70"/>
      <c r="UWN31" s="70"/>
      <c r="UWO31" s="70"/>
      <c r="UWP31" s="70"/>
      <c r="UWQ31" s="70"/>
      <c r="UWR31" s="70"/>
      <c r="UWS31" s="70"/>
      <c r="UWT31" s="70"/>
      <c r="UWU31" s="70"/>
      <c r="UWV31" s="70"/>
      <c r="UWW31" s="70"/>
      <c r="UWX31" s="70"/>
      <c r="UWY31" s="70"/>
      <c r="UWZ31" s="70"/>
      <c r="UXA31" s="70"/>
      <c r="UXB31" s="70"/>
      <c r="UXC31" s="70"/>
      <c r="UXD31" s="70"/>
      <c r="UXE31" s="70"/>
      <c r="UXF31" s="70"/>
      <c r="UXG31" s="70"/>
      <c r="UXH31" s="70"/>
      <c r="UXI31" s="70"/>
      <c r="UXJ31" s="70"/>
      <c r="UXK31" s="70"/>
      <c r="UXL31" s="70"/>
      <c r="UXM31" s="70"/>
      <c r="UXN31" s="70"/>
      <c r="UXO31" s="70"/>
      <c r="UXP31" s="70"/>
      <c r="UXQ31" s="70"/>
      <c r="UXR31" s="70"/>
      <c r="UXS31" s="70"/>
      <c r="UXT31" s="70"/>
      <c r="UXU31" s="70"/>
      <c r="UXV31" s="70"/>
      <c r="UXW31" s="70"/>
      <c r="UXX31" s="70"/>
      <c r="UXY31" s="70"/>
      <c r="UXZ31" s="70"/>
      <c r="UYA31" s="70"/>
      <c r="UYB31" s="70"/>
      <c r="UYC31" s="70"/>
      <c r="UYD31" s="70"/>
      <c r="UYE31" s="70"/>
      <c r="UYF31" s="70"/>
      <c r="UYG31" s="70"/>
      <c r="UYH31" s="70"/>
      <c r="UYI31" s="70"/>
      <c r="UYJ31" s="70"/>
      <c r="UYK31" s="70"/>
      <c r="UYL31" s="70"/>
      <c r="UYM31" s="70"/>
      <c r="UYN31" s="70"/>
      <c r="UYO31" s="70"/>
      <c r="UYP31" s="70"/>
      <c r="UYQ31" s="70"/>
      <c r="UYR31" s="70"/>
      <c r="UYS31" s="70"/>
      <c r="UYT31" s="70"/>
      <c r="UYU31" s="70"/>
      <c r="UYV31" s="70"/>
      <c r="UYW31" s="70"/>
      <c r="UYX31" s="70"/>
      <c r="UYY31" s="70"/>
      <c r="UYZ31" s="70"/>
      <c r="UZA31" s="70"/>
      <c r="UZB31" s="70"/>
      <c r="UZC31" s="70"/>
      <c r="UZD31" s="70"/>
      <c r="UZE31" s="70"/>
      <c r="UZF31" s="70"/>
      <c r="UZG31" s="70"/>
      <c r="UZH31" s="70"/>
      <c r="UZI31" s="70"/>
      <c r="UZJ31" s="70"/>
      <c r="UZK31" s="70"/>
      <c r="UZL31" s="70"/>
      <c r="UZM31" s="70"/>
      <c r="UZN31" s="70"/>
      <c r="UZO31" s="70"/>
      <c r="UZP31" s="70"/>
      <c r="UZQ31" s="70"/>
      <c r="UZR31" s="70"/>
      <c r="UZS31" s="70"/>
      <c r="UZT31" s="70"/>
      <c r="UZU31" s="70"/>
      <c r="UZV31" s="70"/>
      <c r="UZW31" s="70"/>
      <c r="UZX31" s="70"/>
      <c r="UZY31" s="70"/>
      <c r="UZZ31" s="70"/>
      <c r="VAA31" s="70"/>
      <c r="VAB31" s="70"/>
      <c r="VAC31" s="70"/>
      <c r="VAD31" s="70"/>
      <c r="VAE31" s="70"/>
      <c r="VAF31" s="70"/>
      <c r="VAG31" s="70"/>
      <c r="VAH31" s="70"/>
      <c r="VAI31" s="70"/>
      <c r="VAJ31" s="70"/>
      <c r="VAK31" s="70"/>
      <c r="VAL31" s="70"/>
      <c r="VAM31" s="70"/>
      <c r="VAN31" s="70"/>
      <c r="VAO31" s="70"/>
      <c r="VAP31" s="70"/>
      <c r="VAQ31" s="70"/>
      <c r="VAR31" s="70"/>
      <c r="VAS31" s="70"/>
      <c r="VAT31" s="70"/>
      <c r="VAU31" s="70"/>
      <c r="VAV31" s="70"/>
      <c r="VAW31" s="70"/>
      <c r="VAX31" s="70"/>
      <c r="VAY31" s="70"/>
      <c r="VAZ31" s="70"/>
      <c r="VBA31" s="70"/>
      <c r="VBB31" s="70"/>
      <c r="VBC31" s="70"/>
      <c r="VBD31" s="70"/>
      <c r="VBE31" s="70"/>
      <c r="VBF31" s="70"/>
      <c r="VBG31" s="70"/>
      <c r="VBH31" s="70"/>
      <c r="VBI31" s="70"/>
      <c r="VBJ31" s="70"/>
      <c r="VBK31" s="70"/>
      <c r="VBL31" s="70"/>
      <c r="VBM31" s="70"/>
      <c r="VBN31" s="70"/>
      <c r="VBO31" s="70"/>
      <c r="VBP31" s="70"/>
      <c r="VBQ31" s="70"/>
      <c r="VBR31" s="70"/>
      <c r="VBS31" s="70"/>
      <c r="VBT31" s="70"/>
      <c r="VBU31" s="70"/>
      <c r="VBV31" s="70"/>
      <c r="VBW31" s="70"/>
      <c r="VBX31" s="70"/>
      <c r="VBY31" s="70"/>
      <c r="VBZ31" s="70"/>
      <c r="VCA31" s="70"/>
      <c r="VCB31" s="70"/>
      <c r="VCC31" s="70"/>
      <c r="VCD31" s="70"/>
      <c r="VCE31" s="70"/>
      <c r="VCF31" s="70"/>
      <c r="VCG31" s="70"/>
      <c r="VCH31" s="70"/>
      <c r="VCI31" s="70"/>
      <c r="VCJ31" s="70"/>
      <c r="VCK31" s="70"/>
      <c r="VCL31" s="70"/>
      <c r="VCM31" s="70"/>
      <c r="VCN31" s="70"/>
      <c r="VCO31" s="70"/>
      <c r="VCP31" s="70"/>
      <c r="VCQ31" s="70"/>
      <c r="VCR31" s="70"/>
      <c r="VCS31" s="70"/>
      <c r="VCT31" s="70"/>
      <c r="VCU31" s="70"/>
      <c r="VCV31" s="70"/>
      <c r="VCW31" s="70"/>
      <c r="VCX31" s="70"/>
      <c r="VCY31" s="70"/>
      <c r="VCZ31" s="70"/>
      <c r="VDA31" s="70"/>
      <c r="VDB31" s="70"/>
      <c r="VDC31" s="70"/>
      <c r="VDD31" s="70"/>
      <c r="VDE31" s="70"/>
      <c r="VDF31" s="70"/>
      <c r="VDG31" s="70"/>
      <c r="VDH31" s="70"/>
      <c r="VDI31" s="70"/>
      <c r="VDJ31" s="70"/>
      <c r="VDK31" s="70"/>
      <c r="VDL31" s="70"/>
      <c r="VDM31" s="70"/>
      <c r="VDN31" s="70"/>
      <c r="VDO31" s="70"/>
      <c r="VDP31" s="70"/>
      <c r="VDQ31" s="70"/>
      <c r="VDR31" s="70"/>
      <c r="VDS31" s="70"/>
      <c r="VDT31" s="70"/>
      <c r="VDU31" s="70"/>
      <c r="VDV31" s="70"/>
      <c r="VDW31" s="70"/>
      <c r="VDX31" s="70"/>
      <c r="VDY31" s="70"/>
      <c r="VDZ31" s="70"/>
      <c r="VEA31" s="70"/>
      <c r="VEB31" s="70"/>
      <c r="VEC31" s="70"/>
      <c r="VED31" s="70"/>
      <c r="VEE31" s="70"/>
      <c r="VEF31" s="70"/>
      <c r="VEG31" s="70"/>
      <c r="VEH31" s="70"/>
      <c r="VEI31" s="70"/>
      <c r="VEJ31" s="70"/>
      <c r="VEK31" s="70"/>
      <c r="VEL31" s="70"/>
      <c r="VEM31" s="70"/>
      <c r="VEN31" s="70"/>
      <c r="VEO31" s="70"/>
      <c r="VEP31" s="70"/>
      <c r="VEQ31" s="70"/>
      <c r="VER31" s="70"/>
      <c r="VES31" s="70"/>
      <c r="VET31" s="70"/>
      <c r="VEU31" s="70"/>
      <c r="VEV31" s="70"/>
      <c r="VEW31" s="70"/>
      <c r="VEX31" s="70"/>
      <c r="VEY31" s="70"/>
      <c r="VEZ31" s="70"/>
      <c r="VFA31" s="70"/>
      <c r="VFB31" s="70"/>
      <c r="VFC31" s="70"/>
      <c r="VFD31" s="70"/>
      <c r="VFE31" s="70"/>
      <c r="VFF31" s="70"/>
      <c r="VFG31" s="70"/>
      <c r="VFH31" s="70"/>
      <c r="VFI31" s="70"/>
      <c r="VFJ31" s="70"/>
      <c r="VFK31" s="70"/>
      <c r="VFL31" s="70"/>
      <c r="VFM31" s="70"/>
      <c r="VFN31" s="70"/>
      <c r="VFO31" s="70"/>
      <c r="VFP31" s="70"/>
      <c r="VFQ31" s="70"/>
      <c r="VFR31" s="70"/>
      <c r="VFS31" s="70"/>
      <c r="VFT31" s="70"/>
      <c r="VFU31" s="70"/>
      <c r="VFV31" s="70"/>
      <c r="VFW31" s="70"/>
      <c r="VFX31" s="70"/>
      <c r="VFY31" s="70"/>
      <c r="VFZ31" s="70"/>
      <c r="VGA31" s="70"/>
      <c r="VGB31" s="70"/>
      <c r="VGC31" s="70"/>
      <c r="VGD31" s="70"/>
      <c r="VGE31" s="70"/>
      <c r="VGF31" s="70"/>
      <c r="VGG31" s="70"/>
      <c r="VGH31" s="70"/>
      <c r="VGI31" s="70"/>
      <c r="VGJ31" s="70"/>
      <c r="VGK31" s="70"/>
      <c r="VGL31" s="70"/>
      <c r="VGM31" s="70"/>
      <c r="VGN31" s="70"/>
      <c r="VGO31" s="70"/>
      <c r="VGP31" s="70"/>
      <c r="VGQ31" s="70"/>
      <c r="VGR31" s="70"/>
      <c r="VGS31" s="70"/>
      <c r="VGT31" s="70"/>
      <c r="VGU31" s="70"/>
      <c r="VGV31" s="70"/>
      <c r="VGW31" s="70"/>
      <c r="VGX31" s="70"/>
      <c r="VGY31" s="70"/>
      <c r="VGZ31" s="70"/>
      <c r="VHA31" s="70"/>
      <c r="VHB31" s="70"/>
      <c r="VHC31" s="70"/>
      <c r="VHD31" s="70"/>
      <c r="VHE31" s="70"/>
      <c r="VHF31" s="70"/>
      <c r="VHG31" s="70"/>
      <c r="VHH31" s="70"/>
      <c r="VHI31" s="70"/>
      <c r="VHJ31" s="70"/>
      <c r="VHK31" s="70"/>
      <c r="VHL31" s="70"/>
      <c r="VHM31" s="70"/>
      <c r="VHN31" s="70"/>
      <c r="VHO31" s="70"/>
      <c r="VHP31" s="70"/>
      <c r="VHQ31" s="70"/>
      <c r="VHR31" s="70"/>
      <c r="VHS31" s="70"/>
      <c r="VHT31" s="70"/>
      <c r="VHU31" s="70"/>
      <c r="VHV31" s="70"/>
      <c r="VHW31" s="70"/>
      <c r="VHX31" s="70"/>
      <c r="VHY31" s="70"/>
      <c r="VHZ31" s="70"/>
      <c r="VIA31" s="70"/>
      <c r="VIB31" s="70"/>
      <c r="VIC31" s="70"/>
      <c r="VID31" s="70"/>
      <c r="VIE31" s="70"/>
      <c r="VIF31" s="70"/>
      <c r="VIG31" s="70"/>
      <c r="VIH31" s="70"/>
      <c r="VII31" s="70"/>
      <c r="VIJ31" s="70"/>
      <c r="VIK31" s="70"/>
      <c r="VIL31" s="70"/>
      <c r="VIM31" s="70"/>
      <c r="VIN31" s="70"/>
      <c r="VIO31" s="70"/>
      <c r="VIP31" s="70"/>
      <c r="VIQ31" s="70"/>
      <c r="VIR31" s="70"/>
      <c r="VIS31" s="70"/>
      <c r="VIT31" s="70"/>
      <c r="VIU31" s="70"/>
      <c r="VIV31" s="70"/>
      <c r="VIW31" s="70"/>
      <c r="VIX31" s="70"/>
      <c r="VIY31" s="70"/>
      <c r="VIZ31" s="70"/>
      <c r="VJA31" s="70"/>
      <c r="VJB31" s="70"/>
      <c r="VJC31" s="70"/>
      <c r="VJD31" s="70"/>
      <c r="VJE31" s="70"/>
      <c r="VJF31" s="70"/>
      <c r="VJG31" s="70"/>
      <c r="VJH31" s="70"/>
      <c r="VJI31" s="70"/>
      <c r="VJJ31" s="70"/>
      <c r="VJK31" s="70"/>
      <c r="VJL31" s="70"/>
      <c r="VJM31" s="70"/>
      <c r="VJN31" s="70"/>
      <c r="VJO31" s="70"/>
      <c r="VJP31" s="70"/>
      <c r="VJQ31" s="70"/>
      <c r="VJR31" s="70"/>
      <c r="VJS31" s="70"/>
      <c r="VJT31" s="70"/>
      <c r="VJU31" s="70"/>
      <c r="VJV31" s="70"/>
      <c r="VJW31" s="70"/>
      <c r="VJX31" s="70"/>
      <c r="VJY31" s="70"/>
      <c r="VJZ31" s="70"/>
      <c r="VKA31" s="70"/>
      <c r="VKB31" s="70"/>
      <c r="VKC31" s="70"/>
      <c r="VKD31" s="70"/>
      <c r="VKE31" s="70"/>
      <c r="VKF31" s="70"/>
      <c r="VKG31" s="70"/>
      <c r="VKH31" s="70"/>
      <c r="VKI31" s="70"/>
      <c r="VKJ31" s="70"/>
      <c r="VKK31" s="70"/>
      <c r="VKL31" s="70"/>
      <c r="VKM31" s="70"/>
      <c r="VKN31" s="70"/>
      <c r="VKO31" s="70"/>
      <c r="VKP31" s="70"/>
      <c r="VKQ31" s="70"/>
      <c r="VKR31" s="70"/>
      <c r="VKS31" s="70"/>
      <c r="VKT31" s="70"/>
      <c r="VKU31" s="70"/>
      <c r="VKV31" s="70"/>
      <c r="VKW31" s="70"/>
      <c r="VKX31" s="70"/>
      <c r="VKY31" s="70"/>
      <c r="VKZ31" s="70"/>
      <c r="VLA31" s="70"/>
      <c r="VLB31" s="70"/>
      <c r="VLC31" s="70"/>
      <c r="VLD31" s="70"/>
      <c r="VLE31" s="70"/>
      <c r="VLF31" s="70"/>
      <c r="VLG31" s="70"/>
      <c r="VLH31" s="70"/>
      <c r="VLI31" s="70"/>
      <c r="VLJ31" s="70"/>
      <c r="VLK31" s="70"/>
      <c r="VLL31" s="70"/>
      <c r="VLM31" s="70"/>
      <c r="VLN31" s="70"/>
      <c r="VLO31" s="70"/>
      <c r="VLP31" s="70"/>
      <c r="VLQ31" s="70"/>
      <c r="VLR31" s="70"/>
      <c r="VLS31" s="70"/>
      <c r="VLT31" s="70"/>
      <c r="VLU31" s="70"/>
      <c r="VLV31" s="70"/>
      <c r="VLW31" s="70"/>
      <c r="VLX31" s="70"/>
      <c r="VLY31" s="70"/>
      <c r="VLZ31" s="70"/>
      <c r="VMA31" s="70"/>
      <c r="VMB31" s="70"/>
      <c r="VMC31" s="70"/>
      <c r="VMD31" s="70"/>
      <c r="VME31" s="70"/>
      <c r="VMF31" s="70"/>
      <c r="VMG31" s="70"/>
      <c r="VMH31" s="70"/>
      <c r="VMI31" s="70"/>
      <c r="VMJ31" s="70"/>
      <c r="VMK31" s="70"/>
      <c r="VML31" s="70"/>
      <c r="VMM31" s="70"/>
      <c r="VMN31" s="70"/>
      <c r="VMO31" s="70"/>
      <c r="VMP31" s="70"/>
      <c r="VMQ31" s="70"/>
      <c r="VMR31" s="70"/>
      <c r="VMS31" s="70"/>
      <c r="VMT31" s="70"/>
      <c r="VMU31" s="70"/>
      <c r="VMV31" s="70"/>
      <c r="VMW31" s="70"/>
      <c r="VMX31" s="70"/>
      <c r="VMY31" s="70"/>
      <c r="VMZ31" s="70"/>
      <c r="VNA31" s="70"/>
      <c r="VNB31" s="70"/>
      <c r="VNC31" s="70"/>
      <c r="VND31" s="70"/>
      <c r="VNE31" s="70"/>
      <c r="VNF31" s="70"/>
      <c r="VNG31" s="70"/>
      <c r="VNH31" s="70"/>
      <c r="VNI31" s="70"/>
      <c r="VNJ31" s="70"/>
      <c r="VNK31" s="70"/>
      <c r="VNL31" s="70"/>
      <c r="VNM31" s="70"/>
      <c r="VNN31" s="70"/>
      <c r="VNO31" s="70"/>
      <c r="VNP31" s="70"/>
      <c r="VNQ31" s="70"/>
      <c r="VNR31" s="70"/>
      <c r="VNS31" s="70"/>
      <c r="VNT31" s="70"/>
      <c r="VNU31" s="70"/>
      <c r="VNV31" s="70"/>
      <c r="VNW31" s="70"/>
      <c r="VNX31" s="70"/>
      <c r="VNY31" s="70"/>
      <c r="VNZ31" s="70"/>
      <c r="VOA31" s="70"/>
      <c r="VOB31" s="70"/>
      <c r="VOC31" s="70"/>
      <c r="VOD31" s="70"/>
      <c r="VOE31" s="70"/>
      <c r="VOF31" s="70"/>
      <c r="VOG31" s="70"/>
      <c r="VOH31" s="70"/>
      <c r="VOI31" s="70"/>
      <c r="VOJ31" s="70"/>
      <c r="VOK31" s="70"/>
      <c r="VOL31" s="70"/>
      <c r="VOM31" s="70"/>
      <c r="VON31" s="70"/>
      <c r="VOO31" s="70"/>
      <c r="VOP31" s="70"/>
      <c r="VOQ31" s="70"/>
      <c r="VOR31" s="70"/>
      <c r="VOS31" s="70"/>
      <c r="VOT31" s="70"/>
      <c r="VOU31" s="70"/>
      <c r="VOV31" s="70"/>
      <c r="VOW31" s="70"/>
      <c r="VOX31" s="70"/>
      <c r="VOY31" s="70"/>
      <c r="VOZ31" s="70"/>
      <c r="VPA31" s="70"/>
      <c r="VPB31" s="70"/>
      <c r="VPC31" s="70"/>
      <c r="VPD31" s="70"/>
      <c r="VPE31" s="70"/>
      <c r="VPF31" s="70"/>
      <c r="VPG31" s="70"/>
      <c r="VPH31" s="70"/>
      <c r="VPI31" s="70"/>
      <c r="VPJ31" s="70"/>
      <c r="VPK31" s="70"/>
      <c r="VPL31" s="70"/>
      <c r="VPM31" s="70"/>
      <c r="VPN31" s="70"/>
      <c r="VPO31" s="70"/>
      <c r="VPP31" s="70"/>
      <c r="VPQ31" s="70"/>
      <c r="VPR31" s="70"/>
      <c r="VPS31" s="70"/>
      <c r="VPT31" s="70"/>
      <c r="VPU31" s="70"/>
      <c r="VPV31" s="70"/>
      <c r="VPW31" s="70"/>
      <c r="VPX31" s="70"/>
      <c r="VPY31" s="70"/>
      <c r="VPZ31" s="70"/>
      <c r="VQA31" s="70"/>
      <c r="VQB31" s="70"/>
      <c r="VQC31" s="70"/>
      <c r="VQD31" s="70"/>
      <c r="VQE31" s="70"/>
      <c r="VQF31" s="70"/>
      <c r="VQG31" s="70"/>
      <c r="VQH31" s="70"/>
      <c r="VQI31" s="70"/>
      <c r="VQJ31" s="70"/>
      <c r="VQK31" s="70"/>
      <c r="VQL31" s="70"/>
      <c r="VQM31" s="70"/>
      <c r="VQN31" s="70"/>
      <c r="VQO31" s="70"/>
      <c r="VQP31" s="70"/>
      <c r="VQQ31" s="70"/>
      <c r="VQR31" s="70"/>
      <c r="VQS31" s="70"/>
      <c r="VQT31" s="70"/>
      <c r="VQU31" s="70"/>
      <c r="VQV31" s="70"/>
      <c r="VQW31" s="70"/>
      <c r="VQX31" s="70"/>
      <c r="VQY31" s="70"/>
      <c r="VQZ31" s="70"/>
      <c r="VRA31" s="70"/>
      <c r="VRB31" s="70"/>
      <c r="VRC31" s="70"/>
      <c r="VRD31" s="70"/>
      <c r="VRE31" s="70"/>
      <c r="VRF31" s="70"/>
      <c r="VRG31" s="70"/>
      <c r="VRH31" s="70"/>
      <c r="VRI31" s="70"/>
      <c r="VRJ31" s="70"/>
      <c r="VRK31" s="70"/>
      <c r="VRL31" s="70"/>
      <c r="VRM31" s="70"/>
      <c r="VRN31" s="70"/>
      <c r="VRO31" s="70"/>
      <c r="VRP31" s="70"/>
      <c r="VRQ31" s="70"/>
      <c r="VRR31" s="70"/>
      <c r="VRS31" s="70"/>
      <c r="VRT31" s="70"/>
      <c r="VRU31" s="70"/>
      <c r="VRV31" s="70"/>
      <c r="VRW31" s="70"/>
      <c r="VRX31" s="70"/>
      <c r="VRY31" s="70"/>
      <c r="VRZ31" s="70"/>
      <c r="VSA31" s="70"/>
      <c r="VSB31" s="70"/>
      <c r="VSC31" s="70"/>
      <c r="VSD31" s="70"/>
      <c r="VSE31" s="70"/>
      <c r="VSF31" s="70"/>
      <c r="VSG31" s="70"/>
      <c r="VSH31" s="70"/>
      <c r="VSI31" s="70"/>
      <c r="VSJ31" s="70"/>
      <c r="VSK31" s="70"/>
      <c r="VSL31" s="70"/>
      <c r="VSM31" s="70"/>
      <c r="VSN31" s="70"/>
      <c r="VSO31" s="70"/>
      <c r="VSP31" s="70"/>
      <c r="VSQ31" s="70"/>
      <c r="VSR31" s="70"/>
      <c r="VSS31" s="70"/>
      <c r="VST31" s="70"/>
      <c r="VSU31" s="70"/>
      <c r="VSV31" s="70"/>
      <c r="VSW31" s="70"/>
      <c r="VSX31" s="70"/>
      <c r="VSY31" s="70"/>
      <c r="VSZ31" s="70"/>
      <c r="VTA31" s="70"/>
      <c r="VTB31" s="70"/>
      <c r="VTC31" s="70"/>
      <c r="VTD31" s="70"/>
      <c r="VTE31" s="70"/>
      <c r="VTF31" s="70"/>
      <c r="VTG31" s="70"/>
      <c r="VTH31" s="70"/>
      <c r="VTI31" s="70"/>
      <c r="VTJ31" s="70"/>
      <c r="VTK31" s="70"/>
      <c r="VTL31" s="70"/>
      <c r="VTM31" s="70"/>
      <c r="VTN31" s="70"/>
      <c r="VTO31" s="70"/>
      <c r="VTP31" s="70"/>
      <c r="VTQ31" s="70"/>
      <c r="VTR31" s="70"/>
      <c r="VTS31" s="70"/>
      <c r="VTT31" s="70"/>
      <c r="VTU31" s="70"/>
      <c r="VTV31" s="70"/>
      <c r="VTW31" s="70"/>
      <c r="VTX31" s="70"/>
      <c r="VTY31" s="70"/>
      <c r="VTZ31" s="70"/>
      <c r="VUA31" s="70"/>
      <c r="VUB31" s="70"/>
      <c r="VUC31" s="70"/>
      <c r="VUD31" s="70"/>
      <c r="VUE31" s="70"/>
      <c r="VUF31" s="70"/>
      <c r="VUG31" s="70"/>
      <c r="VUH31" s="70"/>
      <c r="VUI31" s="70"/>
      <c r="VUJ31" s="70"/>
      <c r="VUK31" s="70"/>
      <c r="VUL31" s="70"/>
      <c r="VUM31" s="70"/>
      <c r="VUN31" s="70"/>
      <c r="VUO31" s="70"/>
      <c r="VUP31" s="70"/>
      <c r="VUQ31" s="70"/>
      <c r="VUR31" s="70"/>
      <c r="VUS31" s="70"/>
      <c r="VUT31" s="70"/>
      <c r="VUU31" s="70"/>
      <c r="VUV31" s="70"/>
      <c r="VUW31" s="70"/>
      <c r="VUX31" s="70"/>
      <c r="VUY31" s="70"/>
      <c r="VUZ31" s="70"/>
      <c r="VVA31" s="70"/>
      <c r="VVB31" s="70"/>
      <c r="VVC31" s="70"/>
      <c r="VVD31" s="70"/>
      <c r="VVE31" s="70"/>
      <c r="VVF31" s="70"/>
      <c r="VVG31" s="70"/>
      <c r="VVH31" s="70"/>
      <c r="VVI31" s="70"/>
      <c r="VVJ31" s="70"/>
      <c r="VVK31" s="70"/>
      <c r="VVL31" s="70"/>
      <c r="VVM31" s="70"/>
      <c r="VVN31" s="70"/>
      <c r="VVO31" s="70"/>
      <c r="VVP31" s="70"/>
      <c r="VVQ31" s="70"/>
      <c r="VVR31" s="70"/>
      <c r="VVS31" s="70"/>
      <c r="VVT31" s="70"/>
      <c r="VVU31" s="70"/>
      <c r="VVV31" s="70"/>
      <c r="VVW31" s="70"/>
      <c r="VVX31" s="70"/>
      <c r="VVY31" s="70"/>
      <c r="VVZ31" s="70"/>
      <c r="VWA31" s="70"/>
      <c r="VWB31" s="70"/>
      <c r="VWC31" s="70"/>
      <c r="VWD31" s="70"/>
      <c r="VWE31" s="70"/>
      <c r="VWF31" s="70"/>
      <c r="VWG31" s="70"/>
      <c r="VWH31" s="70"/>
      <c r="VWI31" s="70"/>
      <c r="VWJ31" s="70"/>
      <c r="VWK31" s="70"/>
      <c r="VWL31" s="70"/>
      <c r="VWM31" s="70"/>
      <c r="VWN31" s="70"/>
      <c r="VWO31" s="70"/>
      <c r="VWP31" s="70"/>
      <c r="VWQ31" s="70"/>
      <c r="VWR31" s="70"/>
      <c r="VWS31" s="70"/>
      <c r="VWT31" s="70"/>
      <c r="VWU31" s="70"/>
      <c r="VWV31" s="70"/>
      <c r="VWW31" s="70"/>
      <c r="VWX31" s="70"/>
      <c r="VWY31" s="70"/>
      <c r="VWZ31" s="70"/>
      <c r="VXA31" s="70"/>
      <c r="VXB31" s="70"/>
      <c r="VXC31" s="70"/>
      <c r="VXD31" s="70"/>
      <c r="VXE31" s="70"/>
      <c r="VXF31" s="70"/>
      <c r="VXG31" s="70"/>
      <c r="VXH31" s="70"/>
      <c r="VXI31" s="70"/>
      <c r="VXJ31" s="70"/>
      <c r="VXK31" s="70"/>
      <c r="VXL31" s="70"/>
      <c r="VXM31" s="70"/>
      <c r="VXN31" s="70"/>
      <c r="VXO31" s="70"/>
      <c r="VXP31" s="70"/>
      <c r="VXQ31" s="70"/>
      <c r="VXR31" s="70"/>
      <c r="VXS31" s="70"/>
      <c r="VXT31" s="70"/>
      <c r="VXU31" s="70"/>
      <c r="VXV31" s="70"/>
      <c r="VXW31" s="70"/>
      <c r="VXX31" s="70"/>
      <c r="VXY31" s="70"/>
      <c r="VXZ31" s="70"/>
      <c r="VYA31" s="70"/>
      <c r="VYB31" s="70"/>
      <c r="VYC31" s="70"/>
      <c r="VYD31" s="70"/>
      <c r="VYE31" s="70"/>
      <c r="VYF31" s="70"/>
      <c r="VYG31" s="70"/>
      <c r="VYH31" s="70"/>
      <c r="VYI31" s="70"/>
      <c r="VYJ31" s="70"/>
      <c r="VYK31" s="70"/>
      <c r="VYL31" s="70"/>
      <c r="VYM31" s="70"/>
      <c r="VYN31" s="70"/>
      <c r="VYO31" s="70"/>
      <c r="VYP31" s="70"/>
      <c r="VYQ31" s="70"/>
      <c r="VYR31" s="70"/>
      <c r="VYS31" s="70"/>
      <c r="VYT31" s="70"/>
      <c r="VYU31" s="70"/>
      <c r="VYV31" s="70"/>
      <c r="VYW31" s="70"/>
      <c r="VYX31" s="70"/>
      <c r="VYY31" s="70"/>
      <c r="VYZ31" s="70"/>
      <c r="VZA31" s="70"/>
      <c r="VZB31" s="70"/>
      <c r="VZC31" s="70"/>
      <c r="VZD31" s="70"/>
      <c r="VZE31" s="70"/>
      <c r="VZF31" s="70"/>
      <c r="VZG31" s="70"/>
      <c r="VZH31" s="70"/>
      <c r="VZI31" s="70"/>
      <c r="VZJ31" s="70"/>
      <c r="VZK31" s="70"/>
      <c r="VZL31" s="70"/>
      <c r="VZM31" s="70"/>
      <c r="VZN31" s="70"/>
      <c r="VZO31" s="70"/>
      <c r="VZP31" s="70"/>
      <c r="VZQ31" s="70"/>
      <c r="VZR31" s="70"/>
      <c r="VZS31" s="70"/>
      <c r="VZT31" s="70"/>
      <c r="VZU31" s="70"/>
      <c r="VZV31" s="70"/>
      <c r="VZW31" s="70"/>
      <c r="VZX31" s="70"/>
      <c r="VZY31" s="70"/>
      <c r="VZZ31" s="70"/>
      <c r="WAA31" s="70"/>
      <c r="WAB31" s="70"/>
      <c r="WAC31" s="70"/>
      <c r="WAD31" s="70"/>
      <c r="WAE31" s="70"/>
      <c r="WAF31" s="70"/>
      <c r="WAG31" s="70"/>
      <c r="WAH31" s="70"/>
      <c r="WAI31" s="70"/>
      <c r="WAJ31" s="70"/>
      <c r="WAK31" s="70"/>
      <c r="WAL31" s="70"/>
      <c r="WAM31" s="70"/>
      <c r="WAN31" s="70"/>
      <c r="WAO31" s="70"/>
      <c r="WAP31" s="70"/>
      <c r="WAQ31" s="70"/>
      <c r="WAR31" s="70"/>
      <c r="WAS31" s="70"/>
      <c r="WAT31" s="70"/>
      <c r="WAU31" s="70"/>
      <c r="WAV31" s="70"/>
      <c r="WAW31" s="70"/>
      <c r="WAX31" s="70"/>
      <c r="WAY31" s="70"/>
      <c r="WAZ31" s="70"/>
      <c r="WBA31" s="70"/>
      <c r="WBB31" s="70"/>
      <c r="WBC31" s="70"/>
      <c r="WBD31" s="70"/>
      <c r="WBE31" s="70"/>
      <c r="WBF31" s="70"/>
      <c r="WBG31" s="70"/>
      <c r="WBH31" s="70"/>
      <c r="WBI31" s="70"/>
      <c r="WBJ31" s="70"/>
      <c r="WBK31" s="70"/>
      <c r="WBL31" s="70"/>
      <c r="WBM31" s="70"/>
      <c r="WBN31" s="70"/>
      <c r="WBO31" s="70"/>
      <c r="WBP31" s="70"/>
      <c r="WBQ31" s="70"/>
      <c r="WBR31" s="70"/>
      <c r="WBS31" s="70"/>
      <c r="WBT31" s="70"/>
      <c r="WBU31" s="70"/>
      <c r="WBV31" s="70"/>
      <c r="WBW31" s="70"/>
      <c r="WBX31" s="70"/>
      <c r="WBY31" s="70"/>
      <c r="WBZ31" s="70"/>
      <c r="WCA31" s="70"/>
      <c r="WCB31" s="70"/>
      <c r="WCC31" s="70"/>
      <c r="WCD31" s="70"/>
      <c r="WCE31" s="70"/>
      <c r="WCF31" s="70"/>
      <c r="WCG31" s="70"/>
      <c r="WCH31" s="70"/>
      <c r="WCI31" s="70"/>
      <c r="WCJ31" s="70"/>
      <c r="WCK31" s="70"/>
      <c r="WCL31" s="70"/>
      <c r="WCM31" s="70"/>
      <c r="WCN31" s="70"/>
      <c r="WCO31" s="70"/>
      <c r="WCP31" s="70"/>
      <c r="WCQ31" s="70"/>
      <c r="WCR31" s="70"/>
      <c r="WCS31" s="70"/>
      <c r="WCT31" s="70"/>
      <c r="WCU31" s="70"/>
      <c r="WCV31" s="70"/>
      <c r="WCW31" s="70"/>
      <c r="WCX31" s="70"/>
      <c r="WCY31" s="70"/>
      <c r="WCZ31" s="70"/>
      <c r="WDA31" s="70"/>
      <c r="WDB31" s="70"/>
      <c r="WDC31" s="70"/>
      <c r="WDD31" s="70"/>
      <c r="WDE31" s="70"/>
      <c r="WDF31" s="70"/>
      <c r="WDG31" s="70"/>
      <c r="WDH31" s="70"/>
      <c r="WDI31" s="70"/>
      <c r="WDJ31" s="70"/>
      <c r="WDK31" s="70"/>
      <c r="WDL31" s="70"/>
      <c r="WDM31" s="70"/>
      <c r="WDN31" s="70"/>
      <c r="WDO31" s="70"/>
      <c r="WDP31" s="70"/>
      <c r="WDQ31" s="70"/>
      <c r="WDR31" s="70"/>
      <c r="WDS31" s="70"/>
      <c r="WDT31" s="70"/>
      <c r="WDU31" s="70"/>
      <c r="WDV31" s="70"/>
      <c r="WDW31" s="70"/>
      <c r="WDX31" s="70"/>
      <c r="WDY31" s="70"/>
      <c r="WDZ31" s="70"/>
      <c r="WEA31" s="70"/>
      <c r="WEB31" s="70"/>
      <c r="WEC31" s="70"/>
      <c r="WED31" s="70"/>
      <c r="WEE31" s="70"/>
      <c r="WEF31" s="70"/>
      <c r="WEG31" s="70"/>
      <c r="WEH31" s="70"/>
      <c r="WEI31" s="70"/>
      <c r="WEJ31" s="70"/>
      <c r="WEK31" s="70"/>
      <c r="WEL31" s="70"/>
      <c r="WEM31" s="70"/>
      <c r="WEN31" s="70"/>
      <c r="WEO31" s="70"/>
      <c r="WEP31" s="70"/>
      <c r="WEQ31" s="70"/>
      <c r="WER31" s="70"/>
      <c r="WES31" s="70"/>
      <c r="WET31" s="70"/>
      <c r="WEU31" s="70"/>
      <c r="WEV31" s="70"/>
      <c r="WEW31" s="70"/>
      <c r="WEX31" s="70"/>
      <c r="WEY31" s="70"/>
      <c r="WEZ31" s="70"/>
      <c r="WFA31" s="70"/>
      <c r="WFB31" s="70"/>
      <c r="WFC31" s="70"/>
      <c r="WFD31" s="70"/>
      <c r="WFE31" s="70"/>
      <c r="WFF31" s="70"/>
      <c r="WFG31" s="70"/>
      <c r="WFH31" s="70"/>
      <c r="WFI31" s="70"/>
      <c r="WFJ31" s="70"/>
      <c r="WFK31" s="70"/>
      <c r="WFL31" s="70"/>
      <c r="WFM31" s="70"/>
      <c r="WFN31" s="70"/>
      <c r="WFO31" s="70"/>
      <c r="WFP31" s="70"/>
      <c r="WFQ31" s="70"/>
      <c r="WFR31" s="70"/>
      <c r="WFS31" s="70"/>
      <c r="WFT31" s="70"/>
      <c r="WFU31" s="70"/>
      <c r="WFV31" s="70"/>
      <c r="WFW31" s="70"/>
      <c r="WFX31" s="70"/>
      <c r="WFY31" s="70"/>
      <c r="WFZ31" s="70"/>
      <c r="WGA31" s="70"/>
      <c r="WGB31" s="70"/>
      <c r="WGC31" s="70"/>
      <c r="WGD31" s="70"/>
      <c r="WGE31" s="70"/>
      <c r="WGF31" s="70"/>
      <c r="WGG31" s="70"/>
      <c r="WGH31" s="70"/>
      <c r="WGI31" s="70"/>
      <c r="WGJ31" s="70"/>
      <c r="WGK31" s="70"/>
      <c r="WGL31" s="70"/>
      <c r="WGM31" s="70"/>
      <c r="WGN31" s="70"/>
      <c r="WGO31" s="70"/>
      <c r="WGP31" s="70"/>
      <c r="WGQ31" s="70"/>
      <c r="WGR31" s="70"/>
      <c r="WGS31" s="70"/>
      <c r="WGT31" s="70"/>
      <c r="WGU31" s="70"/>
      <c r="WGV31" s="70"/>
      <c r="WGW31" s="70"/>
      <c r="WGX31" s="70"/>
      <c r="WGY31" s="70"/>
      <c r="WGZ31" s="70"/>
      <c r="WHA31" s="70"/>
      <c r="WHB31" s="70"/>
      <c r="WHC31" s="70"/>
      <c r="WHD31" s="70"/>
      <c r="WHE31" s="70"/>
      <c r="WHF31" s="70"/>
      <c r="WHG31" s="70"/>
      <c r="WHH31" s="70"/>
      <c r="WHI31" s="70"/>
      <c r="WHJ31" s="70"/>
      <c r="WHK31" s="70"/>
      <c r="WHL31" s="70"/>
      <c r="WHM31" s="70"/>
      <c r="WHN31" s="70"/>
      <c r="WHO31" s="70"/>
      <c r="WHP31" s="70"/>
      <c r="WHQ31" s="70"/>
      <c r="WHR31" s="70"/>
      <c r="WHS31" s="70"/>
      <c r="WHT31" s="70"/>
      <c r="WHU31" s="70"/>
      <c r="WHV31" s="70"/>
      <c r="WHW31" s="70"/>
      <c r="WHX31" s="70"/>
      <c r="WHY31" s="70"/>
      <c r="WHZ31" s="70"/>
      <c r="WIA31" s="70"/>
      <c r="WIB31" s="70"/>
      <c r="WIC31" s="70"/>
      <c r="WID31" s="70"/>
      <c r="WIE31" s="70"/>
      <c r="WIF31" s="70"/>
      <c r="WIG31" s="70"/>
      <c r="WIH31" s="70"/>
      <c r="WII31" s="70"/>
      <c r="WIJ31" s="70"/>
      <c r="WIK31" s="70"/>
      <c r="WIL31" s="70"/>
      <c r="WIM31" s="70"/>
      <c r="WIN31" s="70"/>
      <c r="WIO31" s="70"/>
      <c r="WIP31" s="70"/>
      <c r="WIQ31" s="70"/>
      <c r="WIR31" s="70"/>
      <c r="WIS31" s="70"/>
      <c r="WIT31" s="70"/>
      <c r="WIU31" s="70"/>
      <c r="WIV31" s="70"/>
      <c r="WIW31" s="70"/>
      <c r="WIX31" s="70"/>
      <c r="WIY31" s="70"/>
      <c r="WIZ31" s="70"/>
      <c r="WJA31" s="70"/>
      <c r="WJB31" s="70"/>
      <c r="WJC31" s="70"/>
      <c r="WJD31" s="70"/>
      <c r="WJE31" s="70"/>
      <c r="WJF31" s="70"/>
      <c r="WJG31" s="70"/>
      <c r="WJH31" s="70"/>
      <c r="WJI31" s="70"/>
      <c r="WJJ31" s="70"/>
      <c r="WJK31" s="70"/>
      <c r="WJL31" s="70"/>
      <c r="WJM31" s="70"/>
      <c r="WJN31" s="70"/>
      <c r="WJO31" s="70"/>
      <c r="WJP31" s="70"/>
      <c r="WJQ31" s="70"/>
      <c r="WJR31" s="70"/>
      <c r="WJS31" s="70"/>
      <c r="WJT31" s="70"/>
      <c r="WJU31" s="70"/>
      <c r="WJV31" s="70"/>
      <c r="WJW31" s="70"/>
      <c r="WJX31" s="70"/>
      <c r="WJY31" s="70"/>
      <c r="WJZ31" s="70"/>
      <c r="WKA31" s="70"/>
      <c r="WKB31" s="70"/>
      <c r="WKC31" s="70"/>
      <c r="WKD31" s="70"/>
      <c r="WKE31" s="70"/>
      <c r="WKF31" s="70"/>
      <c r="WKG31" s="70"/>
      <c r="WKH31" s="70"/>
      <c r="WKI31" s="70"/>
      <c r="WKJ31" s="70"/>
      <c r="WKK31" s="70"/>
      <c r="WKL31" s="70"/>
      <c r="WKM31" s="70"/>
      <c r="WKN31" s="70"/>
      <c r="WKO31" s="70"/>
      <c r="WKP31" s="70"/>
      <c r="WKQ31" s="70"/>
      <c r="WKR31" s="70"/>
      <c r="WKS31" s="70"/>
      <c r="WKT31" s="70"/>
      <c r="WKU31" s="70"/>
      <c r="WKV31" s="70"/>
      <c r="WKW31" s="70"/>
      <c r="WKX31" s="70"/>
      <c r="WKY31" s="70"/>
      <c r="WKZ31" s="70"/>
      <c r="WLA31" s="70"/>
      <c r="WLB31" s="70"/>
      <c r="WLC31" s="70"/>
      <c r="WLD31" s="70"/>
      <c r="WLE31" s="70"/>
      <c r="WLF31" s="70"/>
      <c r="WLG31" s="70"/>
      <c r="WLH31" s="70"/>
      <c r="WLI31" s="70"/>
      <c r="WLJ31" s="70"/>
      <c r="WLK31" s="70"/>
      <c r="WLL31" s="70"/>
      <c r="WLM31" s="70"/>
      <c r="WLN31" s="70"/>
      <c r="WLO31" s="70"/>
      <c r="WLP31" s="70"/>
      <c r="WLQ31" s="70"/>
      <c r="WLR31" s="70"/>
      <c r="WLS31" s="70"/>
      <c r="WLT31" s="70"/>
      <c r="WLU31" s="70"/>
      <c r="WLV31" s="70"/>
      <c r="WLW31" s="70"/>
      <c r="WLX31" s="70"/>
      <c r="WLY31" s="70"/>
      <c r="WLZ31" s="70"/>
      <c r="WMA31" s="70"/>
      <c r="WMB31" s="70"/>
      <c r="WMC31" s="70"/>
      <c r="WMD31" s="70"/>
      <c r="WME31" s="70"/>
      <c r="WMF31" s="70"/>
      <c r="WMG31" s="70"/>
      <c r="WMH31" s="70"/>
      <c r="WMI31" s="70"/>
      <c r="WMJ31" s="70"/>
      <c r="WMK31" s="70"/>
      <c r="WML31" s="70"/>
      <c r="WMM31" s="70"/>
      <c r="WMN31" s="70"/>
      <c r="WMO31" s="70"/>
      <c r="WMP31" s="70"/>
      <c r="WMQ31" s="70"/>
      <c r="WMR31" s="70"/>
      <c r="WMS31" s="70"/>
      <c r="WMT31" s="70"/>
      <c r="WMU31" s="70"/>
      <c r="WMV31" s="70"/>
      <c r="WMW31" s="70"/>
      <c r="WMX31" s="70"/>
      <c r="WMY31" s="70"/>
      <c r="WMZ31" s="70"/>
      <c r="WNA31" s="70"/>
      <c r="WNB31" s="70"/>
      <c r="WNC31" s="70"/>
      <c r="WND31" s="70"/>
      <c r="WNE31" s="70"/>
      <c r="WNF31" s="70"/>
      <c r="WNG31" s="70"/>
      <c r="WNH31" s="70"/>
      <c r="WNI31" s="70"/>
      <c r="WNJ31" s="70"/>
      <c r="WNK31" s="70"/>
      <c r="WNL31" s="70"/>
      <c r="WNM31" s="70"/>
      <c r="WNN31" s="70"/>
      <c r="WNO31" s="70"/>
      <c r="WNP31" s="70"/>
      <c r="WNQ31" s="70"/>
      <c r="WNR31" s="70"/>
      <c r="WNS31" s="70"/>
      <c r="WNT31" s="70"/>
      <c r="WNU31" s="70"/>
      <c r="WNV31" s="70"/>
      <c r="WNW31" s="70"/>
      <c r="WNX31" s="70"/>
      <c r="WNY31" s="70"/>
      <c r="WNZ31" s="70"/>
      <c r="WOA31" s="70"/>
      <c r="WOB31" s="70"/>
      <c r="WOC31" s="70"/>
      <c r="WOD31" s="70"/>
      <c r="WOE31" s="70"/>
      <c r="WOF31" s="70"/>
      <c r="WOG31" s="70"/>
      <c r="WOH31" s="70"/>
      <c r="WOI31" s="70"/>
      <c r="WOJ31" s="70"/>
      <c r="WOK31" s="70"/>
      <c r="WOL31" s="70"/>
      <c r="WOM31" s="70"/>
      <c r="WON31" s="70"/>
      <c r="WOO31" s="70"/>
      <c r="WOP31" s="70"/>
      <c r="WOQ31" s="70"/>
      <c r="WOR31" s="70"/>
      <c r="WOS31" s="70"/>
      <c r="WOT31" s="70"/>
      <c r="WOU31" s="70"/>
      <c r="WOV31" s="70"/>
      <c r="WOW31" s="70"/>
      <c r="WOX31" s="70"/>
      <c r="WOY31" s="70"/>
      <c r="WOZ31" s="70"/>
      <c r="WPA31" s="70"/>
      <c r="WPB31" s="70"/>
      <c r="WPC31" s="70"/>
      <c r="WPD31" s="70"/>
      <c r="WPE31" s="70"/>
      <c r="WPF31" s="70"/>
      <c r="WPG31" s="70"/>
      <c r="WPH31" s="70"/>
      <c r="WPI31" s="70"/>
      <c r="WPJ31" s="70"/>
      <c r="WPK31" s="70"/>
      <c r="WPL31" s="70"/>
      <c r="WPM31" s="70"/>
      <c r="WPN31" s="70"/>
      <c r="WPO31" s="70"/>
      <c r="WPP31" s="70"/>
      <c r="WPQ31" s="70"/>
      <c r="WPR31" s="70"/>
      <c r="WPS31" s="70"/>
      <c r="WPT31" s="70"/>
      <c r="WPU31" s="70"/>
      <c r="WPV31" s="70"/>
      <c r="WPW31" s="70"/>
      <c r="WPX31" s="70"/>
      <c r="WPY31" s="70"/>
      <c r="WPZ31" s="70"/>
      <c r="WQA31" s="70"/>
      <c r="WQB31" s="70"/>
      <c r="WQC31" s="70"/>
      <c r="WQD31" s="70"/>
      <c r="WQE31" s="70"/>
      <c r="WQF31" s="70"/>
      <c r="WQG31" s="70"/>
      <c r="WQH31" s="70"/>
      <c r="WQI31" s="70"/>
      <c r="WQJ31" s="70"/>
      <c r="WQK31" s="70"/>
      <c r="WQL31" s="70"/>
      <c r="WQM31" s="70"/>
      <c r="WQN31" s="70"/>
      <c r="WQO31" s="70"/>
      <c r="WQP31" s="70"/>
      <c r="WQQ31" s="70"/>
      <c r="WQR31" s="70"/>
      <c r="WQS31" s="70"/>
      <c r="WQT31" s="70"/>
      <c r="WQU31" s="70"/>
      <c r="WQV31" s="70"/>
      <c r="WQW31" s="70"/>
      <c r="WQX31" s="70"/>
      <c r="WQY31" s="70"/>
      <c r="WQZ31" s="70"/>
      <c r="WRA31" s="70"/>
      <c r="WRB31" s="70"/>
      <c r="WRC31" s="70"/>
      <c r="WRD31" s="70"/>
      <c r="WRE31" s="70"/>
      <c r="WRF31" s="70"/>
      <c r="WRG31" s="70"/>
      <c r="WRH31" s="70"/>
      <c r="WRI31" s="70"/>
      <c r="WRJ31" s="70"/>
      <c r="WRK31" s="70"/>
      <c r="WRL31" s="70"/>
      <c r="WRM31" s="70"/>
      <c r="WRN31" s="70"/>
      <c r="WRO31" s="70"/>
      <c r="WRP31" s="70"/>
      <c r="WRQ31" s="70"/>
      <c r="WRR31" s="70"/>
      <c r="WRS31" s="70"/>
      <c r="WRT31" s="70"/>
      <c r="WRU31" s="70"/>
      <c r="WRV31" s="70"/>
      <c r="WRW31" s="70"/>
      <c r="WRX31" s="70"/>
      <c r="WRY31" s="70"/>
      <c r="WRZ31" s="70"/>
      <c r="WSA31" s="70"/>
      <c r="WSB31" s="70"/>
      <c r="WSC31" s="70"/>
      <c r="WSD31" s="70"/>
      <c r="WSE31" s="70"/>
      <c r="WSF31" s="70"/>
      <c r="WSG31" s="70"/>
      <c r="WSH31" s="70"/>
      <c r="WSI31" s="70"/>
      <c r="WSJ31" s="70"/>
      <c r="WSK31" s="70"/>
      <c r="WSL31" s="70"/>
      <c r="WSM31" s="70"/>
      <c r="WSN31" s="70"/>
      <c r="WSO31" s="70"/>
      <c r="WSP31" s="70"/>
      <c r="WSQ31" s="70"/>
      <c r="WSR31" s="70"/>
      <c r="WSS31" s="70"/>
      <c r="WST31" s="70"/>
      <c r="WSU31" s="70"/>
      <c r="WSV31" s="70"/>
      <c r="WSW31" s="70"/>
      <c r="WSX31" s="70"/>
      <c r="WSY31" s="70"/>
      <c r="WSZ31" s="70"/>
      <c r="WTA31" s="70"/>
      <c r="WTB31" s="70"/>
      <c r="WTC31" s="70"/>
      <c r="WTD31" s="70"/>
      <c r="WTE31" s="70"/>
      <c r="WTF31" s="70"/>
      <c r="WTG31" s="70"/>
      <c r="WTH31" s="70"/>
      <c r="WTI31" s="70"/>
      <c r="WTJ31" s="70"/>
      <c r="WTK31" s="70"/>
      <c r="WTL31" s="70"/>
      <c r="WTM31" s="70"/>
      <c r="WTN31" s="70"/>
      <c r="WTO31" s="70"/>
      <c r="WTP31" s="70"/>
      <c r="WTQ31" s="70"/>
      <c r="WTR31" s="70"/>
      <c r="WTS31" s="70"/>
      <c r="WTT31" s="70"/>
      <c r="WTU31" s="70"/>
      <c r="WTV31" s="70"/>
      <c r="WTW31" s="70"/>
      <c r="WTX31" s="70"/>
      <c r="WTY31" s="70"/>
      <c r="WTZ31" s="70"/>
      <c r="WUA31" s="70"/>
      <c r="WUB31" s="70"/>
      <c r="WUC31" s="70"/>
      <c r="WUD31" s="70"/>
      <c r="WUE31" s="70"/>
      <c r="WUF31" s="70"/>
      <c r="WUG31" s="70"/>
      <c r="WUH31" s="70"/>
      <c r="WUI31" s="70"/>
      <c r="WUJ31" s="70"/>
      <c r="WUK31" s="70"/>
      <c r="WUL31" s="70"/>
      <c r="WUM31" s="70"/>
      <c r="WUN31" s="70"/>
      <c r="WUO31" s="70"/>
      <c r="WUP31" s="70"/>
      <c r="WUQ31" s="70"/>
      <c r="WUR31" s="70"/>
      <c r="WUS31" s="70"/>
      <c r="WUT31" s="70"/>
      <c r="WUU31" s="70"/>
      <c r="WUV31" s="70"/>
      <c r="WUW31" s="70"/>
      <c r="WUX31" s="70"/>
      <c r="WUY31" s="70"/>
      <c r="WUZ31" s="70"/>
      <c r="WVA31" s="70"/>
      <c r="WVB31" s="70"/>
      <c r="WVC31" s="70"/>
      <c r="WVD31" s="70"/>
      <c r="WVE31" s="70"/>
      <c r="WVF31" s="70"/>
      <c r="WVG31" s="70"/>
      <c r="WVH31" s="70"/>
      <c r="WVI31" s="70"/>
      <c r="WVJ31" s="70"/>
      <c r="WVK31" s="70"/>
      <c r="WVL31" s="70"/>
      <c r="WVM31" s="70"/>
      <c r="WVN31" s="70"/>
      <c r="WVO31" s="70"/>
      <c r="WVP31" s="70"/>
      <c r="WVQ31" s="70"/>
      <c r="WVR31" s="70"/>
      <c r="WVS31" s="70"/>
      <c r="WVT31" s="70"/>
      <c r="WVU31" s="70"/>
      <c r="WVV31" s="70"/>
      <c r="WVW31" s="70"/>
      <c r="WVX31" s="70"/>
      <c r="WVY31" s="70"/>
      <c r="WVZ31" s="70"/>
      <c r="WWA31" s="70"/>
      <c r="WWB31" s="70"/>
      <c r="WWC31" s="70"/>
      <c r="WWD31" s="70"/>
      <c r="WWE31" s="70"/>
      <c r="WWF31" s="70"/>
      <c r="WWG31" s="70"/>
      <c r="WWH31" s="70"/>
      <c r="WWI31" s="70"/>
      <c r="WWJ31" s="70"/>
      <c r="WWK31" s="70"/>
      <c r="WWL31" s="70"/>
      <c r="WWM31" s="70"/>
      <c r="WWN31" s="70"/>
      <c r="WWO31" s="70"/>
      <c r="WWP31" s="70"/>
      <c r="WWQ31" s="70"/>
      <c r="WWR31" s="70"/>
      <c r="WWS31" s="70"/>
      <c r="WWT31" s="70"/>
      <c r="WWU31" s="70"/>
      <c r="WWV31" s="70"/>
      <c r="WWW31" s="70"/>
      <c r="WWX31" s="70"/>
      <c r="WWY31" s="70"/>
      <c r="WWZ31" s="70"/>
      <c r="WXA31" s="70"/>
      <c r="WXB31" s="70"/>
      <c r="WXC31" s="70"/>
      <c r="WXD31" s="70"/>
      <c r="WXE31" s="70"/>
      <c r="WXF31" s="70"/>
      <c r="WXG31" s="70"/>
      <c r="WXH31" s="70"/>
      <c r="WXI31" s="70"/>
      <c r="WXJ31" s="70"/>
      <c r="WXK31" s="70"/>
      <c r="WXL31" s="70"/>
      <c r="WXM31" s="70"/>
      <c r="WXN31" s="70"/>
      <c r="WXO31" s="70"/>
      <c r="WXP31" s="70"/>
      <c r="WXQ31" s="70"/>
      <c r="WXR31" s="70"/>
      <c r="WXS31" s="70"/>
      <c r="WXT31" s="70"/>
      <c r="WXU31" s="70"/>
      <c r="WXV31" s="70"/>
      <c r="WXW31" s="70"/>
      <c r="WXX31" s="70"/>
      <c r="WXY31" s="70"/>
      <c r="WXZ31" s="70"/>
      <c r="WYA31" s="70"/>
      <c r="WYB31" s="70"/>
      <c r="WYC31" s="70"/>
      <c r="WYD31" s="70"/>
      <c r="WYE31" s="70"/>
      <c r="WYF31" s="70"/>
      <c r="WYG31" s="70"/>
      <c r="WYH31" s="70"/>
      <c r="WYI31" s="70"/>
      <c r="WYJ31" s="70"/>
      <c r="WYK31" s="70"/>
      <c r="WYL31" s="70"/>
      <c r="WYM31" s="70"/>
      <c r="WYN31" s="70"/>
      <c r="WYO31" s="70"/>
      <c r="WYP31" s="70"/>
      <c r="WYQ31" s="70"/>
      <c r="WYR31" s="70"/>
      <c r="WYS31" s="70"/>
      <c r="WYT31" s="70"/>
      <c r="WYU31" s="70"/>
      <c r="WYV31" s="70"/>
      <c r="WYW31" s="70"/>
      <c r="WYX31" s="70"/>
      <c r="WYY31" s="70"/>
      <c r="WYZ31" s="70"/>
      <c r="WZA31" s="70"/>
      <c r="WZB31" s="70"/>
      <c r="WZC31" s="70"/>
      <c r="WZD31" s="70"/>
      <c r="WZE31" s="70"/>
      <c r="WZF31" s="70"/>
      <c r="WZG31" s="70"/>
      <c r="WZH31" s="70"/>
      <c r="WZI31" s="70"/>
      <c r="WZJ31" s="70"/>
      <c r="WZK31" s="70"/>
      <c r="WZL31" s="70"/>
      <c r="WZM31" s="70"/>
      <c r="WZN31" s="70"/>
      <c r="WZO31" s="70"/>
      <c r="WZP31" s="70"/>
      <c r="WZQ31" s="70"/>
      <c r="WZR31" s="70"/>
      <c r="WZS31" s="70"/>
      <c r="WZT31" s="70"/>
      <c r="WZU31" s="70"/>
      <c r="WZV31" s="70"/>
      <c r="WZW31" s="70"/>
      <c r="WZX31" s="70"/>
      <c r="WZY31" s="70"/>
      <c r="WZZ31" s="70"/>
      <c r="XAA31" s="70"/>
      <c r="XAB31" s="70"/>
      <c r="XAC31" s="70"/>
      <c r="XAD31" s="70"/>
      <c r="XAE31" s="70"/>
      <c r="XAF31" s="70"/>
      <c r="XAG31" s="70"/>
      <c r="XAH31" s="70"/>
      <c r="XAI31" s="70"/>
      <c r="XAJ31" s="70"/>
      <c r="XAK31" s="70"/>
      <c r="XAL31" s="70"/>
      <c r="XAM31" s="70"/>
      <c r="XAN31" s="70"/>
      <c r="XAO31" s="70"/>
      <c r="XAP31" s="70"/>
      <c r="XAQ31" s="70"/>
      <c r="XAR31" s="70"/>
      <c r="XAS31" s="70"/>
      <c r="XAT31" s="70"/>
      <c r="XAU31" s="70"/>
      <c r="XAV31" s="70"/>
      <c r="XAW31" s="70"/>
      <c r="XAX31" s="70"/>
      <c r="XAY31" s="70"/>
      <c r="XAZ31" s="70"/>
      <c r="XBA31" s="70"/>
      <c r="XBB31" s="70"/>
      <c r="XBC31" s="70"/>
      <c r="XBD31" s="70"/>
      <c r="XBE31" s="70"/>
      <c r="XBF31" s="70"/>
      <c r="XBG31" s="70"/>
      <c r="XBH31" s="70"/>
      <c r="XBI31" s="70"/>
      <c r="XBJ31" s="70"/>
      <c r="XBK31" s="70"/>
      <c r="XBL31" s="70"/>
      <c r="XBM31" s="70"/>
      <c r="XBN31" s="70"/>
      <c r="XBO31" s="70"/>
      <c r="XBP31" s="70"/>
      <c r="XBQ31" s="70"/>
      <c r="XBR31" s="70"/>
      <c r="XBS31" s="70"/>
      <c r="XBT31" s="70"/>
      <c r="XBU31" s="70"/>
      <c r="XBV31" s="70"/>
      <c r="XBW31" s="70"/>
      <c r="XBX31" s="70"/>
      <c r="XBY31" s="70"/>
      <c r="XBZ31" s="70"/>
      <c r="XCA31" s="70"/>
      <c r="XCB31" s="70"/>
      <c r="XCC31" s="70"/>
      <c r="XCD31" s="70"/>
      <c r="XCE31" s="70"/>
      <c r="XCF31" s="70"/>
      <c r="XCG31" s="70"/>
      <c r="XCH31" s="70"/>
      <c r="XCI31" s="70"/>
      <c r="XCJ31" s="70"/>
      <c r="XCK31" s="70"/>
      <c r="XCL31" s="70"/>
      <c r="XCM31" s="70"/>
      <c r="XCN31" s="70"/>
      <c r="XCO31" s="70"/>
      <c r="XCP31" s="70"/>
      <c r="XCQ31" s="70"/>
      <c r="XCR31" s="70"/>
      <c r="XCS31" s="70"/>
      <c r="XCT31" s="70"/>
      <c r="XCU31" s="70"/>
      <c r="XCV31" s="70"/>
      <c r="XCW31" s="70"/>
      <c r="XCX31" s="70"/>
      <c r="XCY31" s="70"/>
      <c r="XCZ31" s="70"/>
      <c r="XDA31" s="70"/>
      <c r="XDB31" s="70"/>
      <c r="XDC31" s="70"/>
      <c r="XDD31" s="70"/>
      <c r="XDE31" s="70"/>
      <c r="XDF31" s="70"/>
      <c r="XDG31" s="70"/>
      <c r="XDH31" s="70"/>
      <c r="XDI31" s="70"/>
      <c r="XDJ31" s="70"/>
      <c r="XDK31" s="70"/>
      <c r="XDL31" s="70"/>
      <c r="XDM31" s="70"/>
      <c r="XDN31" s="70"/>
      <c r="XDO31" s="70"/>
      <c r="XDP31" s="70"/>
      <c r="XDQ31" s="70"/>
      <c r="XDR31" s="70"/>
      <c r="XDS31" s="70"/>
      <c r="XDT31" s="70"/>
      <c r="XDU31" s="70"/>
      <c r="XDV31" s="70"/>
      <c r="XDW31" s="70"/>
      <c r="XDX31" s="70"/>
      <c r="XDY31" s="70"/>
      <c r="XDZ31" s="70"/>
      <c r="XEA31" s="70"/>
      <c r="XEB31" s="70"/>
      <c r="XEC31" s="70"/>
      <c r="XED31" s="70"/>
      <c r="XEE31" s="70"/>
      <c r="XEF31" s="70"/>
      <c r="XEG31" s="70"/>
      <c r="XEH31" s="70"/>
      <c r="XEI31" s="70"/>
      <c r="XEJ31" s="70"/>
      <c r="XEK31" s="70"/>
      <c r="XEL31" s="70"/>
      <c r="XEM31" s="70"/>
      <c r="XEN31" s="70"/>
      <c r="XEO31" s="70"/>
      <c r="XEP31" s="70"/>
    </row>
    <row r="32" spans="1:16370" s="11" customFormat="1" ht="24.95" customHeight="1">
      <c r="A32" s="10"/>
      <c r="B32" s="12"/>
      <c r="C32" s="13"/>
      <c r="D32" s="14"/>
      <c r="E32" s="7"/>
      <c r="F32" s="14"/>
      <c r="G32" s="13"/>
      <c r="H32" s="7"/>
    </row>
    <row r="33" spans="1:8" s="9" customFormat="1" ht="24.95" customHeight="1">
      <c r="A33" s="8"/>
      <c r="B33" s="15" t="s">
        <v>32</v>
      </c>
      <c r="C33" s="16" t="e">
        <f>C31/C34</f>
        <v>#REF!</v>
      </c>
      <c r="D33" s="16" t="e">
        <f>D31/D34</f>
        <v>#REF!</v>
      </c>
      <c r="E33" s="17" t="e">
        <f t="shared" si="0"/>
        <v>#REF!</v>
      </c>
      <c r="F33" s="16" t="e">
        <f>F31/F34</f>
        <v>#REF!</v>
      </c>
      <c r="G33" s="16" t="e">
        <f>G31/G34</f>
        <v>#REF!</v>
      </c>
      <c r="H33" s="17" t="e">
        <f>+F33/G33-1</f>
        <v>#REF!</v>
      </c>
    </row>
    <row r="34" spans="1:8" s="9" customFormat="1" ht="24.95" customHeight="1">
      <c r="A34" s="8"/>
      <c r="B34" s="18" t="s">
        <v>33</v>
      </c>
      <c r="C34" s="6">
        <v>161259</v>
      </c>
      <c r="D34" s="6">
        <v>152661.565</v>
      </c>
      <c r="E34" s="6"/>
      <c r="F34" s="6">
        <v>161259</v>
      </c>
      <c r="G34" s="6">
        <v>152661.565</v>
      </c>
      <c r="H34" s="6"/>
    </row>
    <row r="37" spans="1:8">
      <c r="F37" s="86"/>
    </row>
  </sheetData>
  <mergeCells count="5">
    <mergeCell ref="C1:E1"/>
    <mergeCell ref="F1:H1"/>
    <mergeCell ref="B2:B3"/>
    <mergeCell ref="C2:E2"/>
    <mergeCell ref="F2:H2"/>
  </mergeCells>
  <pageMargins left="0.47244094488188981" right="0.27559055118110237" top="0.6692913385826772" bottom="0.31496062992125984" header="0.15748031496062992" footer="0.23622047244094491"/>
  <pageSetup paperSize="9" scale="64" orientation="landscape" r:id="rId1"/>
  <headerFooter alignWithMargins="0"/>
  <ignoredErrors>
    <ignoredError sqref="E8:E9 E4 E14 E17:E18 E25:E26 E29 E31 E33 H4 H8:H9 H14 H17:H18 H25:H26 H29 H31 H33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XEP34"/>
  <sheetViews>
    <sheetView zoomScale="90" zoomScaleNormal="90" workbookViewId="0">
      <pane xSplit="2" ySplit="3" topLeftCell="C4" activePane="bottomRight" state="frozenSplit"/>
      <selection activeCell="F4" sqref="B4:H8"/>
      <selection pane="topRight" activeCell="F4" sqref="B4:H8"/>
      <selection pane="bottomLeft" activeCell="F4" sqref="B4:H8"/>
      <selection pane="bottomRight" activeCell="F4" sqref="B4:H8"/>
    </sheetView>
  </sheetViews>
  <sheetFormatPr defaultRowHeight="16.5"/>
  <cols>
    <col min="1" max="1" width="2.85546875" style="4" customWidth="1"/>
    <col min="2" max="2" width="54.85546875" style="4" customWidth="1"/>
    <col min="3" max="8" width="13.7109375" style="4" customWidth="1"/>
    <col min="9" max="9" width="9.140625" style="4"/>
    <col min="10" max="10" width="11" style="4" customWidth="1"/>
    <col min="11" max="242" width="9.140625" style="4"/>
    <col min="243" max="243" width="2.85546875" style="4" customWidth="1"/>
    <col min="244" max="244" width="85.28515625" style="4" customWidth="1"/>
    <col min="245" max="246" width="17.28515625" style="4" customWidth="1"/>
    <col min="247" max="247" width="16.85546875" style="4" customWidth="1"/>
    <col min="248" max="249" width="17.7109375" style="4" bestFit="1" customWidth="1"/>
    <col min="250" max="250" width="16.5703125" style="4" customWidth="1"/>
    <col min="251" max="251" width="9.140625" style="4"/>
    <col min="252" max="252" width="14.28515625" style="4" bestFit="1" customWidth="1"/>
    <col min="253" max="253" width="12.7109375" style="4" bestFit="1" customWidth="1"/>
    <col min="254" max="498" width="9.140625" style="4"/>
    <col min="499" max="499" width="2.85546875" style="4" customWidth="1"/>
    <col min="500" max="500" width="85.28515625" style="4" customWidth="1"/>
    <col min="501" max="502" width="17.28515625" style="4" customWidth="1"/>
    <col min="503" max="503" width="16.85546875" style="4" customWidth="1"/>
    <col min="504" max="505" width="17.7109375" style="4" bestFit="1" customWidth="1"/>
    <col min="506" max="506" width="16.5703125" style="4" customWidth="1"/>
    <col min="507" max="507" width="9.140625" style="4"/>
    <col min="508" max="508" width="14.28515625" style="4" bestFit="1" customWidth="1"/>
    <col min="509" max="509" width="12.7109375" style="4" bestFit="1" customWidth="1"/>
    <col min="510" max="754" width="9.140625" style="4"/>
    <col min="755" max="755" width="2.85546875" style="4" customWidth="1"/>
    <col min="756" max="756" width="85.28515625" style="4" customWidth="1"/>
    <col min="757" max="758" width="17.28515625" style="4" customWidth="1"/>
    <col min="759" max="759" width="16.85546875" style="4" customWidth="1"/>
    <col min="760" max="761" width="17.7109375" style="4" bestFit="1" customWidth="1"/>
    <col min="762" max="762" width="16.5703125" style="4" customWidth="1"/>
    <col min="763" max="763" width="9.140625" style="4"/>
    <col min="764" max="764" width="14.28515625" style="4" bestFit="1" customWidth="1"/>
    <col min="765" max="765" width="12.7109375" style="4" bestFit="1" customWidth="1"/>
    <col min="766" max="1010" width="9.140625" style="4"/>
    <col min="1011" max="1011" width="2.85546875" style="4" customWidth="1"/>
    <col min="1012" max="1012" width="85.28515625" style="4" customWidth="1"/>
    <col min="1013" max="1014" width="17.28515625" style="4" customWidth="1"/>
    <col min="1015" max="1015" width="16.85546875" style="4" customWidth="1"/>
    <col min="1016" max="1017" width="17.7109375" style="4" bestFit="1" customWidth="1"/>
    <col min="1018" max="1018" width="16.5703125" style="4" customWidth="1"/>
    <col min="1019" max="1019" width="9.140625" style="4"/>
    <col min="1020" max="1020" width="14.28515625" style="4" bestFit="1" customWidth="1"/>
    <col min="1021" max="1021" width="12.7109375" style="4" bestFit="1" customWidth="1"/>
    <col min="1022" max="1266" width="9.140625" style="4"/>
    <col min="1267" max="1267" width="2.85546875" style="4" customWidth="1"/>
    <col min="1268" max="1268" width="85.28515625" style="4" customWidth="1"/>
    <col min="1269" max="1270" width="17.28515625" style="4" customWidth="1"/>
    <col min="1271" max="1271" width="16.85546875" style="4" customWidth="1"/>
    <col min="1272" max="1273" width="17.7109375" style="4" bestFit="1" customWidth="1"/>
    <col min="1274" max="1274" width="16.5703125" style="4" customWidth="1"/>
    <col min="1275" max="1275" width="9.140625" style="4"/>
    <col min="1276" max="1276" width="14.28515625" style="4" bestFit="1" customWidth="1"/>
    <col min="1277" max="1277" width="12.7109375" style="4" bestFit="1" customWidth="1"/>
    <col min="1278" max="1522" width="9.140625" style="4"/>
    <col min="1523" max="1523" width="2.85546875" style="4" customWidth="1"/>
    <col min="1524" max="1524" width="85.28515625" style="4" customWidth="1"/>
    <col min="1525" max="1526" width="17.28515625" style="4" customWidth="1"/>
    <col min="1527" max="1527" width="16.85546875" style="4" customWidth="1"/>
    <col min="1528" max="1529" width="17.7109375" style="4" bestFit="1" customWidth="1"/>
    <col min="1530" max="1530" width="16.5703125" style="4" customWidth="1"/>
    <col min="1531" max="1531" width="9.140625" style="4"/>
    <col min="1532" max="1532" width="14.28515625" style="4" bestFit="1" customWidth="1"/>
    <col min="1533" max="1533" width="12.7109375" style="4" bestFit="1" customWidth="1"/>
    <col min="1534" max="1778" width="9.140625" style="4"/>
    <col min="1779" max="1779" width="2.85546875" style="4" customWidth="1"/>
    <col min="1780" max="1780" width="85.28515625" style="4" customWidth="1"/>
    <col min="1781" max="1782" width="17.28515625" style="4" customWidth="1"/>
    <col min="1783" max="1783" width="16.85546875" style="4" customWidth="1"/>
    <col min="1784" max="1785" width="17.7109375" style="4" bestFit="1" customWidth="1"/>
    <col min="1786" max="1786" width="16.5703125" style="4" customWidth="1"/>
    <col min="1787" max="1787" width="9.140625" style="4"/>
    <col min="1788" max="1788" width="14.28515625" style="4" bestFit="1" customWidth="1"/>
    <col min="1789" max="1789" width="12.7109375" style="4" bestFit="1" customWidth="1"/>
    <col min="1790" max="2034" width="9.140625" style="4"/>
    <col min="2035" max="2035" width="2.85546875" style="4" customWidth="1"/>
    <col min="2036" max="2036" width="85.28515625" style="4" customWidth="1"/>
    <col min="2037" max="2038" width="17.28515625" style="4" customWidth="1"/>
    <col min="2039" max="2039" width="16.85546875" style="4" customWidth="1"/>
    <col min="2040" max="2041" width="17.7109375" style="4" bestFit="1" customWidth="1"/>
    <col min="2042" max="2042" width="16.5703125" style="4" customWidth="1"/>
    <col min="2043" max="2043" width="9.140625" style="4"/>
    <col min="2044" max="2044" width="14.28515625" style="4" bestFit="1" customWidth="1"/>
    <col min="2045" max="2045" width="12.7109375" style="4" bestFit="1" customWidth="1"/>
    <col min="2046" max="2290" width="9.140625" style="4"/>
    <col min="2291" max="2291" width="2.85546875" style="4" customWidth="1"/>
    <col min="2292" max="2292" width="85.28515625" style="4" customWidth="1"/>
    <col min="2293" max="2294" width="17.28515625" style="4" customWidth="1"/>
    <col min="2295" max="2295" width="16.85546875" style="4" customWidth="1"/>
    <col min="2296" max="2297" width="17.7109375" style="4" bestFit="1" customWidth="1"/>
    <col min="2298" max="2298" width="16.5703125" style="4" customWidth="1"/>
    <col min="2299" max="2299" width="9.140625" style="4"/>
    <col min="2300" max="2300" width="14.28515625" style="4" bestFit="1" customWidth="1"/>
    <col min="2301" max="2301" width="12.7109375" style="4" bestFit="1" customWidth="1"/>
    <col min="2302" max="2546" width="9.140625" style="4"/>
    <col min="2547" max="2547" width="2.85546875" style="4" customWidth="1"/>
    <col min="2548" max="2548" width="85.28515625" style="4" customWidth="1"/>
    <col min="2549" max="2550" width="17.28515625" style="4" customWidth="1"/>
    <col min="2551" max="2551" width="16.85546875" style="4" customWidth="1"/>
    <col min="2552" max="2553" width="17.7109375" style="4" bestFit="1" customWidth="1"/>
    <col min="2554" max="2554" width="16.5703125" style="4" customWidth="1"/>
    <col min="2555" max="2555" width="9.140625" style="4"/>
    <col min="2556" max="2556" width="14.28515625" style="4" bestFit="1" customWidth="1"/>
    <col min="2557" max="2557" width="12.7109375" style="4" bestFit="1" customWidth="1"/>
    <col min="2558" max="2802" width="9.140625" style="4"/>
    <col min="2803" max="2803" width="2.85546875" style="4" customWidth="1"/>
    <col min="2804" max="2804" width="85.28515625" style="4" customWidth="1"/>
    <col min="2805" max="2806" width="17.28515625" style="4" customWidth="1"/>
    <col min="2807" max="2807" width="16.85546875" style="4" customWidth="1"/>
    <col min="2808" max="2809" width="17.7109375" style="4" bestFit="1" customWidth="1"/>
    <col min="2810" max="2810" width="16.5703125" style="4" customWidth="1"/>
    <col min="2811" max="2811" width="9.140625" style="4"/>
    <col min="2812" max="2812" width="14.28515625" style="4" bestFit="1" customWidth="1"/>
    <col min="2813" max="2813" width="12.7109375" style="4" bestFit="1" customWidth="1"/>
    <col min="2814" max="3058" width="9.140625" style="4"/>
    <col min="3059" max="3059" width="2.85546875" style="4" customWidth="1"/>
    <col min="3060" max="3060" width="85.28515625" style="4" customWidth="1"/>
    <col min="3061" max="3062" width="17.28515625" style="4" customWidth="1"/>
    <col min="3063" max="3063" width="16.85546875" style="4" customWidth="1"/>
    <col min="3064" max="3065" width="17.7109375" style="4" bestFit="1" customWidth="1"/>
    <col min="3066" max="3066" width="16.5703125" style="4" customWidth="1"/>
    <col min="3067" max="3067" width="9.140625" style="4"/>
    <col min="3068" max="3068" width="14.28515625" style="4" bestFit="1" customWidth="1"/>
    <col min="3069" max="3069" width="12.7109375" style="4" bestFit="1" customWidth="1"/>
    <col min="3070" max="3314" width="9.140625" style="4"/>
    <col min="3315" max="3315" width="2.85546875" style="4" customWidth="1"/>
    <col min="3316" max="3316" width="85.28515625" style="4" customWidth="1"/>
    <col min="3317" max="3318" width="17.28515625" style="4" customWidth="1"/>
    <col min="3319" max="3319" width="16.85546875" style="4" customWidth="1"/>
    <col min="3320" max="3321" width="17.7109375" style="4" bestFit="1" customWidth="1"/>
    <col min="3322" max="3322" width="16.5703125" style="4" customWidth="1"/>
    <col min="3323" max="3323" width="9.140625" style="4"/>
    <col min="3324" max="3324" width="14.28515625" style="4" bestFit="1" customWidth="1"/>
    <col min="3325" max="3325" width="12.7109375" style="4" bestFit="1" customWidth="1"/>
    <col min="3326" max="3570" width="9.140625" style="4"/>
    <col min="3571" max="3571" width="2.85546875" style="4" customWidth="1"/>
    <col min="3572" max="3572" width="85.28515625" style="4" customWidth="1"/>
    <col min="3573" max="3574" width="17.28515625" style="4" customWidth="1"/>
    <col min="3575" max="3575" width="16.85546875" style="4" customWidth="1"/>
    <col min="3576" max="3577" width="17.7109375" style="4" bestFit="1" customWidth="1"/>
    <col min="3578" max="3578" width="16.5703125" style="4" customWidth="1"/>
    <col min="3579" max="3579" width="9.140625" style="4"/>
    <col min="3580" max="3580" width="14.28515625" style="4" bestFit="1" customWidth="1"/>
    <col min="3581" max="3581" width="12.7109375" style="4" bestFit="1" customWidth="1"/>
    <col min="3582" max="3826" width="9.140625" style="4"/>
    <col min="3827" max="3827" width="2.85546875" style="4" customWidth="1"/>
    <col min="3828" max="3828" width="85.28515625" style="4" customWidth="1"/>
    <col min="3829" max="3830" width="17.28515625" style="4" customWidth="1"/>
    <col min="3831" max="3831" width="16.85546875" style="4" customWidth="1"/>
    <col min="3832" max="3833" width="17.7109375" style="4" bestFit="1" customWidth="1"/>
    <col min="3834" max="3834" width="16.5703125" style="4" customWidth="1"/>
    <col min="3835" max="3835" width="9.140625" style="4"/>
    <col min="3836" max="3836" width="14.28515625" style="4" bestFit="1" customWidth="1"/>
    <col min="3837" max="3837" width="12.7109375" style="4" bestFit="1" customWidth="1"/>
    <col min="3838" max="4082" width="9.140625" style="4"/>
    <col min="4083" max="4083" width="2.85546875" style="4" customWidth="1"/>
    <col min="4084" max="4084" width="85.28515625" style="4" customWidth="1"/>
    <col min="4085" max="4086" width="17.28515625" style="4" customWidth="1"/>
    <col min="4087" max="4087" width="16.85546875" style="4" customWidth="1"/>
    <col min="4088" max="4089" width="17.7109375" style="4" bestFit="1" customWidth="1"/>
    <col min="4090" max="4090" width="16.5703125" style="4" customWidth="1"/>
    <col min="4091" max="4091" width="9.140625" style="4"/>
    <col min="4092" max="4092" width="14.28515625" style="4" bestFit="1" customWidth="1"/>
    <col min="4093" max="4093" width="12.7109375" style="4" bestFit="1" customWidth="1"/>
    <col min="4094" max="4338" width="9.140625" style="4"/>
    <col min="4339" max="4339" width="2.85546875" style="4" customWidth="1"/>
    <col min="4340" max="4340" width="85.28515625" style="4" customWidth="1"/>
    <col min="4341" max="4342" width="17.28515625" style="4" customWidth="1"/>
    <col min="4343" max="4343" width="16.85546875" style="4" customWidth="1"/>
    <col min="4344" max="4345" width="17.7109375" style="4" bestFit="1" customWidth="1"/>
    <col min="4346" max="4346" width="16.5703125" style="4" customWidth="1"/>
    <col min="4347" max="4347" width="9.140625" style="4"/>
    <col min="4348" max="4348" width="14.28515625" style="4" bestFit="1" customWidth="1"/>
    <col min="4349" max="4349" width="12.7109375" style="4" bestFit="1" customWidth="1"/>
    <col min="4350" max="4594" width="9.140625" style="4"/>
    <col min="4595" max="4595" width="2.85546875" style="4" customWidth="1"/>
    <col min="4596" max="4596" width="85.28515625" style="4" customWidth="1"/>
    <col min="4597" max="4598" width="17.28515625" style="4" customWidth="1"/>
    <col min="4599" max="4599" width="16.85546875" style="4" customWidth="1"/>
    <col min="4600" max="4601" width="17.7109375" style="4" bestFit="1" customWidth="1"/>
    <col min="4602" max="4602" width="16.5703125" style="4" customWidth="1"/>
    <col min="4603" max="4603" width="9.140625" style="4"/>
    <col min="4604" max="4604" width="14.28515625" style="4" bestFit="1" customWidth="1"/>
    <col min="4605" max="4605" width="12.7109375" style="4" bestFit="1" customWidth="1"/>
    <col min="4606" max="4850" width="9.140625" style="4"/>
    <col min="4851" max="4851" width="2.85546875" style="4" customWidth="1"/>
    <col min="4852" max="4852" width="85.28515625" style="4" customWidth="1"/>
    <col min="4853" max="4854" width="17.28515625" style="4" customWidth="1"/>
    <col min="4855" max="4855" width="16.85546875" style="4" customWidth="1"/>
    <col min="4856" max="4857" width="17.7109375" style="4" bestFit="1" customWidth="1"/>
    <col min="4858" max="4858" width="16.5703125" style="4" customWidth="1"/>
    <col min="4859" max="4859" width="9.140625" style="4"/>
    <col min="4860" max="4860" width="14.28515625" style="4" bestFit="1" customWidth="1"/>
    <col min="4861" max="4861" width="12.7109375" style="4" bestFit="1" customWidth="1"/>
    <col min="4862" max="5106" width="9.140625" style="4"/>
    <col min="5107" max="5107" width="2.85546875" style="4" customWidth="1"/>
    <col min="5108" max="5108" width="85.28515625" style="4" customWidth="1"/>
    <col min="5109" max="5110" width="17.28515625" style="4" customWidth="1"/>
    <col min="5111" max="5111" width="16.85546875" style="4" customWidth="1"/>
    <col min="5112" max="5113" width="17.7109375" style="4" bestFit="1" customWidth="1"/>
    <col min="5114" max="5114" width="16.5703125" style="4" customWidth="1"/>
    <col min="5115" max="5115" width="9.140625" style="4"/>
    <col min="5116" max="5116" width="14.28515625" style="4" bestFit="1" customWidth="1"/>
    <col min="5117" max="5117" width="12.7109375" style="4" bestFit="1" customWidth="1"/>
    <col min="5118" max="5362" width="9.140625" style="4"/>
    <col min="5363" max="5363" width="2.85546875" style="4" customWidth="1"/>
    <col min="5364" max="5364" width="85.28515625" style="4" customWidth="1"/>
    <col min="5365" max="5366" width="17.28515625" style="4" customWidth="1"/>
    <col min="5367" max="5367" width="16.85546875" style="4" customWidth="1"/>
    <col min="5368" max="5369" width="17.7109375" style="4" bestFit="1" customWidth="1"/>
    <col min="5370" max="5370" width="16.5703125" style="4" customWidth="1"/>
    <col min="5371" max="5371" width="9.140625" style="4"/>
    <col min="5372" max="5372" width="14.28515625" style="4" bestFit="1" customWidth="1"/>
    <col min="5373" max="5373" width="12.7109375" style="4" bestFit="1" customWidth="1"/>
    <col min="5374" max="5618" width="9.140625" style="4"/>
    <col min="5619" max="5619" width="2.85546875" style="4" customWidth="1"/>
    <col min="5620" max="5620" width="85.28515625" style="4" customWidth="1"/>
    <col min="5621" max="5622" width="17.28515625" style="4" customWidth="1"/>
    <col min="5623" max="5623" width="16.85546875" style="4" customWidth="1"/>
    <col min="5624" max="5625" width="17.7109375" style="4" bestFit="1" customWidth="1"/>
    <col min="5626" max="5626" width="16.5703125" style="4" customWidth="1"/>
    <col min="5627" max="5627" width="9.140625" style="4"/>
    <col min="5628" max="5628" width="14.28515625" style="4" bestFit="1" customWidth="1"/>
    <col min="5629" max="5629" width="12.7109375" style="4" bestFit="1" customWidth="1"/>
    <col min="5630" max="5874" width="9.140625" style="4"/>
    <col min="5875" max="5875" width="2.85546875" style="4" customWidth="1"/>
    <col min="5876" max="5876" width="85.28515625" style="4" customWidth="1"/>
    <col min="5877" max="5878" width="17.28515625" style="4" customWidth="1"/>
    <col min="5879" max="5879" width="16.85546875" style="4" customWidth="1"/>
    <col min="5880" max="5881" width="17.7109375" style="4" bestFit="1" customWidth="1"/>
    <col min="5882" max="5882" width="16.5703125" style="4" customWidth="1"/>
    <col min="5883" max="5883" width="9.140625" style="4"/>
    <col min="5884" max="5884" width="14.28515625" style="4" bestFit="1" customWidth="1"/>
    <col min="5885" max="5885" width="12.7109375" style="4" bestFit="1" customWidth="1"/>
    <col min="5886" max="6130" width="9.140625" style="4"/>
    <col min="6131" max="6131" width="2.85546875" style="4" customWidth="1"/>
    <col min="6132" max="6132" width="85.28515625" style="4" customWidth="1"/>
    <col min="6133" max="6134" width="17.28515625" style="4" customWidth="1"/>
    <col min="6135" max="6135" width="16.85546875" style="4" customWidth="1"/>
    <col min="6136" max="6137" width="17.7109375" style="4" bestFit="1" customWidth="1"/>
    <col min="6138" max="6138" width="16.5703125" style="4" customWidth="1"/>
    <col min="6139" max="6139" width="9.140625" style="4"/>
    <col min="6140" max="6140" width="14.28515625" style="4" bestFit="1" customWidth="1"/>
    <col min="6141" max="6141" width="12.7109375" style="4" bestFit="1" customWidth="1"/>
    <col min="6142" max="6386" width="9.140625" style="4"/>
    <col min="6387" max="6387" width="2.85546875" style="4" customWidth="1"/>
    <col min="6388" max="6388" width="85.28515625" style="4" customWidth="1"/>
    <col min="6389" max="6390" width="17.28515625" style="4" customWidth="1"/>
    <col min="6391" max="6391" width="16.85546875" style="4" customWidth="1"/>
    <col min="6392" max="6393" width="17.7109375" style="4" bestFit="1" customWidth="1"/>
    <col min="6394" max="6394" width="16.5703125" style="4" customWidth="1"/>
    <col min="6395" max="6395" width="9.140625" style="4"/>
    <col min="6396" max="6396" width="14.28515625" style="4" bestFit="1" customWidth="1"/>
    <col min="6397" max="6397" width="12.7109375" style="4" bestFit="1" customWidth="1"/>
    <col min="6398" max="6642" width="9.140625" style="4"/>
    <col min="6643" max="6643" width="2.85546875" style="4" customWidth="1"/>
    <col min="6644" max="6644" width="85.28515625" style="4" customWidth="1"/>
    <col min="6645" max="6646" width="17.28515625" style="4" customWidth="1"/>
    <col min="6647" max="6647" width="16.85546875" style="4" customWidth="1"/>
    <col min="6648" max="6649" width="17.7109375" style="4" bestFit="1" customWidth="1"/>
    <col min="6650" max="6650" width="16.5703125" style="4" customWidth="1"/>
    <col min="6651" max="6651" width="9.140625" style="4"/>
    <col min="6652" max="6652" width="14.28515625" style="4" bestFit="1" customWidth="1"/>
    <col min="6653" max="6653" width="12.7109375" style="4" bestFit="1" customWidth="1"/>
    <col min="6654" max="6898" width="9.140625" style="4"/>
    <col min="6899" max="6899" width="2.85546875" style="4" customWidth="1"/>
    <col min="6900" max="6900" width="85.28515625" style="4" customWidth="1"/>
    <col min="6901" max="6902" width="17.28515625" style="4" customWidth="1"/>
    <col min="6903" max="6903" width="16.85546875" style="4" customWidth="1"/>
    <col min="6904" max="6905" width="17.7109375" style="4" bestFit="1" customWidth="1"/>
    <col min="6906" max="6906" width="16.5703125" style="4" customWidth="1"/>
    <col min="6907" max="6907" width="9.140625" style="4"/>
    <col min="6908" max="6908" width="14.28515625" style="4" bestFit="1" customWidth="1"/>
    <col min="6909" max="6909" width="12.7109375" style="4" bestFit="1" customWidth="1"/>
    <col min="6910" max="7154" width="9.140625" style="4"/>
    <col min="7155" max="7155" width="2.85546875" style="4" customWidth="1"/>
    <col min="7156" max="7156" width="85.28515625" style="4" customWidth="1"/>
    <col min="7157" max="7158" width="17.28515625" style="4" customWidth="1"/>
    <col min="7159" max="7159" width="16.85546875" style="4" customWidth="1"/>
    <col min="7160" max="7161" width="17.7109375" style="4" bestFit="1" customWidth="1"/>
    <col min="7162" max="7162" width="16.5703125" style="4" customWidth="1"/>
    <col min="7163" max="7163" width="9.140625" style="4"/>
    <col min="7164" max="7164" width="14.28515625" style="4" bestFit="1" customWidth="1"/>
    <col min="7165" max="7165" width="12.7109375" style="4" bestFit="1" customWidth="1"/>
    <col min="7166" max="7410" width="9.140625" style="4"/>
    <col min="7411" max="7411" width="2.85546875" style="4" customWidth="1"/>
    <col min="7412" max="7412" width="85.28515625" style="4" customWidth="1"/>
    <col min="7413" max="7414" width="17.28515625" style="4" customWidth="1"/>
    <col min="7415" max="7415" width="16.85546875" style="4" customWidth="1"/>
    <col min="7416" max="7417" width="17.7109375" style="4" bestFit="1" customWidth="1"/>
    <col min="7418" max="7418" width="16.5703125" style="4" customWidth="1"/>
    <col min="7419" max="7419" width="9.140625" style="4"/>
    <col min="7420" max="7420" width="14.28515625" style="4" bestFit="1" customWidth="1"/>
    <col min="7421" max="7421" width="12.7109375" style="4" bestFit="1" customWidth="1"/>
    <col min="7422" max="7666" width="9.140625" style="4"/>
    <col min="7667" max="7667" width="2.85546875" style="4" customWidth="1"/>
    <col min="7668" max="7668" width="85.28515625" style="4" customWidth="1"/>
    <col min="7669" max="7670" width="17.28515625" style="4" customWidth="1"/>
    <col min="7671" max="7671" width="16.85546875" style="4" customWidth="1"/>
    <col min="7672" max="7673" width="17.7109375" style="4" bestFit="1" customWidth="1"/>
    <col min="7674" max="7674" width="16.5703125" style="4" customWidth="1"/>
    <col min="7675" max="7675" width="9.140625" style="4"/>
    <col min="7676" max="7676" width="14.28515625" style="4" bestFit="1" customWidth="1"/>
    <col min="7677" max="7677" width="12.7109375" style="4" bestFit="1" customWidth="1"/>
    <col min="7678" max="7922" width="9.140625" style="4"/>
    <col min="7923" max="7923" width="2.85546875" style="4" customWidth="1"/>
    <col min="7924" max="7924" width="85.28515625" style="4" customWidth="1"/>
    <col min="7925" max="7926" width="17.28515625" style="4" customWidth="1"/>
    <col min="7927" max="7927" width="16.85546875" style="4" customWidth="1"/>
    <col min="7928" max="7929" width="17.7109375" style="4" bestFit="1" customWidth="1"/>
    <col min="7930" max="7930" width="16.5703125" style="4" customWidth="1"/>
    <col min="7931" max="7931" width="9.140625" style="4"/>
    <col min="7932" max="7932" width="14.28515625" style="4" bestFit="1" customWidth="1"/>
    <col min="7933" max="7933" width="12.7109375" style="4" bestFit="1" customWidth="1"/>
    <col min="7934" max="8178" width="9.140625" style="4"/>
    <col min="8179" max="8179" width="2.85546875" style="4" customWidth="1"/>
    <col min="8180" max="8180" width="85.28515625" style="4" customWidth="1"/>
    <col min="8181" max="8182" width="17.28515625" style="4" customWidth="1"/>
    <col min="8183" max="8183" width="16.85546875" style="4" customWidth="1"/>
    <col min="8184" max="8185" width="17.7109375" style="4" bestFit="1" customWidth="1"/>
    <col min="8186" max="8186" width="16.5703125" style="4" customWidth="1"/>
    <col min="8187" max="8187" width="9.140625" style="4"/>
    <col min="8188" max="8188" width="14.28515625" style="4" bestFit="1" customWidth="1"/>
    <col min="8189" max="8189" width="12.7109375" style="4" bestFit="1" customWidth="1"/>
    <col min="8190" max="8434" width="9.140625" style="4"/>
    <col min="8435" max="8435" width="2.85546875" style="4" customWidth="1"/>
    <col min="8436" max="8436" width="85.28515625" style="4" customWidth="1"/>
    <col min="8437" max="8438" width="17.28515625" style="4" customWidth="1"/>
    <col min="8439" max="8439" width="16.85546875" style="4" customWidth="1"/>
    <col min="8440" max="8441" width="17.7109375" style="4" bestFit="1" customWidth="1"/>
    <col min="8442" max="8442" width="16.5703125" style="4" customWidth="1"/>
    <col min="8443" max="8443" width="9.140625" style="4"/>
    <col min="8444" max="8444" width="14.28515625" style="4" bestFit="1" customWidth="1"/>
    <col min="8445" max="8445" width="12.7109375" style="4" bestFit="1" customWidth="1"/>
    <col min="8446" max="8690" width="9.140625" style="4"/>
    <col min="8691" max="8691" width="2.85546875" style="4" customWidth="1"/>
    <col min="8692" max="8692" width="85.28515625" style="4" customWidth="1"/>
    <col min="8693" max="8694" width="17.28515625" style="4" customWidth="1"/>
    <col min="8695" max="8695" width="16.85546875" style="4" customWidth="1"/>
    <col min="8696" max="8697" width="17.7109375" style="4" bestFit="1" customWidth="1"/>
    <col min="8698" max="8698" width="16.5703125" style="4" customWidth="1"/>
    <col min="8699" max="8699" width="9.140625" style="4"/>
    <col min="8700" max="8700" width="14.28515625" style="4" bestFit="1" customWidth="1"/>
    <col min="8701" max="8701" width="12.7109375" style="4" bestFit="1" customWidth="1"/>
    <col min="8702" max="8946" width="9.140625" style="4"/>
    <col min="8947" max="8947" width="2.85546875" style="4" customWidth="1"/>
    <col min="8948" max="8948" width="85.28515625" style="4" customWidth="1"/>
    <col min="8949" max="8950" width="17.28515625" style="4" customWidth="1"/>
    <col min="8951" max="8951" width="16.85546875" style="4" customWidth="1"/>
    <col min="8952" max="8953" width="17.7109375" style="4" bestFit="1" customWidth="1"/>
    <col min="8954" max="8954" width="16.5703125" style="4" customWidth="1"/>
    <col min="8955" max="8955" width="9.140625" style="4"/>
    <col min="8956" max="8956" width="14.28515625" style="4" bestFit="1" customWidth="1"/>
    <col min="8957" max="8957" width="12.7109375" style="4" bestFit="1" customWidth="1"/>
    <col min="8958" max="9202" width="9.140625" style="4"/>
    <col min="9203" max="9203" width="2.85546875" style="4" customWidth="1"/>
    <col min="9204" max="9204" width="85.28515625" style="4" customWidth="1"/>
    <col min="9205" max="9206" width="17.28515625" style="4" customWidth="1"/>
    <col min="9207" max="9207" width="16.85546875" style="4" customWidth="1"/>
    <col min="9208" max="9209" width="17.7109375" style="4" bestFit="1" customWidth="1"/>
    <col min="9210" max="9210" width="16.5703125" style="4" customWidth="1"/>
    <col min="9211" max="9211" width="9.140625" style="4"/>
    <col min="9212" max="9212" width="14.28515625" style="4" bestFit="1" customWidth="1"/>
    <col min="9213" max="9213" width="12.7109375" style="4" bestFit="1" customWidth="1"/>
    <col min="9214" max="9458" width="9.140625" style="4"/>
    <col min="9459" max="9459" width="2.85546875" style="4" customWidth="1"/>
    <col min="9460" max="9460" width="85.28515625" style="4" customWidth="1"/>
    <col min="9461" max="9462" width="17.28515625" style="4" customWidth="1"/>
    <col min="9463" max="9463" width="16.85546875" style="4" customWidth="1"/>
    <col min="9464" max="9465" width="17.7109375" style="4" bestFit="1" customWidth="1"/>
    <col min="9466" max="9466" width="16.5703125" style="4" customWidth="1"/>
    <col min="9467" max="9467" width="9.140625" style="4"/>
    <col min="9468" max="9468" width="14.28515625" style="4" bestFit="1" customWidth="1"/>
    <col min="9469" max="9469" width="12.7109375" style="4" bestFit="1" customWidth="1"/>
    <col min="9470" max="9714" width="9.140625" style="4"/>
    <col min="9715" max="9715" width="2.85546875" style="4" customWidth="1"/>
    <col min="9716" max="9716" width="85.28515625" style="4" customWidth="1"/>
    <col min="9717" max="9718" width="17.28515625" style="4" customWidth="1"/>
    <col min="9719" max="9719" width="16.85546875" style="4" customWidth="1"/>
    <col min="9720" max="9721" width="17.7109375" style="4" bestFit="1" customWidth="1"/>
    <col min="9722" max="9722" width="16.5703125" style="4" customWidth="1"/>
    <col min="9723" max="9723" width="9.140625" style="4"/>
    <col min="9724" max="9724" width="14.28515625" style="4" bestFit="1" customWidth="1"/>
    <col min="9725" max="9725" width="12.7109375" style="4" bestFit="1" customWidth="1"/>
    <col min="9726" max="9970" width="9.140625" style="4"/>
    <col min="9971" max="9971" width="2.85546875" style="4" customWidth="1"/>
    <col min="9972" max="9972" width="85.28515625" style="4" customWidth="1"/>
    <col min="9973" max="9974" width="17.28515625" style="4" customWidth="1"/>
    <col min="9975" max="9975" width="16.85546875" style="4" customWidth="1"/>
    <col min="9976" max="9977" width="17.7109375" style="4" bestFit="1" customWidth="1"/>
    <col min="9978" max="9978" width="16.5703125" style="4" customWidth="1"/>
    <col min="9979" max="9979" width="9.140625" style="4"/>
    <col min="9980" max="9980" width="14.28515625" style="4" bestFit="1" customWidth="1"/>
    <col min="9981" max="9981" width="12.7109375" style="4" bestFit="1" customWidth="1"/>
    <col min="9982" max="10226" width="9.140625" style="4"/>
    <col min="10227" max="10227" width="2.85546875" style="4" customWidth="1"/>
    <col min="10228" max="10228" width="85.28515625" style="4" customWidth="1"/>
    <col min="10229" max="10230" width="17.28515625" style="4" customWidth="1"/>
    <col min="10231" max="10231" width="16.85546875" style="4" customWidth="1"/>
    <col min="10232" max="10233" width="17.7109375" style="4" bestFit="1" customWidth="1"/>
    <col min="10234" max="10234" width="16.5703125" style="4" customWidth="1"/>
    <col min="10235" max="10235" width="9.140625" style="4"/>
    <col min="10236" max="10236" width="14.28515625" style="4" bestFit="1" customWidth="1"/>
    <col min="10237" max="10237" width="12.7109375" style="4" bestFit="1" customWidth="1"/>
    <col min="10238" max="10482" width="9.140625" style="4"/>
    <col min="10483" max="10483" width="2.85546875" style="4" customWidth="1"/>
    <col min="10484" max="10484" width="85.28515625" style="4" customWidth="1"/>
    <col min="10485" max="10486" width="17.28515625" style="4" customWidth="1"/>
    <col min="10487" max="10487" width="16.85546875" style="4" customWidth="1"/>
    <col min="10488" max="10489" width="17.7109375" style="4" bestFit="1" customWidth="1"/>
    <col min="10490" max="10490" width="16.5703125" style="4" customWidth="1"/>
    <col min="10491" max="10491" width="9.140625" style="4"/>
    <col min="10492" max="10492" width="14.28515625" style="4" bestFit="1" customWidth="1"/>
    <col min="10493" max="10493" width="12.7109375" style="4" bestFit="1" customWidth="1"/>
    <col min="10494" max="10738" width="9.140625" style="4"/>
    <col min="10739" max="10739" width="2.85546875" style="4" customWidth="1"/>
    <col min="10740" max="10740" width="85.28515625" style="4" customWidth="1"/>
    <col min="10741" max="10742" width="17.28515625" style="4" customWidth="1"/>
    <col min="10743" max="10743" width="16.85546875" style="4" customWidth="1"/>
    <col min="10744" max="10745" width="17.7109375" style="4" bestFit="1" customWidth="1"/>
    <col min="10746" max="10746" width="16.5703125" style="4" customWidth="1"/>
    <col min="10747" max="10747" width="9.140625" style="4"/>
    <col min="10748" max="10748" width="14.28515625" style="4" bestFit="1" customWidth="1"/>
    <col min="10749" max="10749" width="12.7109375" style="4" bestFit="1" customWidth="1"/>
    <col min="10750" max="10994" width="9.140625" style="4"/>
    <col min="10995" max="10995" width="2.85546875" style="4" customWidth="1"/>
    <col min="10996" max="10996" width="85.28515625" style="4" customWidth="1"/>
    <col min="10997" max="10998" width="17.28515625" style="4" customWidth="1"/>
    <col min="10999" max="10999" width="16.85546875" style="4" customWidth="1"/>
    <col min="11000" max="11001" width="17.7109375" style="4" bestFit="1" customWidth="1"/>
    <col min="11002" max="11002" width="16.5703125" style="4" customWidth="1"/>
    <col min="11003" max="11003" width="9.140625" style="4"/>
    <col min="11004" max="11004" width="14.28515625" style="4" bestFit="1" customWidth="1"/>
    <col min="11005" max="11005" width="12.7109375" style="4" bestFit="1" customWidth="1"/>
    <col min="11006" max="11250" width="9.140625" style="4"/>
    <col min="11251" max="11251" width="2.85546875" style="4" customWidth="1"/>
    <col min="11252" max="11252" width="85.28515625" style="4" customWidth="1"/>
    <col min="11253" max="11254" width="17.28515625" style="4" customWidth="1"/>
    <col min="11255" max="11255" width="16.85546875" style="4" customWidth="1"/>
    <col min="11256" max="11257" width="17.7109375" style="4" bestFit="1" customWidth="1"/>
    <col min="11258" max="11258" width="16.5703125" style="4" customWidth="1"/>
    <col min="11259" max="11259" width="9.140625" style="4"/>
    <col min="11260" max="11260" width="14.28515625" style="4" bestFit="1" customWidth="1"/>
    <col min="11261" max="11261" width="12.7109375" style="4" bestFit="1" customWidth="1"/>
    <col min="11262" max="11506" width="9.140625" style="4"/>
    <col min="11507" max="11507" width="2.85546875" style="4" customWidth="1"/>
    <col min="11508" max="11508" width="85.28515625" style="4" customWidth="1"/>
    <col min="11509" max="11510" width="17.28515625" style="4" customWidth="1"/>
    <col min="11511" max="11511" width="16.85546875" style="4" customWidth="1"/>
    <col min="11512" max="11513" width="17.7109375" style="4" bestFit="1" customWidth="1"/>
    <col min="11514" max="11514" width="16.5703125" style="4" customWidth="1"/>
    <col min="11515" max="11515" width="9.140625" style="4"/>
    <col min="11516" max="11516" width="14.28515625" style="4" bestFit="1" customWidth="1"/>
    <col min="11517" max="11517" width="12.7109375" style="4" bestFit="1" customWidth="1"/>
    <col min="11518" max="11762" width="9.140625" style="4"/>
    <col min="11763" max="11763" width="2.85546875" style="4" customWidth="1"/>
    <col min="11764" max="11764" width="85.28515625" style="4" customWidth="1"/>
    <col min="11765" max="11766" width="17.28515625" style="4" customWidth="1"/>
    <col min="11767" max="11767" width="16.85546875" style="4" customWidth="1"/>
    <col min="11768" max="11769" width="17.7109375" style="4" bestFit="1" customWidth="1"/>
    <col min="11770" max="11770" width="16.5703125" style="4" customWidth="1"/>
    <col min="11771" max="11771" width="9.140625" style="4"/>
    <col min="11772" max="11772" width="14.28515625" style="4" bestFit="1" customWidth="1"/>
    <col min="11773" max="11773" width="12.7109375" style="4" bestFit="1" customWidth="1"/>
    <col min="11774" max="12018" width="9.140625" style="4"/>
    <col min="12019" max="12019" width="2.85546875" style="4" customWidth="1"/>
    <col min="12020" max="12020" width="85.28515625" style="4" customWidth="1"/>
    <col min="12021" max="12022" width="17.28515625" style="4" customWidth="1"/>
    <col min="12023" max="12023" width="16.85546875" style="4" customWidth="1"/>
    <col min="12024" max="12025" width="17.7109375" style="4" bestFit="1" customWidth="1"/>
    <col min="12026" max="12026" width="16.5703125" style="4" customWidth="1"/>
    <col min="12027" max="12027" width="9.140625" style="4"/>
    <col min="12028" max="12028" width="14.28515625" style="4" bestFit="1" customWidth="1"/>
    <col min="12029" max="12029" width="12.7109375" style="4" bestFit="1" customWidth="1"/>
    <col min="12030" max="12274" width="9.140625" style="4"/>
    <col min="12275" max="12275" width="2.85546875" style="4" customWidth="1"/>
    <col min="12276" max="12276" width="85.28515625" style="4" customWidth="1"/>
    <col min="12277" max="12278" width="17.28515625" style="4" customWidth="1"/>
    <col min="12279" max="12279" width="16.85546875" style="4" customWidth="1"/>
    <col min="12280" max="12281" width="17.7109375" style="4" bestFit="1" customWidth="1"/>
    <col min="12282" max="12282" width="16.5703125" style="4" customWidth="1"/>
    <col min="12283" max="12283" width="9.140625" style="4"/>
    <col min="12284" max="12284" width="14.28515625" style="4" bestFit="1" customWidth="1"/>
    <col min="12285" max="12285" width="12.7109375" style="4" bestFit="1" customWidth="1"/>
    <col min="12286" max="12530" width="9.140625" style="4"/>
    <col min="12531" max="12531" width="2.85546875" style="4" customWidth="1"/>
    <col min="12532" max="12532" width="85.28515625" style="4" customWidth="1"/>
    <col min="12533" max="12534" width="17.28515625" style="4" customWidth="1"/>
    <col min="12535" max="12535" width="16.85546875" style="4" customWidth="1"/>
    <col min="12536" max="12537" width="17.7109375" style="4" bestFit="1" customWidth="1"/>
    <col min="12538" max="12538" width="16.5703125" style="4" customWidth="1"/>
    <col min="12539" max="12539" width="9.140625" style="4"/>
    <col min="12540" max="12540" width="14.28515625" style="4" bestFit="1" customWidth="1"/>
    <col min="12541" max="12541" width="12.7109375" style="4" bestFit="1" customWidth="1"/>
    <col min="12542" max="12786" width="9.140625" style="4"/>
    <col min="12787" max="12787" width="2.85546875" style="4" customWidth="1"/>
    <col min="12788" max="12788" width="85.28515625" style="4" customWidth="1"/>
    <col min="12789" max="12790" width="17.28515625" style="4" customWidth="1"/>
    <col min="12791" max="12791" width="16.85546875" style="4" customWidth="1"/>
    <col min="12792" max="12793" width="17.7109375" style="4" bestFit="1" customWidth="1"/>
    <col min="12794" max="12794" width="16.5703125" style="4" customWidth="1"/>
    <col min="12795" max="12795" width="9.140625" style="4"/>
    <col min="12796" max="12796" width="14.28515625" style="4" bestFit="1" customWidth="1"/>
    <col min="12797" max="12797" width="12.7109375" style="4" bestFit="1" customWidth="1"/>
    <col min="12798" max="13042" width="9.140625" style="4"/>
    <col min="13043" max="13043" width="2.85546875" style="4" customWidth="1"/>
    <col min="13044" max="13044" width="85.28515625" style="4" customWidth="1"/>
    <col min="13045" max="13046" width="17.28515625" style="4" customWidth="1"/>
    <col min="13047" max="13047" width="16.85546875" style="4" customWidth="1"/>
    <col min="13048" max="13049" width="17.7109375" style="4" bestFit="1" customWidth="1"/>
    <col min="13050" max="13050" width="16.5703125" style="4" customWidth="1"/>
    <col min="13051" max="13051" width="9.140625" style="4"/>
    <col min="13052" max="13052" width="14.28515625" style="4" bestFit="1" customWidth="1"/>
    <col min="13053" max="13053" width="12.7109375" style="4" bestFit="1" customWidth="1"/>
    <col min="13054" max="13298" width="9.140625" style="4"/>
    <col min="13299" max="13299" width="2.85546875" style="4" customWidth="1"/>
    <col min="13300" max="13300" width="85.28515625" style="4" customWidth="1"/>
    <col min="13301" max="13302" width="17.28515625" style="4" customWidth="1"/>
    <col min="13303" max="13303" width="16.85546875" style="4" customWidth="1"/>
    <col min="13304" max="13305" width="17.7109375" style="4" bestFit="1" customWidth="1"/>
    <col min="13306" max="13306" width="16.5703125" style="4" customWidth="1"/>
    <col min="13307" max="13307" width="9.140625" style="4"/>
    <col min="13308" max="13308" width="14.28515625" style="4" bestFit="1" customWidth="1"/>
    <col min="13309" max="13309" width="12.7109375" style="4" bestFit="1" customWidth="1"/>
    <col min="13310" max="13554" width="9.140625" style="4"/>
    <col min="13555" max="13555" width="2.85546875" style="4" customWidth="1"/>
    <col min="13556" max="13556" width="85.28515625" style="4" customWidth="1"/>
    <col min="13557" max="13558" width="17.28515625" style="4" customWidth="1"/>
    <col min="13559" max="13559" width="16.85546875" style="4" customWidth="1"/>
    <col min="13560" max="13561" width="17.7109375" style="4" bestFit="1" customWidth="1"/>
    <col min="13562" max="13562" width="16.5703125" style="4" customWidth="1"/>
    <col min="13563" max="13563" width="9.140625" style="4"/>
    <col min="13564" max="13564" width="14.28515625" style="4" bestFit="1" customWidth="1"/>
    <col min="13565" max="13565" width="12.7109375" style="4" bestFit="1" customWidth="1"/>
    <col min="13566" max="13810" width="9.140625" style="4"/>
    <col min="13811" max="13811" width="2.85546875" style="4" customWidth="1"/>
    <col min="13812" max="13812" width="85.28515625" style="4" customWidth="1"/>
    <col min="13813" max="13814" width="17.28515625" style="4" customWidth="1"/>
    <col min="13815" max="13815" width="16.85546875" style="4" customWidth="1"/>
    <col min="13816" max="13817" width="17.7109375" style="4" bestFit="1" customWidth="1"/>
    <col min="13818" max="13818" width="16.5703125" style="4" customWidth="1"/>
    <col min="13819" max="13819" width="9.140625" style="4"/>
    <col min="13820" max="13820" width="14.28515625" style="4" bestFit="1" customWidth="1"/>
    <col min="13821" max="13821" width="12.7109375" style="4" bestFit="1" customWidth="1"/>
    <col min="13822" max="14066" width="9.140625" style="4"/>
    <col min="14067" max="14067" width="2.85546875" style="4" customWidth="1"/>
    <col min="14068" max="14068" width="85.28515625" style="4" customWidth="1"/>
    <col min="14069" max="14070" width="17.28515625" style="4" customWidth="1"/>
    <col min="14071" max="14071" width="16.85546875" style="4" customWidth="1"/>
    <col min="14072" max="14073" width="17.7109375" style="4" bestFit="1" customWidth="1"/>
    <col min="14074" max="14074" width="16.5703125" style="4" customWidth="1"/>
    <col min="14075" max="14075" width="9.140625" style="4"/>
    <col min="14076" max="14076" width="14.28515625" style="4" bestFit="1" customWidth="1"/>
    <col min="14077" max="14077" width="12.7109375" style="4" bestFit="1" customWidth="1"/>
    <col min="14078" max="14322" width="9.140625" style="4"/>
    <col min="14323" max="14323" width="2.85546875" style="4" customWidth="1"/>
    <col min="14324" max="14324" width="85.28515625" style="4" customWidth="1"/>
    <col min="14325" max="14326" width="17.28515625" style="4" customWidth="1"/>
    <col min="14327" max="14327" width="16.85546875" style="4" customWidth="1"/>
    <col min="14328" max="14329" width="17.7109375" style="4" bestFit="1" customWidth="1"/>
    <col min="14330" max="14330" width="16.5703125" style="4" customWidth="1"/>
    <col min="14331" max="14331" width="9.140625" style="4"/>
    <col min="14332" max="14332" width="14.28515625" style="4" bestFit="1" customWidth="1"/>
    <col min="14333" max="14333" width="12.7109375" style="4" bestFit="1" customWidth="1"/>
    <col min="14334" max="14578" width="9.140625" style="4"/>
    <col min="14579" max="14579" width="2.85546875" style="4" customWidth="1"/>
    <col min="14580" max="14580" width="85.28515625" style="4" customWidth="1"/>
    <col min="14581" max="14582" width="17.28515625" style="4" customWidth="1"/>
    <col min="14583" max="14583" width="16.85546875" style="4" customWidth="1"/>
    <col min="14584" max="14585" width="17.7109375" style="4" bestFit="1" customWidth="1"/>
    <col min="14586" max="14586" width="16.5703125" style="4" customWidth="1"/>
    <col min="14587" max="14587" width="9.140625" style="4"/>
    <col min="14588" max="14588" width="14.28515625" style="4" bestFit="1" customWidth="1"/>
    <col min="14589" max="14589" width="12.7109375" style="4" bestFit="1" customWidth="1"/>
    <col min="14590" max="14834" width="9.140625" style="4"/>
    <col min="14835" max="14835" width="2.85546875" style="4" customWidth="1"/>
    <col min="14836" max="14836" width="85.28515625" style="4" customWidth="1"/>
    <col min="14837" max="14838" width="17.28515625" style="4" customWidth="1"/>
    <col min="14839" max="14839" width="16.85546875" style="4" customWidth="1"/>
    <col min="14840" max="14841" width="17.7109375" style="4" bestFit="1" customWidth="1"/>
    <col min="14842" max="14842" width="16.5703125" style="4" customWidth="1"/>
    <col min="14843" max="14843" width="9.140625" style="4"/>
    <col min="14844" max="14844" width="14.28515625" style="4" bestFit="1" customWidth="1"/>
    <col min="14845" max="14845" width="12.7109375" style="4" bestFit="1" customWidth="1"/>
    <col min="14846" max="15090" width="9.140625" style="4"/>
    <col min="15091" max="15091" width="2.85546875" style="4" customWidth="1"/>
    <col min="15092" max="15092" width="85.28515625" style="4" customWidth="1"/>
    <col min="15093" max="15094" width="17.28515625" style="4" customWidth="1"/>
    <col min="15095" max="15095" width="16.85546875" style="4" customWidth="1"/>
    <col min="15096" max="15097" width="17.7109375" style="4" bestFit="1" customWidth="1"/>
    <col min="15098" max="15098" width="16.5703125" style="4" customWidth="1"/>
    <col min="15099" max="15099" width="9.140625" style="4"/>
    <col min="15100" max="15100" width="14.28515625" style="4" bestFit="1" customWidth="1"/>
    <col min="15101" max="15101" width="12.7109375" style="4" bestFit="1" customWidth="1"/>
    <col min="15102" max="15346" width="9.140625" style="4"/>
    <col min="15347" max="15347" width="2.85546875" style="4" customWidth="1"/>
    <col min="15348" max="15348" width="85.28515625" style="4" customWidth="1"/>
    <col min="15349" max="15350" width="17.28515625" style="4" customWidth="1"/>
    <col min="15351" max="15351" width="16.85546875" style="4" customWidth="1"/>
    <col min="15352" max="15353" width="17.7109375" style="4" bestFit="1" customWidth="1"/>
    <col min="15354" max="15354" width="16.5703125" style="4" customWidth="1"/>
    <col min="15355" max="15355" width="9.140625" style="4"/>
    <col min="15356" max="15356" width="14.28515625" style="4" bestFit="1" customWidth="1"/>
    <col min="15357" max="15357" width="12.7109375" style="4" bestFit="1" customWidth="1"/>
    <col min="15358" max="15602" width="9.140625" style="4"/>
    <col min="15603" max="15603" width="2.85546875" style="4" customWidth="1"/>
    <col min="15604" max="15604" width="85.28515625" style="4" customWidth="1"/>
    <col min="15605" max="15606" width="17.28515625" style="4" customWidth="1"/>
    <col min="15607" max="15607" width="16.85546875" style="4" customWidth="1"/>
    <col min="15608" max="15609" width="17.7109375" style="4" bestFit="1" customWidth="1"/>
    <col min="15610" max="15610" width="16.5703125" style="4" customWidth="1"/>
    <col min="15611" max="15611" width="9.140625" style="4"/>
    <col min="15612" max="15612" width="14.28515625" style="4" bestFit="1" customWidth="1"/>
    <col min="15613" max="15613" width="12.7109375" style="4" bestFit="1" customWidth="1"/>
    <col min="15614" max="15858" width="9.140625" style="4"/>
    <col min="15859" max="15859" width="2.85546875" style="4" customWidth="1"/>
    <col min="15860" max="15860" width="85.28515625" style="4" customWidth="1"/>
    <col min="15861" max="15862" width="17.28515625" style="4" customWidth="1"/>
    <col min="15863" max="15863" width="16.85546875" style="4" customWidth="1"/>
    <col min="15864" max="15865" width="17.7109375" style="4" bestFit="1" customWidth="1"/>
    <col min="15866" max="15866" width="16.5703125" style="4" customWidth="1"/>
    <col min="15867" max="15867" width="9.140625" style="4"/>
    <col min="15868" max="15868" width="14.28515625" style="4" bestFit="1" customWidth="1"/>
    <col min="15869" max="15869" width="12.7109375" style="4" bestFit="1" customWidth="1"/>
    <col min="15870" max="16114" width="9.140625" style="4"/>
    <col min="16115" max="16115" width="2.85546875" style="4" customWidth="1"/>
    <col min="16116" max="16116" width="85.28515625" style="4" customWidth="1"/>
    <col min="16117" max="16118" width="17.28515625" style="4" customWidth="1"/>
    <col min="16119" max="16119" width="16.85546875" style="4" customWidth="1"/>
    <col min="16120" max="16121" width="17.7109375" style="4" bestFit="1" customWidth="1"/>
    <col min="16122" max="16122" width="16.5703125" style="4" customWidth="1"/>
    <col min="16123" max="16123" width="9.140625" style="4"/>
    <col min="16124" max="16124" width="14.28515625" style="4" bestFit="1" customWidth="1"/>
    <col min="16125" max="16125" width="12.7109375" style="4" bestFit="1" customWidth="1"/>
    <col min="16126" max="16384" width="9.140625" style="4"/>
  </cols>
  <sheetData>
    <row r="1" spans="1:8" s="3" customFormat="1">
      <c r="A1" s="1"/>
      <c r="B1" s="2"/>
      <c r="C1" s="83"/>
      <c r="D1" s="83"/>
      <c r="E1" s="83"/>
      <c r="F1" s="200"/>
      <c r="G1" s="200"/>
      <c r="H1" s="201"/>
    </row>
    <row r="2" spans="1:8">
      <c r="B2" s="202" t="s">
        <v>74</v>
      </c>
      <c r="C2" s="204" t="s">
        <v>36</v>
      </c>
      <c r="D2" s="204"/>
      <c r="E2" s="208"/>
      <c r="F2" s="206" t="s">
        <v>37</v>
      </c>
      <c r="G2" s="206"/>
      <c r="H2" s="209"/>
    </row>
    <row r="3" spans="1:8" s="5" customFormat="1" ht="18" customHeight="1">
      <c r="B3" s="202"/>
      <c r="C3" s="126" t="s">
        <v>88</v>
      </c>
      <c r="D3" s="126" t="s">
        <v>89</v>
      </c>
      <c r="E3" s="127" t="str">
        <f>+H3</f>
        <v>Δ%</v>
      </c>
      <c r="F3" s="134" t="str">
        <f>+C3</f>
        <v>1T16</v>
      </c>
      <c r="G3" s="134" t="str">
        <f>+D3</f>
        <v>1T15</v>
      </c>
      <c r="H3" s="135" t="str">
        <f>+DRE!H3</f>
        <v>Δ%</v>
      </c>
    </row>
    <row r="4" spans="1:8" s="31" customFormat="1" ht="24.95" customHeight="1">
      <c r="A4" s="30"/>
      <c r="B4" s="90" t="str">
        <f>+[19]Results_!$B$5</f>
        <v>Operating revenue</v>
      </c>
      <c r="C4" s="110" t="e">
        <f>+DRE!C4</f>
        <v>#REF!</v>
      </c>
      <c r="D4" s="110" t="e">
        <f>+DRE!D4</f>
        <v>#REF!</v>
      </c>
      <c r="E4" s="91" t="e">
        <f>+DRE!E4</f>
        <v>#REF!</v>
      </c>
      <c r="F4" s="110" t="e">
        <f>+DRE!F4</f>
        <v>#REF!</v>
      </c>
      <c r="G4" s="110" t="e">
        <f>+DRE!G4</f>
        <v>#REF!</v>
      </c>
      <c r="H4" s="92" t="e">
        <f>+DRE!H4</f>
        <v>#REF!</v>
      </c>
    </row>
    <row r="5" spans="1:8" s="31" customFormat="1" ht="33" hidden="1" customHeight="1">
      <c r="A5" s="30"/>
      <c r="B5" s="93" t="s">
        <v>34</v>
      </c>
      <c r="C5" s="111">
        <f>(+'[21]DRE MAPA 2015'!$P$7)/1000</f>
        <v>395.90199999999999</v>
      </c>
      <c r="D5" s="111">
        <f>(+'[20]DRE MAPA 2014'!$P$7)/1000</f>
        <v>349.29700000000003</v>
      </c>
      <c r="E5" s="95">
        <f>+C5/D5-1</f>
        <v>0.13342513677472168</v>
      </c>
      <c r="F5" s="111">
        <f>(+'[21]DRE MAPA 2015'!$Y$7)/1000</f>
        <v>454.26799999999997</v>
      </c>
      <c r="G5" s="111">
        <f>(+'[20]DRE MAPA 2014'!$Y$7)/1000</f>
        <v>396.00400000000002</v>
      </c>
      <c r="H5" s="96">
        <f>+F5/G5-1</f>
        <v>0.1471298269714445</v>
      </c>
    </row>
    <row r="6" spans="1:8" s="31" customFormat="1" ht="24.95" hidden="1" customHeight="1">
      <c r="A6" s="30"/>
      <c r="B6" s="93" t="str">
        <f>+[19]Results_!$B$9</f>
        <v>Others</v>
      </c>
      <c r="C6" s="111">
        <f>(+'[21]DRE MAPA 2015'!$P$13)/1000</f>
        <v>11.811</v>
      </c>
      <c r="D6" s="111">
        <f>(+'[20]DRE MAPA 2014'!$P$13)/1000</f>
        <v>11.856999999999999</v>
      </c>
      <c r="E6" s="95">
        <f>+C6/D6-1</f>
        <v>-3.8795648140338423E-3</v>
      </c>
      <c r="F6" s="111">
        <f>(+'[21]DRE MAPA 2015'!$Y$13)/1000</f>
        <v>10.763</v>
      </c>
      <c r="G6" s="111">
        <f>(+'[20]DRE MAPA 2014'!$Y$13)/1000</f>
        <v>10.595000000000001</v>
      </c>
      <c r="H6" s="96">
        <f>+F6/G6-1</f>
        <v>1.5856536101934715E-2</v>
      </c>
    </row>
    <row r="7" spans="1:8" s="37" customFormat="1" ht="24.95" customHeight="1">
      <c r="A7" s="36"/>
      <c r="B7" s="97" t="str">
        <f>+[19]Results_!$B$10</f>
        <v>Deductions from Operating Revenue</v>
      </c>
      <c r="C7" s="111" t="e">
        <f>+DRE!C7</f>
        <v>#REF!</v>
      </c>
      <c r="D7" s="111" t="e">
        <f>+DRE!D7</f>
        <v>#REF!</v>
      </c>
      <c r="E7" s="95" t="e">
        <f>+DRE!E7</f>
        <v>#REF!</v>
      </c>
      <c r="F7" s="111" t="e">
        <f>+DRE!F7</f>
        <v>#REF!</v>
      </c>
      <c r="G7" s="111" t="e">
        <f>+DRE!G7</f>
        <v>#REF!</v>
      </c>
      <c r="H7" s="96" t="e">
        <f>+DRE!H7</f>
        <v>#REF!</v>
      </c>
    </row>
    <row r="8" spans="1:8" s="33" customFormat="1" ht="24.95" customHeight="1">
      <c r="A8" s="32"/>
      <c r="B8" s="99" t="str">
        <f>+[19]Results_!$B$11</f>
        <v>Net operating revenue</v>
      </c>
      <c r="C8" s="110" t="e">
        <f>+DRE!C8</f>
        <v>#REF!</v>
      </c>
      <c r="D8" s="110" t="e">
        <f>+DRE!D8</f>
        <v>#REF!</v>
      </c>
      <c r="E8" s="91" t="e">
        <f>+DRE!E8</f>
        <v>#REF!</v>
      </c>
      <c r="F8" s="110" t="e">
        <f>+DRE!F8</f>
        <v>#REF!</v>
      </c>
      <c r="G8" s="110" t="e">
        <f>+DRE!G8</f>
        <v>#REF!</v>
      </c>
      <c r="H8" s="100" t="e">
        <f>+DRE!H8</f>
        <v>#REF!</v>
      </c>
    </row>
    <row r="9" spans="1:8" s="35" customFormat="1" ht="24.95" customHeight="1">
      <c r="A9" s="34"/>
      <c r="B9" s="97" t="str">
        <f>+[19]Results_!$B$12</f>
        <v xml:space="preserve">Cost and Expenses  </v>
      </c>
      <c r="C9" s="111" t="e">
        <f>+DRE!C9</f>
        <v>#REF!</v>
      </c>
      <c r="D9" s="111" t="e">
        <f>+DRE!D9</f>
        <v>#REF!</v>
      </c>
      <c r="E9" s="95" t="e">
        <f>+DRE!E9</f>
        <v>#REF!</v>
      </c>
      <c r="F9" s="111" t="e">
        <f>+DRE!F9</f>
        <v>#REF!</v>
      </c>
      <c r="G9" s="111" t="e">
        <f>+DRE!G9</f>
        <v>#REF!</v>
      </c>
      <c r="H9" s="96" t="e">
        <f>+DRE!H9</f>
        <v>#REF!</v>
      </c>
    </row>
    <row r="10" spans="1:8" s="35" customFormat="1" ht="24.95" hidden="1" customHeight="1">
      <c r="A10" s="34"/>
      <c r="B10" s="93" t="str">
        <f>+[19]Results_!$B$13</f>
        <v>Personnel</v>
      </c>
      <c r="C10" s="111">
        <f>+DRE!C10</f>
        <v>-56.029000000000003</v>
      </c>
      <c r="D10" s="111">
        <f>+DRE!D10</f>
        <v>-56.012</v>
      </c>
      <c r="E10" s="95">
        <f>+DRE!E10</f>
        <v>3.0350639148757352E-4</v>
      </c>
      <c r="F10" s="111">
        <f>+DRE!F10</f>
        <v>-58.55</v>
      </c>
      <c r="G10" s="111">
        <f>+DRE!G10</f>
        <v>-58.341999999999999</v>
      </c>
      <c r="H10" s="96">
        <f>+DRE!H10</f>
        <v>3.5651846011448551E-3</v>
      </c>
    </row>
    <row r="11" spans="1:8" s="35" customFormat="1" ht="24.95" hidden="1" customHeight="1">
      <c r="A11" s="34"/>
      <c r="B11" s="93" t="str">
        <f>+[19]Results_!$B$14</f>
        <v>Material</v>
      </c>
      <c r="C11" s="111">
        <f>+DRE!C11</f>
        <v>-2.1589999999999998</v>
      </c>
      <c r="D11" s="111">
        <f>+DRE!D11</f>
        <v>-2.1480000000000001</v>
      </c>
      <c r="E11" s="95">
        <f>+DRE!E11</f>
        <v>5.1210428305399347E-3</v>
      </c>
      <c r="F11" s="111">
        <f>+DRE!F11</f>
        <v>-2.294</v>
      </c>
      <c r="G11" s="111">
        <f>+DRE!G11</f>
        <v>-2.198</v>
      </c>
      <c r="H11" s="96">
        <f>+DRE!H11</f>
        <v>4.3676069153776309E-2</v>
      </c>
    </row>
    <row r="12" spans="1:8" s="35" customFormat="1" ht="24.95" hidden="1" customHeight="1">
      <c r="A12" s="34"/>
      <c r="B12" s="93" t="str">
        <f>+[19]Results_!$B$15</f>
        <v>Services</v>
      </c>
      <c r="C12" s="111">
        <f>+DRE!C12</f>
        <v>-21.553999999999998</v>
      </c>
      <c r="D12" s="111">
        <f>+DRE!D12</f>
        <v>-23.212</v>
      </c>
      <c r="E12" s="95">
        <f>+DRE!E12</f>
        <v>-7.1428571428571508E-2</v>
      </c>
      <c r="F12" s="111">
        <f>+DRE!F12</f>
        <v>-23.056999999999999</v>
      </c>
      <c r="G12" s="111">
        <f>+DRE!G12</f>
        <v>-25.209</v>
      </c>
      <c r="H12" s="96">
        <f>+DRE!H12</f>
        <v>-8.5366337419175764E-2</v>
      </c>
    </row>
    <row r="13" spans="1:8" s="35" customFormat="1" ht="24.95" hidden="1" customHeight="1">
      <c r="A13" s="34"/>
      <c r="B13" s="93" t="str">
        <f>+[19]Results_!$B$16</f>
        <v>Others</v>
      </c>
      <c r="C13" s="111">
        <f>+DRE!C13</f>
        <v>-39.332999999999998</v>
      </c>
      <c r="D13" s="111">
        <f>+DRE!D13</f>
        <v>-20.199000000000002</v>
      </c>
      <c r="E13" s="95">
        <f>+DRE!E13</f>
        <v>0.94727461755532438</v>
      </c>
      <c r="F13" s="111">
        <f>+DRE!F13</f>
        <v>-46.222000000000001</v>
      </c>
      <c r="G13" s="111">
        <f>+DRE!G13</f>
        <v>-26.713999999999999</v>
      </c>
      <c r="H13" s="96">
        <f>+DRE!H13</f>
        <v>0.7302537995058771</v>
      </c>
    </row>
    <row r="14" spans="1:8" s="35" customFormat="1" ht="15.75">
      <c r="A14" s="34"/>
      <c r="B14" s="107" t="str">
        <f>+[19]Results_!$B$17</f>
        <v>Gross Revenue</v>
      </c>
      <c r="C14" s="113" t="e">
        <f>+DRE!C14</f>
        <v>#REF!</v>
      </c>
      <c r="D14" s="113" t="e">
        <f>+DRE!D14</f>
        <v>#REF!</v>
      </c>
      <c r="E14" s="102" t="e">
        <f>+DRE!E14</f>
        <v>#REF!</v>
      </c>
      <c r="F14" s="114" t="e">
        <f>+DRE!F14</f>
        <v>#REF!</v>
      </c>
      <c r="G14" s="114" t="e">
        <f>+DRE!G14</f>
        <v>#REF!</v>
      </c>
      <c r="H14" s="109" t="e">
        <f>+DRE!H14</f>
        <v>#REF!</v>
      </c>
    </row>
    <row r="15" spans="1:8" s="37" customFormat="1" ht="24.95" customHeight="1">
      <c r="A15" s="36"/>
      <c r="B15" s="97" t="str">
        <f>+[19]Results_!$B$18</f>
        <v>Equity</v>
      </c>
      <c r="C15" s="111" t="e">
        <f>+DRE!C15</f>
        <v>#REF!</v>
      </c>
      <c r="D15" s="111" t="e">
        <f>+DRE!D15</f>
        <v>#REF!</v>
      </c>
      <c r="E15" s="95" t="e">
        <f>+DRE!E15</f>
        <v>#REF!</v>
      </c>
      <c r="F15" s="111" t="e">
        <f>+DRE!F15</f>
        <v>#REF!</v>
      </c>
      <c r="G15" s="111" t="e">
        <f>+DRE!G15</f>
        <v>#REF!</v>
      </c>
      <c r="H15" s="96" t="e">
        <f>+DRE!H15</f>
        <v>#REF!</v>
      </c>
    </row>
    <row r="16" spans="1:8" s="37" customFormat="1" ht="24.95" customHeight="1">
      <c r="A16" s="36"/>
      <c r="B16" s="97" t="str">
        <f>+[19]Results_!$B$19</f>
        <v>Other Operating Expenses/Income</v>
      </c>
      <c r="C16" s="111" t="e">
        <f>+DRE!C16</f>
        <v>#REF!</v>
      </c>
      <c r="D16" s="111" t="e">
        <f>+DRE!D16</f>
        <v>#REF!</v>
      </c>
      <c r="E16" s="95" t="e">
        <f>+DRE!E16</f>
        <v>#REF!</v>
      </c>
      <c r="F16" s="111" t="e">
        <f>+DRE!F16</f>
        <v>#REF!</v>
      </c>
      <c r="G16" s="111" t="e">
        <f>+DRE!G16</f>
        <v>#REF!</v>
      </c>
      <c r="H16" s="96" t="e">
        <f>+DRE!H16</f>
        <v>#REF!</v>
      </c>
    </row>
    <row r="17" spans="1:16370" s="31" customFormat="1" ht="15.75">
      <c r="A17" s="30"/>
      <c r="B17" s="84" t="str">
        <f>+[19]Results_!$B$20</f>
        <v>Previous to the Net Financial Income and Taxes</v>
      </c>
      <c r="C17" s="113" t="e">
        <f>+DRE!C17</f>
        <v>#REF!</v>
      </c>
      <c r="D17" s="113" t="e">
        <f>+DRE!D17</f>
        <v>#REF!</v>
      </c>
      <c r="E17" s="102" t="e">
        <f>+DRE!E17</f>
        <v>#REF!</v>
      </c>
      <c r="F17" s="114" t="e">
        <f>+DRE!F17</f>
        <v>#REF!</v>
      </c>
      <c r="G17" s="114" t="e">
        <f>+DRE!G17</f>
        <v>#REF!</v>
      </c>
      <c r="H17" s="109" t="e">
        <f>+DRE!H17</f>
        <v>#REF!</v>
      </c>
    </row>
    <row r="18" spans="1:16370" s="31" customFormat="1" ht="24.75" customHeight="1">
      <c r="A18" s="30"/>
      <c r="B18" s="90" t="str">
        <f>+[19]Results_!$B$21</f>
        <v>Financial Results</v>
      </c>
      <c r="C18" s="110" t="e">
        <f>+DRE!C18</f>
        <v>#REF!</v>
      </c>
      <c r="D18" s="110" t="e">
        <f>+DRE!D18</f>
        <v>#REF!</v>
      </c>
      <c r="E18" s="91" t="e">
        <f>+DRE!E18</f>
        <v>#REF!</v>
      </c>
      <c r="F18" s="110" t="e">
        <f>+DRE!F18</f>
        <v>#REF!</v>
      </c>
      <c r="G18" s="110" t="e">
        <f>+DRE!G18</f>
        <v>#REF!</v>
      </c>
      <c r="H18" s="92" t="e">
        <f>+DRE!H18</f>
        <v>#REF!</v>
      </c>
    </row>
    <row r="19" spans="1:16370" s="35" customFormat="1" ht="15" hidden="1">
      <c r="A19" s="34"/>
      <c r="B19" s="104" t="str">
        <f>+[19]Results_!$B$22</f>
        <v>Interest Receivable</v>
      </c>
      <c r="C19" s="111">
        <f>+DRE!C19</f>
        <v>17.861000000000001</v>
      </c>
      <c r="D19" s="111">
        <f>+DRE!D19</f>
        <v>23.196000000000002</v>
      </c>
      <c r="E19" s="95">
        <f>+DRE!E19</f>
        <v>-0.22999655112950512</v>
      </c>
      <c r="F19" s="111">
        <f>+DRE!F19</f>
        <v>22.259</v>
      </c>
      <c r="G19" s="111">
        <f>+DRE!G19</f>
        <v>23.823</v>
      </c>
      <c r="H19" s="96">
        <f>+DRE!H19</f>
        <v>-6.5650841623640988E-2</v>
      </c>
    </row>
    <row r="20" spans="1:16370" s="31" customFormat="1" ht="24.95" hidden="1" customHeight="1">
      <c r="A20" s="30"/>
      <c r="B20" s="93" t="str">
        <f>+[19]Results_!$B$23</f>
        <v>Monetary (net)</v>
      </c>
      <c r="C20" s="111">
        <f>+DRE!C20</f>
        <v>9.7799999999999994</v>
      </c>
      <c r="D20" s="111">
        <f>+DRE!D20</f>
        <v>18.597999999999999</v>
      </c>
      <c r="E20" s="95">
        <f>+DRE!E20</f>
        <v>-0.47413700397892244</v>
      </c>
      <c r="F20" s="111">
        <f>+DRE!F20</f>
        <v>9.7550000000000008</v>
      </c>
      <c r="G20" s="111">
        <f>+DRE!G20</f>
        <v>18.571999999999999</v>
      </c>
      <c r="H20" s="96">
        <f>+DRE!H20</f>
        <v>-0.47474693086366571</v>
      </c>
    </row>
    <row r="21" spans="1:16370" s="31" customFormat="1" ht="24.95" hidden="1" customHeight="1">
      <c r="A21" s="30"/>
      <c r="B21" s="93" t="s">
        <v>22</v>
      </c>
      <c r="C21" s="111">
        <f>+DRE!C21</f>
        <v>0</v>
      </c>
      <c r="D21" s="111">
        <f>+DRE!D21</f>
        <v>0</v>
      </c>
      <c r="E21" s="95" t="str">
        <f>+DRE!E21</f>
        <v>-</v>
      </c>
      <c r="F21" s="111">
        <f>+DRE!F21</f>
        <v>0</v>
      </c>
      <c r="G21" s="111">
        <f>+DRE!G21</f>
        <v>0</v>
      </c>
      <c r="H21" s="95" t="str">
        <f>+DRE!H21</f>
        <v>-</v>
      </c>
    </row>
    <row r="22" spans="1:16370" s="31" customFormat="1" ht="24.95" hidden="1" customHeight="1">
      <c r="A22" s="30"/>
      <c r="B22" s="93" t="s">
        <v>23</v>
      </c>
      <c r="C22" s="111">
        <f>+DRE!C22</f>
        <v>0</v>
      </c>
      <c r="D22" s="111">
        <f>+DRE!D22</f>
        <v>0</v>
      </c>
      <c r="E22" s="95" t="str">
        <f>+DRE!E22</f>
        <v>-</v>
      </c>
      <c r="F22" s="111">
        <f>+DRE!F22</f>
        <v>0</v>
      </c>
      <c r="G22" s="111">
        <f>+DRE!G22</f>
        <v>0</v>
      </c>
      <c r="H22" s="95" t="str">
        <f>+DRE!H22</f>
        <v>-</v>
      </c>
    </row>
    <row r="23" spans="1:16370" s="31" customFormat="1" ht="24.95" hidden="1" customHeight="1">
      <c r="A23" s="30"/>
      <c r="B23" s="93" t="str">
        <f>+[19]Results_!$B$26</f>
        <v xml:space="preserve">Interest and expenses on loans </v>
      </c>
      <c r="C23" s="111">
        <f>+DRE!C23</f>
        <v>-31.667999999999999</v>
      </c>
      <c r="D23" s="111">
        <f>+DRE!D23</f>
        <v>-30.414000000000001</v>
      </c>
      <c r="E23" s="95">
        <f>+DRE!E23</f>
        <v>4.1231012033931647E-2</v>
      </c>
      <c r="F23" s="111">
        <f>+DRE!F23</f>
        <v>-36.087000000000003</v>
      </c>
      <c r="G23" s="111">
        <f>+DRE!G23</f>
        <v>-35.432000000000002</v>
      </c>
      <c r="H23" s="96">
        <f>+DRE!H23</f>
        <v>1.8486114247008301E-2</v>
      </c>
    </row>
    <row r="24" spans="1:16370" s="35" customFormat="1" ht="24.95" hidden="1" customHeight="1">
      <c r="A24" s="34"/>
      <c r="B24" s="93" t="str">
        <f>+[19]Results_!$B$27</f>
        <v>Others</v>
      </c>
      <c r="C24" s="111">
        <f>+DRE!C24</f>
        <v>-7.0999999999999994E-2</v>
      </c>
      <c r="D24" s="111">
        <f>+DRE!D24</f>
        <v>-8.5000000000000006E-2</v>
      </c>
      <c r="E24" s="95">
        <f>+DRE!E24</f>
        <v>-0.16470588235294126</v>
      </c>
      <c r="F24" s="111">
        <f>+DRE!F24</f>
        <v>-4.0000000000000001E-3</v>
      </c>
      <c r="G24" s="111">
        <f>+DRE!G24</f>
        <v>-0.3</v>
      </c>
      <c r="H24" s="96">
        <f>+DRE!H24</f>
        <v>-0.98666666666666669</v>
      </c>
    </row>
    <row r="25" spans="1:16370" s="69" customFormat="1" ht="24.95" customHeight="1">
      <c r="A25" s="68"/>
      <c r="B25" s="101" t="str">
        <f>+[19]Results_!$B$28</f>
        <v>Operating Income</v>
      </c>
      <c r="C25" s="113" t="e">
        <f>+DRE!C25</f>
        <v>#REF!</v>
      </c>
      <c r="D25" s="113" t="e">
        <f>+DRE!D25</f>
        <v>#REF!</v>
      </c>
      <c r="E25" s="102" t="e">
        <f>+DRE!E25</f>
        <v>#REF!</v>
      </c>
      <c r="F25" s="114" t="e">
        <f>+DRE!F25</f>
        <v>#REF!</v>
      </c>
      <c r="G25" s="114" t="e">
        <f>+DRE!G25</f>
        <v>#REF!</v>
      </c>
      <c r="H25" s="109" t="e">
        <f>+DRE!H25</f>
        <v>#REF!</v>
      </c>
    </row>
    <row r="26" spans="1:16370" s="31" customFormat="1" ht="15.75">
      <c r="A26" s="30"/>
      <c r="B26" s="105" t="str">
        <f>+[19]Results_!$B$29</f>
        <v>Income tax and social contribuition</v>
      </c>
      <c r="C26" s="110" t="e">
        <f>+DRE!C26</f>
        <v>#REF!</v>
      </c>
      <c r="D26" s="110" t="e">
        <f>+DRE!D26</f>
        <v>#REF!</v>
      </c>
      <c r="E26" s="91" t="e">
        <f>+DRE!E26</f>
        <v>#REF!</v>
      </c>
      <c r="F26" s="110" t="e">
        <f>+DRE!F26</f>
        <v>#REF!</v>
      </c>
      <c r="G26" s="110" t="e">
        <f>+DRE!G26</f>
        <v>#REF!</v>
      </c>
      <c r="H26" s="92" t="e">
        <f>+DRE!H26</f>
        <v>#REF!</v>
      </c>
    </row>
    <row r="27" spans="1:16370" s="35" customFormat="1" ht="24.95" hidden="1" customHeight="1">
      <c r="A27" s="34"/>
      <c r="B27" s="106" t="str">
        <f>+[19]Results_!$B$30</f>
        <v>Current</v>
      </c>
      <c r="C27" s="111">
        <f>+DRE!C27</f>
        <v>-20.277000000000001</v>
      </c>
      <c r="D27" s="111">
        <f>+DRE!D27</f>
        <v>-12.427</v>
      </c>
      <c r="E27" s="95">
        <f>+DRE!E27</f>
        <v>0.63168906413454584</v>
      </c>
      <c r="F27" s="111">
        <f>+DRE!F27</f>
        <v>-21.608000000000001</v>
      </c>
      <c r="G27" s="111">
        <f>+DRE!G27</f>
        <v>-13.352</v>
      </c>
      <c r="H27" s="96">
        <f>+DRE!H27</f>
        <v>0.61833433193529053</v>
      </c>
    </row>
    <row r="28" spans="1:16370" s="35" customFormat="1" ht="24.95" hidden="1" customHeight="1">
      <c r="A28" s="34"/>
      <c r="B28" s="106" t="str">
        <f>+[19]Results_!$B$31</f>
        <v>Deferred</v>
      </c>
      <c r="C28" s="111">
        <f>+DRE!C28</f>
        <v>2.6389999999999998</v>
      </c>
      <c r="D28" s="111">
        <f>+DRE!D28</f>
        <v>-1.4810000000000001</v>
      </c>
      <c r="E28" s="95">
        <f>+DRE!E28</f>
        <v>-2.7819041188386224</v>
      </c>
      <c r="F28" s="111">
        <f>+DRE!F28</f>
        <v>2.6389999999999998</v>
      </c>
      <c r="G28" s="111">
        <f>+DRE!G28</f>
        <v>-1.4810000000000001</v>
      </c>
      <c r="H28" s="96">
        <f>+DRE!H28</f>
        <v>-2.7819041188386224</v>
      </c>
    </row>
    <row r="29" spans="1:16370" s="69" customFormat="1" ht="15.75">
      <c r="A29" s="68"/>
      <c r="B29" s="84" t="str">
        <f>+[19]Results_!$B$32</f>
        <v>Net Income Before Minority Interest</v>
      </c>
      <c r="C29" s="113" t="e">
        <f>+DRE!C29</f>
        <v>#REF!</v>
      </c>
      <c r="D29" s="113" t="e">
        <f>+DRE!D29</f>
        <v>#REF!</v>
      </c>
      <c r="E29" s="102" t="e">
        <f>+DRE!E29</f>
        <v>#REF!</v>
      </c>
      <c r="F29" s="114" t="e">
        <f>+DRE!F29</f>
        <v>#REF!</v>
      </c>
      <c r="G29" s="114" t="e">
        <f>+DRE!G29</f>
        <v>#REF!</v>
      </c>
      <c r="H29" s="109" t="e">
        <f>+DRE!H29</f>
        <v>#REF!</v>
      </c>
    </row>
    <row r="30" spans="1:16370" s="31" customFormat="1" ht="24.95" customHeight="1">
      <c r="A30" s="30"/>
      <c r="B30" s="106" t="str">
        <f>+[19]Results_!$B$33</f>
        <v>Minority interest</v>
      </c>
      <c r="C30" s="98">
        <f>+DRE!C30</f>
        <v>0</v>
      </c>
      <c r="D30" s="94">
        <f>+DRE!D30</f>
        <v>0</v>
      </c>
      <c r="E30" s="98">
        <f>+DRE!E30</f>
        <v>0</v>
      </c>
      <c r="F30" s="111" t="e">
        <f>+DRE!F30</f>
        <v>#REF!</v>
      </c>
      <c r="G30" s="111" t="e">
        <f>+DRE!G30</f>
        <v>#REF!</v>
      </c>
      <c r="H30" s="96">
        <f>+DRE!H30</f>
        <v>1</v>
      </c>
    </row>
    <row r="31" spans="1:16370" s="71" customFormat="1" ht="18">
      <c r="A31" s="68"/>
      <c r="B31" s="101" t="str">
        <f>+[19]Results_!$B$36</f>
        <v>Net Income</v>
      </c>
      <c r="C31" s="117" t="e">
        <f>+DRE!C31</f>
        <v>#REF!</v>
      </c>
      <c r="D31" s="117" t="e">
        <f>+DRE!D31</f>
        <v>#REF!</v>
      </c>
      <c r="E31" s="102" t="e">
        <f>+DRE!E31</f>
        <v>#REF!</v>
      </c>
      <c r="F31" s="118" t="e">
        <f>+DRE!F31</f>
        <v>#REF!</v>
      </c>
      <c r="G31" s="118" t="e">
        <f>+DRE!G31</f>
        <v>#REF!</v>
      </c>
      <c r="H31" s="108" t="e">
        <f>+DRE!H31</f>
        <v>#REF!</v>
      </c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  <c r="AO31" s="70"/>
      <c r="AP31" s="70"/>
      <c r="AQ31" s="70"/>
      <c r="AR31" s="70"/>
      <c r="AS31" s="70"/>
      <c r="AT31" s="70"/>
      <c r="AU31" s="70"/>
      <c r="AV31" s="70"/>
      <c r="AW31" s="70"/>
      <c r="AX31" s="70"/>
      <c r="AY31" s="70"/>
      <c r="AZ31" s="70"/>
      <c r="BA31" s="70"/>
      <c r="BB31" s="70"/>
      <c r="BC31" s="70"/>
      <c r="BD31" s="70"/>
      <c r="BE31" s="70"/>
      <c r="BF31" s="70"/>
      <c r="BG31" s="70"/>
      <c r="BH31" s="70"/>
      <c r="BI31" s="70"/>
      <c r="BJ31" s="70"/>
      <c r="BK31" s="70"/>
      <c r="BL31" s="70"/>
      <c r="BM31" s="70"/>
      <c r="BN31" s="70"/>
      <c r="BO31" s="70"/>
      <c r="BP31" s="70"/>
      <c r="BQ31" s="70"/>
      <c r="BR31" s="70"/>
      <c r="BS31" s="70"/>
      <c r="BT31" s="70"/>
      <c r="BU31" s="70"/>
      <c r="BV31" s="70"/>
      <c r="BW31" s="70"/>
      <c r="BX31" s="70"/>
      <c r="BY31" s="70"/>
      <c r="BZ31" s="70"/>
      <c r="CA31" s="70"/>
      <c r="CB31" s="70"/>
      <c r="CC31" s="70"/>
      <c r="CD31" s="70"/>
      <c r="CE31" s="70"/>
      <c r="CF31" s="70"/>
      <c r="CG31" s="70"/>
      <c r="CH31" s="70"/>
      <c r="CI31" s="70"/>
      <c r="CJ31" s="70"/>
      <c r="CK31" s="70"/>
      <c r="CL31" s="70"/>
      <c r="CM31" s="70"/>
      <c r="CN31" s="70"/>
      <c r="CO31" s="70"/>
      <c r="CP31" s="70"/>
      <c r="CQ31" s="70"/>
      <c r="CR31" s="70"/>
      <c r="CS31" s="70"/>
      <c r="CT31" s="70"/>
      <c r="CU31" s="70"/>
      <c r="CV31" s="70"/>
      <c r="CW31" s="70"/>
      <c r="CX31" s="70"/>
      <c r="CY31" s="70"/>
      <c r="CZ31" s="70"/>
      <c r="DA31" s="70"/>
      <c r="DB31" s="70"/>
      <c r="DC31" s="70"/>
      <c r="DD31" s="70"/>
      <c r="DE31" s="70"/>
      <c r="DF31" s="70"/>
      <c r="DG31" s="70"/>
      <c r="DH31" s="70"/>
      <c r="DI31" s="70"/>
      <c r="DJ31" s="70"/>
      <c r="DK31" s="70"/>
      <c r="DL31" s="70"/>
      <c r="DM31" s="70"/>
      <c r="DN31" s="70"/>
      <c r="DO31" s="70"/>
      <c r="DP31" s="70"/>
      <c r="DQ31" s="70"/>
      <c r="DR31" s="70"/>
      <c r="DS31" s="70"/>
      <c r="DT31" s="70"/>
      <c r="DU31" s="70"/>
      <c r="DV31" s="70"/>
      <c r="DW31" s="70"/>
      <c r="DX31" s="70"/>
      <c r="DY31" s="70"/>
      <c r="DZ31" s="70"/>
      <c r="EA31" s="70"/>
      <c r="EB31" s="70"/>
      <c r="EC31" s="70"/>
      <c r="ED31" s="70"/>
      <c r="EE31" s="70"/>
      <c r="EF31" s="70"/>
      <c r="EG31" s="70"/>
      <c r="EH31" s="70"/>
      <c r="EI31" s="70"/>
      <c r="EJ31" s="70"/>
      <c r="EK31" s="70"/>
      <c r="EL31" s="70"/>
      <c r="EM31" s="70"/>
      <c r="EN31" s="70"/>
      <c r="EO31" s="70"/>
      <c r="EP31" s="70"/>
      <c r="EQ31" s="70"/>
      <c r="ER31" s="70"/>
      <c r="ES31" s="70"/>
      <c r="ET31" s="70"/>
      <c r="EU31" s="70"/>
      <c r="EV31" s="70"/>
      <c r="EW31" s="70"/>
      <c r="EX31" s="70"/>
      <c r="EY31" s="70"/>
      <c r="EZ31" s="70"/>
      <c r="FA31" s="70"/>
      <c r="FB31" s="70"/>
      <c r="FC31" s="70"/>
      <c r="FD31" s="70"/>
      <c r="FE31" s="70"/>
      <c r="FF31" s="70"/>
      <c r="FG31" s="70"/>
      <c r="FH31" s="70"/>
      <c r="FI31" s="70"/>
      <c r="FJ31" s="70"/>
      <c r="FK31" s="70"/>
      <c r="FL31" s="70"/>
      <c r="FM31" s="70"/>
      <c r="FN31" s="70"/>
      <c r="FO31" s="70"/>
      <c r="FP31" s="70"/>
      <c r="FQ31" s="70"/>
      <c r="FR31" s="70"/>
      <c r="FS31" s="70"/>
      <c r="FT31" s="70"/>
      <c r="FU31" s="70"/>
      <c r="FV31" s="70"/>
      <c r="FW31" s="70"/>
      <c r="FX31" s="70"/>
      <c r="FY31" s="70"/>
      <c r="FZ31" s="70"/>
      <c r="GA31" s="70"/>
      <c r="GB31" s="70"/>
      <c r="GC31" s="70"/>
      <c r="GD31" s="70"/>
      <c r="GE31" s="70"/>
      <c r="GF31" s="70"/>
      <c r="GG31" s="70"/>
      <c r="GH31" s="70"/>
      <c r="GI31" s="70"/>
      <c r="GJ31" s="70"/>
      <c r="GK31" s="70"/>
      <c r="GL31" s="70"/>
      <c r="GM31" s="70"/>
      <c r="GN31" s="70"/>
      <c r="GO31" s="70"/>
      <c r="GP31" s="70"/>
      <c r="GQ31" s="70"/>
      <c r="GR31" s="70"/>
      <c r="GS31" s="70"/>
      <c r="GT31" s="70"/>
      <c r="GU31" s="70"/>
      <c r="GV31" s="70"/>
      <c r="GW31" s="70"/>
      <c r="GX31" s="70"/>
      <c r="GY31" s="70"/>
      <c r="GZ31" s="70"/>
      <c r="HA31" s="70"/>
      <c r="HB31" s="70"/>
      <c r="HC31" s="70"/>
      <c r="HD31" s="70"/>
      <c r="HE31" s="70"/>
      <c r="HF31" s="70"/>
      <c r="HG31" s="70"/>
      <c r="HH31" s="70"/>
      <c r="HI31" s="70"/>
      <c r="HJ31" s="70"/>
      <c r="HK31" s="70"/>
      <c r="HL31" s="70"/>
      <c r="HM31" s="70"/>
      <c r="HN31" s="70"/>
      <c r="HO31" s="70"/>
      <c r="HP31" s="70"/>
      <c r="HQ31" s="70"/>
      <c r="HR31" s="70"/>
      <c r="HS31" s="70"/>
      <c r="HT31" s="70"/>
      <c r="HU31" s="70"/>
      <c r="HV31" s="70"/>
      <c r="HW31" s="70"/>
      <c r="HX31" s="70"/>
      <c r="HY31" s="70"/>
      <c r="HZ31" s="70"/>
      <c r="IA31" s="70"/>
      <c r="IB31" s="70"/>
      <c r="IC31" s="70"/>
      <c r="ID31" s="70"/>
      <c r="IE31" s="70"/>
      <c r="IF31" s="70"/>
      <c r="IG31" s="70"/>
      <c r="IH31" s="70"/>
      <c r="II31" s="70"/>
      <c r="IJ31" s="70"/>
      <c r="IK31" s="70"/>
      <c r="IL31" s="70"/>
      <c r="IM31" s="70"/>
      <c r="IN31" s="70"/>
      <c r="IO31" s="70"/>
      <c r="IP31" s="70"/>
      <c r="IQ31" s="70"/>
      <c r="IR31" s="70"/>
      <c r="IS31" s="70"/>
      <c r="IT31" s="70"/>
      <c r="IU31" s="70"/>
      <c r="IV31" s="70"/>
      <c r="IW31" s="70"/>
      <c r="IX31" s="70"/>
      <c r="IY31" s="70"/>
      <c r="IZ31" s="70"/>
      <c r="JA31" s="70"/>
      <c r="JB31" s="70"/>
      <c r="JC31" s="70"/>
      <c r="JD31" s="70"/>
      <c r="JE31" s="70"/>
      <c r="JF31" s="70"/>
      <c r="JG31" s="70"/>
      <c r="JH31" s="70"/>
      <c r="JI31" s="70"/>
      <c r="JJ31" s="70"/>
      <c r="JK31" s="70"/>
      <c r="JL31" s="70"/>
      <c r="JM31" s="70"/>
      <c r="JN31" s="70"/>
      <c r="JO31" s="70"/>
      <c r="JP31" s="70"/>
      <c r="JQ31" s="70"/>
      <c r="JR31" s="70"/>
      <c r="JS31" s="70"/>
      <c r="JT31" s="70"/>
      <c r="JU31" s="70"/>
      <c r="JV31" s="70"/>
      <c r="JW31" s="70"/>
      <c r="JX31" s="70"/>
      <c r="JY31" s="70"/>
      <c r="JZ31" s="70"/>
      <c r="KA31" s="70"/>
      <c r="KB31" s="70"/>
      <c r="KC31" s="70"/>
      <c r="KD31" s="70"/>
      <c r="KE31" s="70"/>
      <c r="KF31" s="70"/>
      <c r="KG31" s="70"/>
      <c r="KH31" s="70"/>
      <c r="KI31" s="70"/>
      <c r="KJ31" s="70"/>
      <c r="KK31" s="70"/>
      <c r="KL31" s="70"/>
      <c r="KM31" s="70"/>
      <c r="KN31" s="70"/>
      <c r="KO31" s="70"/>
      <c r="KP31" s="70"/>
      <c r="KQ31" s="70"/>
      <c r="KR31" s="70"/>
      <c r="KS31" s="70"/>
      <c r="KT31" s="70"/>
      <c r="KU31" s="70"/>
      <c r="KV31" s="70"/>
      <c r="KW31" s="70"/>
      <c r="KX31" s="70"/>
      <c r="KY31" s="70"/>
      <c r="KZ31" s="70"/>
      <c r="LA31" s="70"/>
      <c r="LB31" s="70"/>
      <c r="LC31" s="70"/>
      <c r="LD31" s="70"/>
      <c r="LE31" s="70"/>
      <c r="LF31" s="70"/>
      <c r="LG31" s="70"/>
      <c r="LH31" s="70"/>
      <c r="LI31" s="70"/>
      <c r="LJ31" s="70"/>
      <c r="LK31" s="70"/>
      <c r="LL31" s="70"/>
      <c r="LM31" s="70"/>
      <c r="LN31" s="70"/>
      <c r="LO31" s="70"/>
      <c r="LP31" s="70"/>
      <c r="LQ31" s="70"/>
      <c r="LR31" s="70"/>
      <c r="LS31" s="70"/>
      <c r="LT31" s="70"/>
      <c r="LU31" s="70"/>
      <c r="LV31" s="70"/>
      <c r="LW31" s="70"/>
      <c r="LX31" s="70"/>
      <c r="LY31" s="70"/>
      <c r="LZ31" s="70"/>
      <c r="MA31" s="70"/>
      <c r="MB31" s="70"/>
      <c r="MC31" s="70"/>
      <c r="MD31" s="70"/>
      <c r="ME31" s="70"/>
      <c r="MF31" s="70"/>
      <c r="MG31" s="70"/>
      <c r="MH31" s="70"/>
      <c r="MI31" s="70"/>
      <c r="MJ31" s="70"/>
      <c r="MK31" s="70"/>
      <c r="ML31" s="70"/>
      <c r="MM31" s="70"/>
      <c r="MN31" s="70"/>
      <c r="MO31" s="70"/>
      <c r="MP31" s="70"/>
      <c r="MQ31" s="70"/>
      <c r="MR31" s="70"/>
      <c r="MS31" s="70"/>
      <c r="MT31" s="70"/>
      <c r="MU31" s="70"/>
      <c r="MV31" s="70"/>
      <c r="MW31" s="70"/>
      <c r="MX31" s="70"/>
      <c r="MY31" s="70"/>
      <c r="MZ31" s="70"/>
      <c r="NA31" s="70"/>
      <c r="NB31" s="70"/>
      <c r="NC31" s="70"/>
      <c r="ND31" s="70"/>
      <c r="NE31" s="70"/>
      <c r="NF31" s="70"/>
      <c r="NG31" s="70"/>
      <c r="NH31" s="70"/>
      <c r="NI31" s="70"/>
      <c r="NJ31" s="70"/>
      <c r="NK31" s="70"/>
      <c r="NL31" s="70"/>
      <c r="NM31" s="70"/>
      <c r="NN31" s="70"/>
      <c r="NO31" s="70"/>
      <c r="NP31" s="70"/>
      <c r="NQ31" s="70"/>
      <c r="NR31" s="70"/>
      <c r="NS31" s="70"/>
      <c r="NT31" s="70"/>
      <c r="NU31" s="70"/>
      <c r="NV31" s="70"/>
      <c r="NW31" s="70"/>
      <c r="NX31" s="70"/>
      <c r="NY31" s="70"/>
      <c r="NZ31" s="70"/>
      <c r="OA31" s="70"/>
      <c r="OB31" s="70"/>
      <c r="OC31" s="70"/>
      <c r="OD31" s="70"/>
      <c r="OE31" s="70"/>
      <c r="OF31" s="70"/>
      <c r="OG31" s="70"/>
      <c r="OH31" s="70"/>
      <c r="OI31" s="70"/>
      <c r="OJ31" s="70"/>
      <c r="OK31" s="70"/>
      <c r="OL31" s="70"/>
      <c r="OM31" s="70"/>
      <c r="ON31" s="70"/>
      <c r="OO31" s="70"/>
      <c r="OP31" s="70"/>
      <c r="OQ31" s="70"/>
      <c r="OR31" s="70"/>
      <c r="OS31" s="70"/>
      <c r="OT31" s="70"/>
      <c r="OU31" s="70"/>
      <c r="OV31" s="70"/>
      <c r="OW31" s="70"/>
      <c r="OX31" s="70"/>
      <c r="OY31" s="70"/>
      <c r="OZ31" s="70"/>
      <c r="PA31" s="70"/>
      <c r="PB31" s="70"/>
      <c r="PC31" s="70"/>
      <c r="PD31" s="70"/>
      <c r="PE31" s="70"/>
      <c r="PF31" s="70"/>
      <c r="PG31" s="70"/>
      <c r="PH31" s="70"/>
      <c r="PI31" s="70"/>
      <c r="PJ31" s="70"/>
      <c r="PK31" s="70"/>
      <c r="PL31" s="70"/>
      <c r="PM31" s="70"/>
      <c r="PN31" s="70"/>
      <c r="PO31" s="70"/>
      <c r="PP31" s="70"/>
      <c r="PQ31" s="70"/>
      <c r="PR31" s="70"/>
      <c r="PS31" s="70"/>
      <c r="PT31" s="70"/>
      <c r="PU31" s="70"/>
      <c r="PV31" s="70"/>
      <c r="PW31" s="70"/>
      <c r="PX31" s="70"/>
      <c r="PY31" s="70"/>
      <c r="PZ31" s="70"/>
      <c r="QA31" s="70"/>
      <c r="QB31" s="70"/>
      <c r="QC31" s="70"/>
      <c r="QD31" s="70"/>
      <c r="QE31" s="70"/>
      <c r="QF31" s="70"/>
      <c r="QG31" s="70"/>
      <c r="QH31" s="70"/>
      <c r="QI31" s="70"/>
      <c r="QJ31" s="70"/>
      <c r="QK31" s="70"/>
      <c r="QL31" s="70"/>
      <c r="QM31" s="70"/>
      <c r="QN31" s="70"/>
      <c r="QO31" s="70"/>
      <c r="QP31" s="70"/>
      <c r="QQ31" s="70"/>
      <c r="QR31" s="70"/>
      <c r="QS31" s="70"/>
      <c r="QT31" s="70"/>
      <c r="QU31" s="70"/>
      <c r="QV31" s="70"/>
      <c r="QW31" s="70"/>
      <c r="QX31" s="70"/>
      <c r="QY31" s="70"/>
      <c r="QZ31" s="70"/>
      <c r="RA31" s="70"/>
      <c r="RB31" s="70"/>
      <c r="RC31" s="70"/>
      <c r="RD31" s="70"/>
      <c r="RE31" s="70"/>
      <c r="RF31" s="70"/>
      <c r="RG31" s="70"/>
      <c r="RH31" s="70"/>
      <c r="RI31" s="70"/>
      <c r="RJ31" s="70"/>
      <c r="RK31" s="70"/>
      <c r="RL31" s="70"/>
      <c r="RM31" s="70"/>
      <c r="RN31" s="70"/>
      <c r="RO31" s="70"/>
      <c r="RP31" s="70"/>
      <c r="RQ31" s="70"/>
      <c r="RR31" s="70"/>
      <c r="RS31" s="70"/>
      <c r="RT31" s="70"/>
      <c r="RU31" s="70"/>
      <c r="RV31" s="70"/>
      <c r="RW31" s="70"/>
      <c r="RX31" s="70"/>
      <c r="RY31" s="70"/>
      <c r="RZ31" s="70"/>
      <c r="SA31" s="70"/>
      <c r="SB31" s="70"/>
      <c r="SC31" s="70"/>
      <c r="SD31" s="70"/>
      <c r="SE31" s="70"/>
      <c r="SF31" s="70"/>
      <c r="SG31" s="70"/>
      <c r="SH31" s="70"/>
      <c r="SI31" s="70"/>
      <c r="SJ31" s="70"/>
      <c r="SK31" s="70"/>
      <c r="SL31" s="70"/>
      <c r="SM31" s="70"/>
      <c r="SN31" s="70"/>
      <c r="SO31" s="70"/>
      <c r="SP31" s="70"/>
      <c r="SQ31" s="70"/>
      <c r="SR31" s="70"/>
      <c r="SS31" s="70"/>
      <c r="ST31" s="70"/>
      <c r="SU31" s="70"/>
      <c r="SV31" s="70"/>
      <c r="SW31" s="70"/>
      <c r="SX31" s="70"/>
      <c r="SY31" s="70"/>
      <c r="SZ31" s="70"/>
      <c r="TA31" s="70"/>
      <c r="TB31" s="70"/>
      <c r="TC31" s="70"/>
      <c r="TD31" s="70"/>
      <c r="TE31" s="70"/>
      <c r="TF31" s="70"/>
      <c r="TG31" s="70"/>
      <c r="TH31" s="70"/>
      <c r="TI31" s="70"/>
      <c r="TJ31" s="70"/>
      <c r="TK31" s="70"/>
      <c r="TL31" s="70"/>
      <c r="TM31" s="70"/>
      <c r="TN31" s="70"/>
      <c r="TO31" s="70"/>
      <c r="TP31" s="70"/>
      <c r="TQ31" s="70"/>
      <c r="TR31" s="70"/>
      <c r="TS31" s="70"/>
      <c r="TT31" s="70"/>
      <c r="TU31" s="70"/>
      <c r="TV31" s="70"/>
      <c r="TW31" s="70"/>
      <c r="TX31" s="70"/>
      <c r="TY31" s="70"/>
      <c r="TZ31" s="70"/>
      <c r="UA31" s="70"/>
      <c r="UB31" s="70"/>
      <c r="UC31" s="70"/>
      <c r="UD31" s="70"/>
      <c r="UE31" s="70"/>
      <c r="UF31" s="70"/>
      <c r="UG31" s="70"/>
      <c r="UH31" s="70"/>
      <c r="UI31" s="70"/>
      <c r="UJ31" s="70"/>
      <c r="UK31" s="70"/>
      <c r="UL31" s="70"/>
      <c r="UM31" s="70"/>
      <c r="UN31" s="70"/>
      <c r="UO31" s="70"/>
      <c r="UP31" s="70"/>
      <c r="UQ31" s="70"/>
      <c r="UR31" s="70"/>
      <c r="US31" s="70"/>
      <c r="UT31" s="70"/>
      <c r="UU31" s="70"/>
      <c r="UV31" s="70"/>
      <c r="UW31" s="70"/>
      <c r="UX31" s="70"/>
      <c r="UY31" s="70"/>
      <c r="UZ31" s="70"/>
      <c r="VA31" s="70"/>
      <c r="VB31" s="70"/>
      <c r="VC31" s="70"/>
      <c r="VD31" s="70"/>
      <c r="VE31" s="70"/>
      <c r="VF31" s="70"/>
      <c r="VG31" s="70"/>
      <c r="VH31" s="70"/>
      <c r="VI31" s="70"/>
      <c r="VJ31" s="70"/>
      <c r="VK31" s="70"/>
      <c r="VL31" s="70"/>
      <c r="VM31" s="70"/>
      <c r="VN31" s="70"/>
      <c r="VO31" s="70"/>
      <c r="VP31" s="70"/>
      <c r="VQ31" s="70"/>
      <c r="VR31" s="70"/>
      <c r="VS31" s="70"/>
      <c r="VT31" s="70"/>
      <c r="VU31" s="70"/>
      <c r="VV31" s="70"/>
      <c r="VW31" s="70"/>
      <c r="VX31" s="70"/>
      <c r="VY31" s="70"/>
      <c r="VZ31" s="70"/>
      <c r="WA31" s="70"/>
      <c r="WB31" s="70"/>
      <c r="WC31" s="70"/>
      <c r="WD31" s="70"/>
      <c r="WE31" s="70"/>
      <c r="WF31" s="70"/>
      <c r="WG31" s="70"/>
      <c r="WH31" s="70"/>
      <c r="WI31" s="70"/>
      <c r="WJ31" s="70"/>
      <c r="WK31" s="70"/>
      <c r="WL31" s="70"/>
      <c r="WM31" s="70"/>
      <c r="WN31" s="70"/>
      <c r="WO31" s="70"/>
      <c r="WP31" s="70"/>
      <c r="WQ31" s="70"/>
      <c r="WR31" s="70"/>
      <c r="WS31" s="70"/>
      <c r="WT31" s="70"/>
      <c r="WU31" s="70"/>
      <c r="WV31" s="70"/>
      <c r="WW31" s="70"/>
      <c r="WX31" s="70"/>
      <c r="WY31" s="70"/>
      <c r="WZ31" s="70"/>
      <c r="XA31" s="70"/>
      <c r="XB31" s="70"/>
      <c r="XC31" s="70"/>
      <c r="XD31" s="70"/>
      <c r="XE31" s="70"/>
      <c r="XF31" s="70"/>
      <c r="XG31" s="70"/>
      <c r="XH31" s="70"/>
      <c r="XI31" s="70"/>
      <c r="XJ31" s="70"/>
      <c r="XK31" s="70"/>
      <c r="XL31" s="70"/>
      <c r="XM31" s="70"/>
      <c r="XN31" s="70"/>
      <c r="XO31" s="70"/>
      <c r="XP31" s="70"/>
      <c r="XQ31" s="70"/>
      <c r="XR31" s="70"/>
      <c r="XS31" s="70"/>
      <c r="XT31" s="70"/>
      <c r="XU31" s="70"/>
      <c r="XV31" s="70"/>
      <c r="XW31" s="70"/>
      <c r="XX31" s="70"/>
      <c r="XY31" s="70"/>
      <c r="XZ31" s="70"/>
      <c r="YA31" s="70"/>
      <c r="YB31" s="70"/>
      <c r="YC31" s="70"/>
      <c r="YD31" s="70"/>
      <c r="YE31" s="70"/>
      <c r="YF31" s="70"/>
      <c r="YG31" s="70"/>
      <c r="YH31" s="70"/>
      <c r="YI31" s="70"/>
      <c r="YJ31" s="70"/>
      <c r="YK31" s="70"/>
      <c r="YL31" s="70"/>
      <c r="YM31" s="70"/>
      <c r="YN31" s="70"/>
      <c r="YO31" s="70"/>
      <c r="YP31" s="70"/>
      <c r="YQ31" s="70"/>
      <c r="YR31" s="70"/>
      <c r="YS31" s="70"/>
      <c r="YT31" s="70"/>
      <c r="YU31" s="70"/>
      <c r="YV31" s="70"/>
      <c r="YW31" s="70"/>
      <c r="YX31" s="70"/>
      <c r="YY31" s="70"/>
      <c r="YZ31" s="70"/>
      <c r="ZA31" s="70"/>
      <c r="ZB31" s="70"/>
      <c r="ZC31" s="70"/>
      <c r="ZD31" s="70"/>
      <c r="ZE31" s="70"/>
      <c r="ZF31" s="70"/>
      <c r="ZG31" s="70"/>
      <c r="ZH31" s="70"/>
      <c r="ZI31" s="70"/>
      <c r="ZJ31" s="70"/>
      <c r="ZK31" s="70"/>
      <c r="ZL31" s="70"/>
      <c r="ZM31" s="70"/>
      <c r="ZN31" s="70"/>
      <c r="ZO31" s="70"/>
      <c r="ZP31" s="70"/>
      <c r="ZQ31" s="70"/>
      <c r="ZR31" s="70"/>
      <c r="ZS31" s="70"/>
      <c r="ZT31" s="70"/>
      <c r="ZU31" s="70"/>
      <c r="ZV31" s="70"/>
      <c r="ZW31" s="70"/>
      <c r="ZX31" s="70"/>
      <c r="ZY31" s="70"/>
      <c r="ZZ31" s="70"/>
      <c r="AAA31" s="70"/>
      <c r="AAB31" s="70"/>
      <c r="AAC31" s="70"/>
      <c r="AAD31" s="70"/>
      <c r="AAE31" s="70"/>
      <c r="AAF31" s="70"/>
      <c r="AAG31" s="70"/>
      <c r="AAH31" s="70"/>
      <c r="AAI31" s="70"/>
      <c r="AAJ31" s="70"/>
      <c r="AAK31" s="70"/>
      <c r="AAL31" s="70"/>
      <c r="AAM31" s="70"/>
      <c r="AAN31" s="70"/>
      <c r="AAO31" s="70"/>
      <c r="AAP31" s="70"/>
      <c r="AAQ31" s="70"/>
      <c r="AAR31" s="70"/>
      <c r="AAS31" s="70"/>
      <c r="AAT31" s="70"/>
      <c r="AAU31" s="70"/>
      <c r="AAV31" s="70"/>
      <c r="AAW31" s="70"/>
      <c r="AAX31" s="70"/>
      <c r="AAY31" s="70"/>
      <c r="AAZ31" s="70"/>
      <c r="ABA31" s="70"/>
      <c r="ABB31" s="70"/>
      <c r="ABC31" s="70"/>
      <c r="ABD31" s="70"/>
      <c r="ABE31" s="70"/>
      <c r="ABF31" s="70"/>
      <c r="ABG31" s="70"/>
      <c r="ABH31" s="70"/>
      <c r="ABI31" s="70"/>
      <c r="ABJ31" s="70"/>
      <c r="ABK31" s="70"/>
      <c r="ABL31" s="70"/>
      <c r="ABM31" s="70"/>
      <c r="ABN31" s="70"/>
      <c r="ABO31" s="70"/>
      <c r="ABP31" s="70"/>
      <c r="ABQ31" s="70"/>
      <c r="ABR31" s="70"/>
      <c r="ABS31" s="70"/>
      <c r="ABT31" s="70"/>
      <c r="ABU31" s="70"/>
      <c r="ABV31" s="70"/>
      <c r="ABW31" s="70"/>
      <c r="ABX31" s="70"/>
      <c r="ABY31" s="70"/>
      <c r="ABZ31" s="70"/>
      <c r="ACA31" s="70"/>
      <c r="ACB31" s="70"/>
      <c r="ACC31" s="70"/>
      <c r="ACD31" s="70"/>
      <c r="ACE31" s="70"/>
      <c r="ACF31" s="70"/>
      <c r="ACG31" s="70"/>
      <c r="ACH31" s="70"/>
      <c r="ACI31" s="70"/>
      <c r="ACJ31" s="70"/>
      <c r="ACK31" s="70"/>
      <c r="ACL31" s="70"/>
      <c r="ACM31" s="70"/>
      <c r="ACN31" s="70"/>
      <c r="ACO31" s="70"/>
      <c r="ACP31" s="70"/>
      <c r="ACQ31" s="70"/>
      <c r="ACR31" s="70"/>
      <c r="ACS31" s="70"/>
      <c r="ACT31" s="70"/>
      <c r="ACU31" s="70"/>
      <c r="ACV31" s="70"/>
      <c r="ACW31" s="70"/>
      <c r="ACX31" s="70"/>
      <c r="ACY31" s="70"/>
      <c r="ACZ31" s="70"/>
      <c r="ADA31" s="70"/>
      <c r="ADB31" s="70"/>
      <c r="ADC31" s="70"/>
      <c r="ADD31" s="70"/>
      <c r="ADE31" s="70"/>
      <c r="ADF31" s="70"/>
      <c r="ADG31" s="70"/>
      <c r="ADH31" s="70"/>
      <c r="ADI31" s="70"/>
      <c r="ADJ31" s="70"/>
      <c r="ADK31" s="70"/>
      <c r="ADL31" s="70"/>
      <c r="ADM31" s="70"/>
      <c r="ADN31" s="70"/>
      <c r="ADO31" s="70"/>
      <c r="ADP31" s="70"/>
      <c r="ADQ31" s="70"/>
      <c r="ADR31" s="70"/>
      <c r="ADS31" s="70"/>
      <c r="ADT31" s="70"/>
      <c r="ADU31" s="70"/>
      <c r="ADV31" s="70"/>
      <c r="ADW31" s="70"/>
      <c r="ADX31" s="70"/>
      <c r="ADY31" s="70"/>
      <c r="ADZ31" s="70"/>
      <c r="AEA31" s="70"/>
      <c r="AEB31" s="70"/>
      <c r="AEC31" s="70"/>
      <c r="AED31" s="70"/>
      <c r="AEE31" s="70"/>
      <c r="AEF31" s="70"/>
      <c r="AEG31" s="70"/>
      <c r="AEH31" s="70"/>
      <c r="AEI31" s="70"/>
      <c r="AEJ31" s="70"/>
      <c r="AEK31" s="70"/>
      <c r="AEL31" s="70"/>
      <c r="AEM31" s="70"/>
      <c r="AEN31" s="70"/>
      <c r="AEO31" s="70"/>
      <c r="AEP31" s="70"/>
      <c r="AEQ31" s="70"/>
      <c r="AER31" s="70"/>
      <c r="AES31" s="70"/>
      <c r="AET31" s="70"/>
      <c r="AEU31" s="70"/>
      <c r="AEV31" s="70"/>
      <c r="AEW31" s="70"/>
      <c r="AEX31" s="70"/>
      <c r="AEY31" s="70"/>
      <c r="AEZ31" s="70"/>
      <c r="AFA31" s="70"/>
      <c r="AFB31" s="70"/>
      <c r="AFC31" s="70"/>
      <c r="AFD31" s="70"/>
      <c r="AFE31" s="70"/>
      <c r="AFF31" s="70"/>
      <c r="AFG31" s="70"/>
      <c r="AFH31" s="70"/>
      <c r="AFI31" s="70"/>
      <c r="AFJ31" s="70"/>
      <c r="AFK31" s="70"/>
      <c r="AFL31" s="70"/>
      <c r="AFM31" s="70"/>
      <c r="AFN31" s="70"/>
      <c r="AFO31" s="70"/>
      <c r="AFP31" s="70"/>
      <c r="AFQ31" s="70"/>
      <c r="AFR31" s="70"/>
      <c r="AFS31" s="70"/>
      <c r="AFT31" s="70"/>
      <c r="AFU31" s="70"/>
      <c r="AFV31" s="70"/>
      <c r="AFW31" s="70"/>
      <c r="AFX31" s="70"/>
      <c r="AFY31" s="70"/>
      <c r="AFZ31" s="70"/>
      <c r="AGA31" s="70"/>
      <c r="AGB31" s="70"/>
      <c r="AGC31" s="70"/>
      <c r="AGD31" s="70"/>
      <c r="AGE31" s="70"/>
      <c r="AGF31" s="70"/>
      <c r="AGG31" s="70"/>
      <c r="AGH31" s="70"/>
      <c r="AGI31" s="70"/>
      <c r="AGJ31" s="70"/>
      <c r="AGK31" s="70"/>
      <c r="AGL31" s="70"/>
      <c r="AGM31" s="70"/>
      <c r="AGN31" s="70"/>
      <c r="AGO31" s="70"/>
      <c r="AGP31" s="70"/>
      <c r="AGQ31" s="70"/>
      <c r="AGR31" s="70"/>
      <c r="AGS31" s="70"/>
      <c r="AGT31" s="70"/>
      <c r="AGU31" s="70"/>
      <c r="AGV31" s="70"/>
      <c r="AGW31" s="70"/>
      <c r="AGX31" s="70"/>
      <c r="AGY31" s="70"/>
      <c r="AGZ31" s="70"/>
      <c r="AHA31" s="70"/>
      <c r="AHB31" s="70"/>
      <c r="AHC31" s="70"/>
      <c r="AHD31" s="70"/>
      <c r="AHE31" s="70"/>
      <c r="AHF31" s="70"/>
      <c r="AHG31" s="70"/>
      <c r="AHH31" s="70"/>
      <c r="AHI31" s="70"/>
      <c r="AHJ31" s="70"/>
      <c r="AHK31" s="70"/>
      <c r="AHL31" s="70"/>
      <c r="AHM31" s="70"/>
      <c r="AHN31" s="70"/>
      <c r="AHO31" s="70"/>
      <c r="AHP31" s="70"/>
      <c r="AHQ31" s="70"/>
      <c r="AHR31" s="70"/>
      <c r="AHS31" s="70"/>
      <c r="AHT31" s="70"/>
      <c r="AHU31" s="70"/>
      <c r="AHV31" s="70"/>
      <c r="AHW31" s="70"/>
      <c r="AHX31" s="70"/>
      <c r="AHY31" s="70"/>
      <c r="AHZ31" s="70"/>
      <c r="AIA31" s="70"/>
      <c r="AIB31" s="70"/>
      <c r="AIC31" s="70"/>
      <c r="AID31" s="70"/>
      <c r="AIE31" s="70"/>
      <c r="AIF31" s="70"/>
      <c r="AIG31" s="70"/>
      <c r="AIH31" s="70"/>
      <c r="AII31" s="70"/>
      <c r="AIJ31" s="70"/>
      <c r="AIK31" s="70"/>
      <c r="AIL31" s="70"/>
      <c r="AIM31" s="70"/>
      <c r="AIN31" s="70"/>
      <c r="AIO31" s="70"/>
      <c r="AIP31" s="70"/>
      <c r="AIQ31" s="70"/>
      <c r="AIR31" s="70"/>
      <c r="AIS31" s="70"/>
      <c r="AIT31" s="70"/>
      <c r="AIU31" s="70"/>
      <c r="AIV31" s="70"/>
      <c r="AIW31" s="70"/>
      <c r="AIX31" s="70"/>
      <c r="AIY31" s="70"/>
      <c r="AIZ31" s="70"/>
      <c r="AJA31" s="70"/>
      <c r="AJB31" s="70"/>
      <c r="AJC31" s="70"/>
      <c r="AJD31" s="70"/>
      <c r="AJE31" s="70"/>
      <c r="AJF31" s="70"/>
      <c r="AJG31" s="70"/>
      <c r="AJH31" s="70"/>
      <c r="AJI31" s="70"/>
      <c r="AJJ31" s="70"/>
      <c r="AJK31" s="70"/>
      <c r="AJL31" s="70"/>
      <c r="AJM31" s="70"/>
      <c r="AJN31" s="70"/>
      <c r="AJO31" s="70"/>
      <c r="AJP31" s="70"/>
      <c r="AJQ31" s="70"/>
      <c r="AJR31" s="70"/>
      <c r="AJS31" s="70"/>
      <c r="AJT31" s="70"/>
      <c r="AJU31" s="70"/>
      <c r="AJV31" s="70"/>
      <c r="AJW31" s="70"/>
      <c r="AJX31" s="70"/>
      <c r="AJY31" s="70"/>
      <c r="AJZ31" s="70"/>
      <c r="AKA31" s="70"/>
      <c r="AKB31" s="70"/>
      <c r="AKC31" s="70"/>
      <c r="AKD31" s="70"/>
      <c r="AKE31" s="70"/>
      <c r="AKF31" s="70"/>
      <c r="AKG31" s="70"/>
      <c r="AKH31" s="70"/>
      <c r="AKI31" s="70"/>
      <c r="AKJ31" s="70"/>
      <c r="AKK31" s="70"/>
      <c r="AKL31" s="70"/>
      <c r="AKM31" s="70"/>
      <c r="AKN31" s="70"/>
      <c r="AKO31" s="70"/>
      <c r="AKP31" s="70"/>
      <c r="AKQ31" s="70"/>
      <c r="AKR31" s="70"/>
      <c r="AKS31" s="70"/>
      <c r="AKT31" s="70"/>
      <c r="AKU31" s="70"/>
      <c r="AKV31" s="70"/>
      <c r="AKW31" s="70"/>
      <c r="AKX31" s="70"/>
      <c r="AKY31" s="70"/>
      <c r="AKZ31" s="70"/>
      <c r="ALA31" s="70"/>
      <c r="ALB31" s="70"/>
      <c r="ALC31" s="70"/>
      <c r="ALD31" s="70"/>
      <c r="ALE31" s="70"/>
      <c r="ALF31" s="70"/>
      <c r="ALG31" s="70"/>
      <c r="ALH31" s="70"/>
      <c r="ALI31" s="70"/>
      <c r="ALJ31" s="70"/>
      <c r="ALK31" s="70"/>
      <c r="ALL31" s="70"/>
      <c r="ALM31" s="70"/>
      <c r="ALN31" s="70"/>
      <c r="ALO31" s="70"/>
      <c r="ALP31" s="70"/>
      <c r="ALQ31" s="70"/>
      <c r="ALR31" s="70"/>
      <c r="ALS31" s="70"/>
      <c r="ALT31" s="70"/>
      <c r="ALU31" s="70"/>
      <c r="ALV31" s="70"/>
      <c r="ALW31" s="70"/>
      <c r="ALX31" s="70"/>
      <c r="ALY31" s="70"/>
      <c r="ALZ31" s="70"/>
      <c r="AMA31" s="70"/>
      <c r="AMB31" s="70"/>
      <c r="AMC31" s="70"/>
      <c r="AMD31" s="70"/>
      <c r="AME31" s="70"/>
      <c r="AMF31" s="70"/>
      <c r="AMG31" s="70"/>
      <c r="AMH31" s="70"/>
      <c r="AMI31" s="70"/>
      <c r="AMJ31" s="70"/>
      <c r="AMK31" s="70"/>
      <c r="AML31" s="70"/>
      <c r="AMM31" s="70"/>
      <c r="AMN31" s="70"/>
      <c r="AMO31" s="70"/>
      <c r="AMP31" s="70"/>
      <c r="AMQ31" s="70"/>
      <c r="AMR31" s="70"/>
      <c r="AMS31" s="70"/>
      <c r="AMT31" s="70"/>
      <c r="AMU31" s="70"/>
      <c r="AMV31" s="70"/>
      <c r="AMW31" s="70"/>
      <c r="AMX31" s="70"/>
      <c r="AMY31" s="70"/>
      <c r="AMZ31" s="70"/>
      <c r="ANA31" s="70"/>
      <c r="ANB31" s="70"/>
      <c r="ANC31" s="70"/>
      <c r="AND31" s="70"/>
      <c r="ANE31" s="70"/>
      <c r="ANF31" s="70"/>
      <c r="ANG31" s="70"/>
      <c r="ANH31" s="70"/>
      <c r="ANI31" s="70"/>
      <c r="ANJ31" s="70"/>
      <c r="ANK31" s="70"/>
      <c r="ANL31" s="70"/>
      <c r="ANM31" s="70"/>
      <c r="ANN31" s="70"/>
      <c r="ANO31" s="70"/>
      <c r="ANP31" s="70"/>
      <c r="ANQ31" s="70"/>
      <c r="ANR31" s="70"/>
      <c r="ANS31" s="70"/>
      <c r="ANT31" s="70"/>
      <c r="ANU31" s="70"/>
      <c r="ANV31" s="70"/>
      <c r="ANW31" s="70"/>
      <c r="ANX31" s="70"/>
      <c r="ANY31" s="70"/>
      <c r="ANZ31" s="70"/>
      <c r="AOA31" s="70"/>
      <c r="AOB31" s="70"/>
      <c r="AOC31" s="70"/>
      <c r="AOD31" s="70"/>
      <c r="AOE31" s="70"/>
      <c r="AOF31" s="70"/>
      <c r="AOG31" s="70"/>
      <c r="AOH31" s="70"/>
      <c r="AOI31" s="70"/>
      <c r="AOJ31" s="70"/>
      <c r="AOK31" s="70"/>
      <c r="AOL31" s="70"/>
      <c r="AOM31" s="70"/>
      <c r="AON31" s="70"/>
      <c r="AOO31" s="70"/>
      <c r="AOP31" s="70"/>
      <c r="AOQ31" s="70"/>
      <c r="AOR31" s="70"/>
      <c r="AOS31" s="70"/>
      <c r="AOT31" s="70"/>
      <c r="AOU31" s="70"/>
      <c r="AOV31" s="70"/>
      <c r="AOW31" s="70"/>
      <c r="AOX31" s="70"/>
      <c r="AOY31" s="70"/>
      <c r="AOZ31" s="70"/>
      <c r="APA31" s="70"/>
      <c r="APB31" s="70"/>
      <c r="APC31" s="70"/>
      <c r="APD31" s="70"/>
      <c r="APE31" s="70"/>
      <c r="APF31" s="70"/>
      <c r="APG31" s="70"/>
      <c r="APH31" s="70"/>
      <c r="API31" s="70"/>
      <c r="APJ31" s="70"/>
      <c r="APK31" s="70"/>
      <c r="APL31" s="70"/>
      <c r="APM31" s="70"/>
      <c r="APN31" s="70"/>
      <c r="APO31" s="70"/>
      <c r="APP31" s="70"/>
      <c r="APQ31" s="70"/>
      <c r="APR31" s="70"/>
      <c r="APS31" s="70"/>
      <c r="APT31" s="70"/>
      <c r="APU31" s="70"/>
      <c r="APV31" s="70"/>
      <c r="APW31" s="70"/>
      <c r="APX31" s="70"/>
      <c r="APY31" s="70"/>
      <c r="APZ31" s="70"/>
      <c r="AQA31" s="70"/>
      <c r="AQB31" s="70"/>
      <c r="AQC31" s="70"/>
      <c r="AQD31" s="70"/>
      <c r="AQE31" s="70"/>
      <c r="AQF31" s="70"/>
      <c r="AQG31" s="70"/>
      <c r="AQH31" s="70"/>
      <c r="AQI31" s="70"/>
      <c r="AQJ31" s="70"/>
      <c r="AQK31" s="70"/>
      <c r="AQL31" s="70"/>
      <c r="AQM31" s="70"/>
      <c r="AQN31" s="70"/>
      <c r="AQO31" s="70"/>
      <c r="AQP31" s="70"/>
      <c r="AQQ31" s="70"/>
      <c r="AQR31" s="70"/>
      <c r="AQS31" s="70"/>
      <c r="AQT31" s="70"/>
      <c r="AQU31" s="70"/>
      <c r="AQV31" s="70"/>
      <c r="AQW31" s="70"/>
      <c r="AQX31" s="70"/>
      <c r="AQY31" s="70"/>
      <c r="AQZ31" s="70"/>
      <c r="ARA31" s="70"/>
      <c r="ARB31" s="70"/>
      <c r="ARC31" s="70"/>
      <c r="ARD31" s="70"/>
      <c r="ARE31" s="70"/>
      <c r="ARF31" s="70"/>
      <c r="ARG31" s="70"/>
      <c r="ARH31" s="70"/>
      <c r="ARI31" s="70"/>
      <c r="ARJ31" s="70"/>
      <c r="ARK31" s="70"/>
      <c r="ARL31" s="70"/>
      <c r="ARM31" s="70"/>
      <c r="ARN31" s="70"/>
      <c r="ARO31" s="70"/>
      <c r="ARP31" s="70"/>
      <c r="ARQ31" s="70"/>
      <c r="ARR31" s="70"/>
      <c r="ARS31" s="70"/>
      <c r="ART31" s="70"/>
      <c r="ARU31" s="70"/>
      <c r="ARV31" s="70"/>
      <c r="ARW31" s="70"/>
      <c r="ARX31" s="70"/>
      <c r="ARY31" s="70"/>
      <c r="ARZ31" s="70"/>
      <c r="ASA31" s="70"/>
      <c r="ASB31" s="70"/>
      <c r="ASC31" s="70"/>
      <c r="ASD31" s="70"/>
      <c r="ASE31" s="70"/>
      <c r="ASF31" s="70"/>
      <c r="ASG31" s="70"/>
      <c r="ASH31" s="70"/>
      <c r="ASI31" s="70"/>
      <c r="ASJ31" s="70"/>
      <c r="ASK31" s="70"/>
      <c r="ASL31" s="70"/>
      <c r="ASM31" s="70"/>
      <c r="ASN31" s="70"/>
      <c r="ASO31" s="70"/>
      <c r="ASP31" s="70"/>
      <c r="ASQ31" s="70"/>
      <c r="ASR31" s="70"/>
      <c r="ASS31" s="70"/>
      <c r="AST31" s="70"/>
      <c r="ASU31" s="70"/>
      <c r="ASV31" s="70"/>
      <c r="ASW31" s="70"/>
      <c r="ASX31" s="70"/>
      <c r="ASY31" s="70"/>
      <c r="ASZ31" s="70"/>
      <c r="ATA31" s="70"/>
      <c r="ATB31" s="70"/>
      <c r="ATC31" s="70"/>
      <c r="ATD31" s="70"/>
      <c r="ATE31" s="70"/>
      <c r="ATF31" s="70"/>
      <c r="ATG31" s="70"/>
      <c r="ATH31" s="70"/>
      <c r="ATI31" s="70"/>
      <c r="ATJ31" s="70"/>
      <c r="ATK31" s="70"/>
      <c r="ATL31" s="70"/>
      <c r="ATM31" s="70"/>
      <c r="ATN31" s="70"/>
      <c r="ATO31" s="70"/>
      <c r="ATP31" s="70"/>
      <c r="ATQ31" s="70"/>
      <c r="ATR31" s="70"/>
      <c r="ATS31" s="70"/>
      <c r="ATT31" s="70"/>
      <c r="ATU31" s="70"/>
      <c r="ATV31" s="70"/>
      <c r="ATW31" s="70"/>
      <c r="ATX31" s="70"/>
      <c r="ATY31" s="70"/>
      <c r="ATZ31" s="70"/>
      <c r="AUA31" s="70"/>
      <c r="AUB31" s="70"/>
      <c r="AUC31" s="70"/>
      <c r="AUD31" s="70"/>
      <c r="AUE31" s="70"/>
      <c r="AUF31" s="70"/>
      <c r="AUG31" s="70"/>
      <c r="AUH31" s="70"/>
      <c r="AUI31" s="70"/>
      <c r="AUJ31" s="70"/>
      <c r="AUK31" s="70"/>
      <c r="AUL31" s="70"/>
      <c r="AUM31" s="70"/>
      <c r="AUN31" s="70"/>
      <c r="AUO31" s="70"/>
      <c r="AUP31" s="70"/>
      <c r="AUQ31" s="70"/>
      <c r="AUR31" s="70"/>
      <c r="AUS31" s="70"/>
      <c r="AUT31" s="70"/>
      <c r="AUU31" s="70"/>
      <c r="AUV31" s="70"/>
      <c r="AUW31" s="70"/>
      <c r="AUX31" s="70"/>
      <c r="AUY31" s="70"/>
      <c r="AUZ31" s="70"/>
      <c r="AVA31" s="70"/>
      <c r="AVB31" s="70"/>
      <c r="AVC31" s="70"/>
      <c r="AVD31" s="70"/>
      <c r="AVE31" s="70"/>
      <c r="AVF31" s="70"/>
      <c r="AVG31" s="70"/>
      <c r="AVH31" s="70"/>
      <c r="AVI31" s="70"/>
      <c r="AVJ31" s="70"/>
      <c r="AVK31" s="70"/>
      <c r="AVL31" s="70"/>
      <c r="AVM31" s="70"/>
      <c r="AVN31" s="70"/>
      <c r="AVO31" s="70"/>
      <c r="AVP31" s="70"/>
      <c r="AVQ31" s="70"/>
      <c r="AVR31" s="70"/>
      <c r="AVS31" s="70"/>
      <c r="AVT31" s="70"/>
      <c r="AVU31" s="70"/>
      <c r="AVV31" s="70"/>
      <c r="AVW31" s="70"/>
      <c r="AVX31" s="70"/>
      <c r="AVY31" s="70"/>
      <c r="AVZ31" s="70"/>
      <c r="AWA31" s="70"/>
      <c r="AWB31" s="70"/>
      <c r="AWC31" s="70"/>
      <c r="AWD31" s="70"/>
      <c r="AWE31" s="70"/>
      <c r="AWF31" s="70"/>
      <c r="AWG31" s="70"/>
      <c r="AWH31" s="70"/>
      <c r="AWI31" s="70"/>
      <c r="AWJ31" s="70"/>
      <c r="AWK31" s="70"/>
      <c r="AWL31" s="70"/>
      <c r="AWM31" s="70"/>
      <c r="AWN31" s="70"/>
      <c r="AWO31" s="70"/>
      <c r="AWP31" s="70"/>
      <c r="AWQ31" s="70"/>
      <c r="AWR31" s="70"/>
      <c r="AWS31" s="70"/>
      <c r="AWT31" s="70"/>
      <c r="AWU31" s="70"/>
      <c r="AWV31" s="70"/>
      <c r="AWW31" s="70"/>
      <c r="AWX31" s="70"/>
      <c r="AWY31" s="70"/>
      <c r="AWZ31" s="70"/>
      <c r="AXA31" s="70"/>
      <c r="AXB31" s="70"/>
      <c r="AXC31" s="70"/>
      <c r="AXD31" s="70"/>
      <c r="AXE31" s="70"/>
      <c r="AXF31" s="70"/>
      <c r="AXG31" s="70"/>
      <c r="AXH31" s="70"/>
      <c r="AXI31" s="70"/>
      <c r="AXJ31" s="70"/>
      <c r="AXK31" s="70"/>
      <c r="AXL31" s="70"/>
      <c r="AXM31" s="70"/>
      <c r="AXN31" s="70"/>
      <c r="AXO31" s="70"/>
      <c r="AXP31" s="70"/>
      <c r="AXQ31" s="70"/>
      <c r="AXR31" s="70"/>
      <c r="AXS31" s="70"/>
      <c r="AXT31" s="70"/>
      <c r="AXU31" s="70"/>
      <c r="AXV31" s="70"/>
      <c r="AXW31" s="70"/>
      <c r="AXX31" s="70"/>
      <c r="AXY31" s="70"/>
      <c r="AXZ31" s="70"/>
      <c r="AYA31" s="70"/>
      <c r="AYB31" s="70"/>
      <c r="AYC31" s="70"/>
      <c r="AYD31" s="70"/>
      <c r="AYE31" s="70"/>
      <c r="AYF31" s="70"/>
      <c r="AYG31" s="70"/>
      <c r="AYH31" s="70"/>
      <c r="AYI31" s="70"/>
      <c r="AYJ31" s="70"/>
      <c r="AYK31" s="70"/>
      <c r="AYL31" s="70"/>
      <c r="AYM31" s="70"/>
      <c r="AYN31" s="70"/>
      <c r="AYO31" s="70"/>
      <c r="AYP31" s="70"/>
      <c r="AYQ31" s="70"/>
      <c r="AYR31" s="70"/>
      <c r="AYS31" s="70"/>
      <c r="AYT31" s="70"/>
      <c r="AYU31" s="70"/>
      <c r="AYV31" s="70"/>
      <c r="AYW31" s="70"/>
      <c r="AYX31" s="70"/>
      <c r="AYY31" s="70"/>
      <c r="AYZ31" s="70"/>
      <c r="AZA31" s="70"/>
      <c r="AZB31" s="70"/>
      <c r="AZC31" s="70"/>
      <c r="AZD31" s="70"/>
      <c r="AZE31" s="70"/>
      <c r="AZF31" s="70"/>
      <c r="AZG31" s="70"/>
      <c r="AZH31" s="70"/>
      <c r="AZI31" s="70"/>
      <c r="AZJ31" s="70"/>
      <c r="AZK31" s="70"/>
      <c r="AZL31" s="70"/>
      <c r="AZM31" s="70"/>
      <c r="AZN31" s="70"/>
      <c r="AZO31" s="70"/>
      <c r="AZP31" s="70"/>
      <c r="AZQ31" s="70"/>
      <c r="AZR31" s="70"/>
      <c r="AZS31" s="70"/>
      <c r="AZT31" s="70"/>
      <c r="AZU31" s="70"/>
      <c r="AZV31" s="70"/>
      <c r="AZW31" s="70"/>
      <c r="AZX31" s="70"/>
      <c r="AZY31" s="70"/>
      <c r="AZZ31" s="70"/>
      <c r="BAA31" s="70"/>
      <c r="BAB31" s="70"/>
      <c r="BAC31" s="70"/>
      <c r="BAD31" s="70"/>
      <c r="BAE31" s="70"/>
      <c r="BAF31" s="70"/>
      <c r="BAG31" s="70"/>
      <c r="BAH31" s="70"/>
      <c r="BAI31" s="70"/>
      <c r="BAJ31" s="70"/>
      <c r="BAK31" s="70"/>
      <c r="BAL31" s="70"/>
      <c r="BAM31" s="70"/>
      <c r="BAN31" s="70"/>
      <c r="BAO31" s="70"/>
      <c r="BAP31" s="70"/>
      <c r="BAQ31" s="70"/>
      <c r="BAR31" s="70"/>
      <c r="BAS31" s="70"/>
      <c r="BAT31" s="70"/>
      <c r="BAU31" s="70"/>
      <c r="BAV31" s="70"/>
      <c r="BAW31" s="70"/>
      <c r="BAX31" s="70"/>
      <c r="BAY31" s="70"/>
      <c r="BAZ31" s="70"/>
      <c r="BBA31" s="70"/>
      <c r="BBB31" s="70"/>
      <c r="BBC31" s="70"/>
      <c r="BBD31" s="70"/>
      <c r="BBE31" s="70"/>
      <c r="BBF31" s="70"/>
      <c r="BBG31" s="70"/>
      <c r="BBH31" s="70"/>
      <c r="BBI31" s="70"/>
      <c r="BBJ31" s="70"/>
      <c r="BBK31" s="70"/>
      <c r="BBL31" s="70"/>
      <c r="BBM31" s="70"/>
      <c r="BBN31" s="70"/>
      <c r="BBO31" s="70"/>
      <c r="BBP31" s="70"/>
      <c r="BBQ31" s="70"/>
      <c r="BBR31" s="70"/>
      <c r="BBS31" s="70"/>
      <c r="BBT31" s="70"/>
      <c r="BBU31" s="70"/>
      <c r="BBV31" s="70"/>
      <c r="BBW31" s="70"/>
      <c r="BBX31" s="70"/>
      <c r="BBY31" s="70"/>
      <c r="BBZ31" s="70"/>
      <c r="BCA31" s="70"/>
      <c r="BCB31" s="70"/>
      <c r="BCC31" s="70"/>
      <c r="BCD31" s="70"/>
      <c r="BCE31" s="70"/>
      <c r="BCF31" s="70"/>
      <c r="BCG31" s="70"/>
      <c r="BCH31" s="70"/>
      <c r="BCI31" s="70"/>
      <c r="BCJ31" s="70"/>
      <c r="BCK31" s="70"/>
      <c r="BCL31" s="70"/>
      <c r="BCM31" s="70"/>
      <c r="BCN31" s="70"/>
      <c r="BCO31" s="70"/>
      <c r="BCP31" s="70"/>
      <c r="BCQ31" s="70"/>
      <c r="BCR31" s="70"/>
      <c r="BCS31" s="70"/>
      <c r="BCT31" s="70"/>
      <c r="BCU31" s="70"/>
      <c r="BCV31" s="70"/>
      <c r="BCW31" s="70"/>
      <c r="BCX31" s="70"/>
      <c r="BCY31" s="70"/>
      <c r="BCZ31" s="70"/>
      <c r="BDA31" s="70"/>
      <c r="BDB31" s="70"/>
      <c r="BDC31" s="70"/>
      <c r="BDD31" s="70"/>
      <c r="BDE31" s="70"/>
      <c r="BDF31" s="70"/>
      <c r="BDG31" s="70"/>
      <c r="BDH31" s="70"/>
      <c r="BDI31" s="70"/>
      <c r="BDJ31" s="70"/>
      <c r="BDK31" s="70"/>
      <c r="BDL31" s="70"/>
      <c r="BDM31" s="70"/>
      <c r="BDN31" s="70"/>
      <c r="BDO31" s="70"/>
      <c r="BDP31" s="70"/>
      <c r="BDQ31" s="70"/>
      <c r="BDR31" s="70"/>
      <c r="BDS31" s="70"/>
      <c r="BDT31" s="70"/>
      <c r="BDU31" s="70"/>
      <c r="BDV31" s="70"/>
      <c r="BDW31" s="70"/>
      <c r="BDX31" s="70"/>
      <c r="BDY31" s="70"/>
      <c r="BDZ31" s="70"/>
      <c r="BEA31" s="70"/>
      <c r="BEB31" s="70"/>
      <c r="BEC31" s="70"/>
      <c r="BED31" s="70"/>
      <c r="BEE31" s="70"/>
      <c r="BEF31" s="70"/>
      <c r="BEG31" s="70"/>
      <c r="BEH31" s="70"/>
      <c r="BEI31" s="70"/>
      <c r="BEJ31" s="70"/>
      <c r="BEK31" s="70"/>
      <c r="BEL31" s="70"/>
      <c r="BEM31" s="70"/>
      <c r="BEN31" s="70"/>
      <c r="BEO31" s="70"/>
      <c r="BEP31" s="70"/>
      <c r="BEQ31" s="70"/>
      <c r="BER31" s="70"/>
      <c r="BES31" s="70"/>
      <c r="BET31" s="70"/>
      <c r="BEU31" s="70"/>
      <c r="BEV31" s="70"/>
      <c r="BEW31" s="70"/>
      <c r="BEX31" s="70"/>
      <c r="BEY31" s="70"/>
      <c r="BEZ31" s="70"/>
      <c r="BFA31" s="70"/>
      <c r="BFB31" s="70"/>
      <c r="BFC31" s="70"/>
      <c r="BFD31" s="70"/>
      <c r="BFE31" s="70"/>
      <c r="BFF31" s="70"/>
      <c r="BFG31" s="70"/>
      <c r="BFH31" s="70"/>
      <c r="BFI31" s="70"/>
      <c r="BFJ31" s="70"/>
      <c r="BFK31" s="70"/>
      <c r="BFL31" s="70"/>
      <c r="BFM31" s="70"/>
      <c r="BFN31" s="70"/>
      <c r="BFO31" s="70"/>
      <c r="BFP31" s="70"/>
      <c r="BFQ31" s="70"/>
      <c r="BFR31" s="70"/>
      <c r="BFS31" s="70"/>
      <c r="BFT31" s="70"/>
      <c r="BFU31" s="70"/>
      <c r="BFV31" s="70"/>
      <c r="BFW31" s="70"/>
      <c r="BFX31" s="70"/>
      <c r="BFY31" s="70"/>
      <c r="BFZ31" s="70"/>
      <c r="BGA31" s="70"/>
      <c r="BGB31" s="70"/>
      <c r="BGC31" s="70"/>
      <c r="BGD31" s="70"/>
      <c r="BGE31" s="70"/>
      <c r="BGF31" s="70"/>
      <c r="BGG31" s="70"/>
      <c r="BGH31" s="70"/>
      <c r="BGI31" s="70"/>
      <c r="BGJ31" s="70"/>
      <c r="BGK31" s="70"/>
      <c r="BGL31" s="70"/>
      <c r="BGM31" s="70"/>
      <c r="BGN31" s="70"/>
      <c r="BGO31" s="70"/>
      <c r="BGP31" s="70"/>
      <c r="BGQ31" s="70"/>
      <c r="BGR31" s="70"/>
      <c r="BGS31" s="70"/>
      <c r="BGT31" s="70"/>
      <c r="BGU31" s="70"/>
      <c r="BGV31" s="70"/>
      <c r="BGW31" s="70"/>
      <c r="BGX31" s="70"/>
      <c r="BGY31" s="70"/>
      <c r="BGZ31" s="70"/>
      <c r="BHA31" s="70"/>
      <c r="BHB31" s="70"/>
      <c r="BHC31" s="70"/>
      <c r="BHD31" s="70"/>
      <c r="BHE31" s="70"/>
      <c r="BHF31" s="70"/>
      <c r="BHG31" s="70"/>
      <c r="BHH31" s="70"/>
      <c r="BHI31" s="70"/>
      <c r="BHJ31" s="70"/>
      <c r="BHK31" s="70"/>
      <c r="BHL31" s="70"/>
      <c r="BHM31" s="70"/>
      <c r="BHN31" s="70"/>
      <c r="BHO31" s="70"/>
      <c r="BHP31" s="70"/>
      <c r="BHQ31" s="70"/>
      <c r="BHR31" s="70"/>
      <c r="BHS31" s="70"/>
      <c r="BHT31" s="70"/>
      <c r="BHU31" s="70"/>
      <c r="BHV31" s="70"/>
      <c r="BHW31" s="70"/>
      <c r="BHX31" s="70"/>
      <c r="BHY31" s="70"/>
      <c r="BHZ31" s="70"/>
      <c r="BIA31" s="70"/>
      <c r="BIB31" s="70"/>
      <c r="BIC31" s="70"/>
      <c r="BID31" s="70"/>
      <c r="BIE31" s="70"/>
      <c r="BIF31" s="70"/>
      <c r="BIG31" s="70"/>
      <c r="BIH31" s="70"/>
      <c r="BII31" s="70"/>
      <c r="BIJ31" s="70"/>
      <c r="BIK31" s="70"/>
      <c r="BIL31" s="70"/>
      <c r="BIM31" s="70"/>
      <c r="BIN31" s="70"/>
      <c r="BIO31" s="70"/>
      <c r="BIP31" s="70"/>
      <c r="BIQ31" s="70"/>
      <c r="BIR31" s="70"/>
      <c r="BIS31" s="70"/>
      <c r="BIT31" s="70"/>
      <c r="BIU31" s="70"/>
      <c r="BIV31" s="70"/>
      <c r="BIW31" s="70"/>
      <c r="BIX31" s="70"/>
      <c r="BIY31" s="70"/>
      <c r="BIZ31" s="70"/>
      <c r="BJA31" s="70"/>
      <c r="BJB31" s="70"/>
      <c r="BJC31" s="70"/>
      <c r="BJD31" s="70"/>
      <c r="BJE31" s="70"/>
      <c r="BJF31" s="70"/>
      <c r="BJG31" s="70"/>
      <c r="BJH31" s="70"/>
      <c r="BJI31" s="70"/>
      <c r="BJJ31" s="70"/>
      <c r="BJK31" s="70"/>
      <c r="BJL31" s="70"/>
      <c r="BJM31" s="70"/>
      <c r="BJN31" s="70"/>
      <c r="BJO31" s="70"/>
      <c r="BJP31" s="70"/>
      <c r="BJQ31" s="70"/>
      <c r="BJR31" s="70"/>
      <c r="BJS31" s="70"/>
      <c r="BJT31" s="70"/>
      <c r="BJU31" s="70"/>
      <c r="BJV31" s="70"/>
      <c r="BJW31" s="70"/>
      <c r="BJX31" s="70"/>
      <c r="BJY31" s="70"/>
      <c r="BJZ31" s="70"/>
      <c r="BKA31" s="70"/>
      <c r="BKB31" s="70"/>
      <c r="BKC31" s="70"/>
      <c r="BKD31" s="70"/>
      <c r="BKE31" s="70"/>
      <c r="BKF31" s="70"/>
      <c r="BKG31" s="70"/>
      <c r="BKH31" s="70"/>
      <c r="BKI31" s="70"/>
      <c r="BKJ31" s="70"/>
      <c r="BKK31" s="70"/>
      <c r="BKL31" s="70"/>
      <c r="BKM31" s="70"/>
      <c r="BKN31" s="70"/>
      <c r="BKO31" s="70"/>
      <c r="BKP31" s="70"/>
      <c r="BKQ31" s="70"/>
      <c r="BKR31" s="70"/>
      <c r="BKS31" s="70"/>
      <c r="BKT31" s="70"/>
      <c r="BKU31" s="70"/>
      <c r="BKV31" s="70"/>
      <c r="BKW31" s="70"/>
      <c r="BKX31" s="70"/>
      <c r="BKY31" s="70"/>
      <c r="BKZ31" s="70"/>
      <c r="BLA31" s="70"/>
      <c r="BLB31" s="70"/>
      <c r="BLC31" s="70"/>
      <c r="BLD31" s="70"/>
      <c r="BLE31" s="70"/>
      <c r="BLF31" s="70"/>
      <c r="BLG31" s="70"/>
      <c r="BLH31" s="70"/>
      <c r="BLI31" s="70"/>
      <c r="BLJ31" s="70"/>
      <c r="BLK31" s="70"/>
      <c r="BLL31" s="70"/>
      <c r="BLM31" s="70"/>
      <c r="BLN31" s="70"/>
      <c r="BLO31" s="70"/>
      <c r="BLP31" s="70"/>
      <c r="BLQ31" s="70"/>
      <c r="BLR31" s="70"/>
      <c r="BLS31" s="70"/>
      <c r="BLT31" s="70"/>
      <c r="BLU31" s="70"/>
      <c r="BLV31" s="70"/>
      <c r="BLW31" s="70"/>
      <c r="BLX31" s="70"/>
      <c r="BLY31" s="70"/>
      <c r="BLZ31" s="70"/>
      <c r="BMA31" s="70"/>
      <c r="BMB31" s="70"/>
      <c r="BMC31" s="70"/>
      <c r="BMD31" s="70"/>
      <c r="BME31" s="70"/>
      <c r="BMF31" s="70"/>
      <c r="BMG31" s="70"/>
      <c r="BMH31" s="70"/>
      <c r="BMI31" s="70"/>
      <c r="BMJ31" s="70"/>
      <c r="BMK31" s="70"/>
      <c r="BML31" s="70"/>
      <c r="BMM31" s="70"/>
      <c r="BMN31" s="70"/>
      <c r="BMO31" s="70"/>
      <c r="BMP31" s="70"/>
      <c r="BMQ31" s="70"/>
      <c r="BMR31" s="70"/>
      <c r="BMS31" s="70"/>
      <c r="BMT31" s="70"/>
      <c r="BMU31" s="70"/>
      <c r="BMV31" s="70"/>
      <c r="BMW31" s="70"/>
      <c r="BMX31" s="70"/>
      <c r="BMY31" s="70"/>
      <c r="BMZ31" s="70"/>
      <c r="BNA31" s="70"/>
      <c r="BNB31" s="70"/>
      <c r="BNC31" s="70"/>
      <c r="BND31" s="70"/>
      <c r="BNE31" s="70"/>
      <c r="BNF31" s="70"/>
      <c r="BNG31" s="70"/>
      <c r="BNH31" s="70"/>
      <c r="BNI31" s="70"/>
      <c r="BNJ31" s="70"/>
      <c r="BNK31" s="70"/>
      <c r="BNL31" s="70"/>
      <c r="BNM31" s="70"/>
      <c r="BNN31" s="70"/>
      <c r="BNO31" s="70"/>
      <c r="BNP31" s="70"/>
      <c r="BNQ31" s="70"/>
      <c r="BNR31" s="70"/>
      <c r="BNS31" s="70"/>
      <c r="BNT31" s="70"/>
      <c r="BNU31" s="70"/>
      <c r="BNV31" s="70"/>
      <c r="BNW31" s="70"/>
      <c r="BNX31" s="70"/>
      <c r="BNY31" s="70"/>
      <c r="BNZ31" s="70"/>
      <c r="BOA31" s="70"/>
      <c r="BOB31" s="70"/>
      <c r="BOC31" s="70"/>
      <c r="BOD31" s="70"/>
      <c r="BOE31" s="70"/>
      <c r="BOF31" s="70"/>
      <c r="BOG31" s="70"/>
      <c r="BOH31" s="70"/>
      <c r="BOI31" s="70"/>
      <c r="BOJ31" s="70"/>
      <c r="BOK31" s="70"/>
      <c r="BOL31" s="70"/>
      <c r="BOM31" s="70"/>
      <c r="BON31" s="70"/>
      <c r="BOO31" s="70"/>
      <c r="BOP31" s="70"/>
      <c r="BOQ31" s="70"/>
      <c r="BOR31" s="70"/>
      <c r="BOS31" s="70"/>
      <c r="BOT31" s="70"/>
      <c r="BOU31" s="70"/>
      <c r="BOV31" s="70"/>
      <c r="BOW31" s="70"/>
      <c r="BOX31" s="70"/>
      <c r="BOY31" s="70"/>
      <c r="BOZ31" s="70"/>
      <c r="BPA31" s="70"/>
      <c r="BPB31" s="70"/>
      <c r="BPC31" s="70"/>
      <c r="BPD31" s="70"/>
      <c r="BPE31" s="70"/>
      <c r="BPF31" s="70"/>
      <c r="BPG31" s="70"/>
      <c r="BPH31" s="70"/>
      <c r="BPI31" s="70"/>
      <c r="BPJ31" s="70"/>
      <c r="BPK31" s="70"/>
      <c r="BPL31" s="70"/>
      <c r="BPM31" s="70"/>
      <c r="BPN31" s="70"/>
      <c r="BPO31" s="70"/>
      <c r="BPP31" s="70"/>
      <c r="BPQ31" s="70"/>
      <c r="BPR31" s="70"/>
      <c r="BPS31" s="70"/>
      <c r="BPT31" s="70"/>
      <c r="BPU31" s="70"/>
      <c r="BPV31" s="70"/>
      <c r="BPW31" s="70"/>
      <c r="BPX31" s="70"/>
      <c r="BPY31" s="70"/>
      <c r="BPZ31" s="70"/>
      <c r="BQA31" s="70"/>
      <c r="BQB31" s="70"/>
      <c r="BQC31" s="70"/>
      <c r="BQD31" s="70"/>
      <c r="BQE31" s="70"/>
      <c r="BQF31" s="70"/>
      <c r="BQG31" s="70"/>
      <c r="BQH31" s="70"/>
      <c r="BQI31" s="70"/>
      <c r="BQJ31" s="70"/>
      <c r="BQK31" s="70"/>
      <c r="BQL31" s="70"/>
      <c r="BQM31" s="70"/>
      <c r="BQN31" s="70"/>
      <c r="BQO31" s="70"/>
      <c r="BQP31" s="70"/>
      <c r="BQQ31" s="70"/>
      <c r="BQR31" s="70"/>
      <c r="BQS31" s="70"/>
      <c r="BQT31" s="70"/>
      <c r="BQU31" s="70"/>
      <c r="BQV31" s="70"/>
      <c r="BQW31" s="70"/>
      <c r="BQX31" s="70"/>
      <c r="BQY31" s="70"/>
      <c r="BQZ31" s="70"/>
      <c r="BRA31" s="70"/>
      <c r="BRB31" s="70"/>
      <c r="BRC31" s="70"/>
      <c r="BRD31" s="70"/>
      <c r="BRE31" s="70"/>
      <c r="BRF31" s="70"/>
      <c r="BRG31" s="70"/>
      <c r="BRH31" s="70"/>
      <c r="BRI31" s="70"/>
      <c r="BRJ31" s="70"/>
      <c r="BRK31" s="70"/>
      <c r="BRL31" s="70"/>
      <c r="BRM31" s="70"/>
      <c r="BRN31" s="70"/>
      <c r="BRO31" s="70"/>
      <c r="BRP31" s="70"/>
      <c r="BRQ31" s="70"/>
      <c r="BRR31" s="70"/>
      <c r="BRS31" s="70"/>
      <c r="BRT31" s="70"/>
      <c r="BRU31" s="70"/>
      <c r="BRV31" s="70"/>
      <c r="BRW31" s="70"/>
      <c r="BRX31" s="70"/>
      <c r="BRY31" s="70"/>
      <c r="BRZ31" s="70"/>
      <c r="BSA31" s="70"/>
      <c r="BSB31" s="70"/>
      <c r="BSC31" s="70"/>
      <c r="BSD31" s="70"/>
      <c r="BSE31" s="70"/>
      <c r="BSF31" s="70"/>
      <c r="BSG31" s="70"/>
      <c r="BSH31" s="70"/>
      <c r="BSI31" s="70"/>
      <c r="BSJ31" s="70"/>
      <c r="BSK31" s="70"/>
      <c r="BSL31" s="70"/>
      <c r="BSM31" s="70"/>
      <c r="BSN31" s="70"/>
      <c r="BSO31" s="70"/>
      <c r="BSP31" s="70"/>
      <c r="BSQ31" s="70"/>
      <c r="BSR31" s="70"/>
      <c r="BSS31" s="70"/>
      <c r="BST31" s="70"/>
      <c r="BSU31" s="70"/>
      <c r="BSV31" s="70"/>
      <c r="BSW31" s="70"/>
      <c r="BSX31" s="70"/>
      <c r="BSY31" s="70"/>
      <c r="BSZ31" s="70"/>
      <c r="BTA31" s="70"/>
      <c r="BTB31" s="70"/>
      <c r="BTC31" s="70"/>
      <c r="BTD31" s="70"/>
      <c r="BTE31" s="70"/>
      <c r="BTF31" s="70"/>
      <c r="BTG31" s="70"/>
      <c r="BTH31" s="70"/>
      <c r="BTI31" s="70"/>
      <c r="BTJ31" s="70"/>
      <c r="BTK31" s="70"/>
      <c r="BTL31" s="70"/>
      <c r="BTM31" s="70"/>
      <c r="BTN31" s="70"/>
      <c r="BTO31" s="70"/>
      <c r="BTP31" s="70"/>
      <c r="BTQ31" s="70"/>
      <c r="BTR31" s="70"/>
      <c r="BTS31" s="70"/>
      <c r="BTT31" s="70"/>
      <c r="BTU31" s="70"/>
      <c r="BTV31" s="70"/>
      <c r="BTW31" s="70"/>
      <c r="BTX31" s="70"/>
      <c r="BTY31" s="70"/>
      <c r="BTZ31" s="70"/>
      <c r="BUA31" s="70"/>
      <c r="BUB31" s="70"/>
      <c r="BUC31" s="70"/>
      <c r="BUD31" s="70"/>
      <c r="BUE31" s="70"/>
      <c r="BUF31" s="70"/>
      <c r="BUG31" s="70"/>
      <c r="BUH31" s="70"/>
      <c r="BUI31" s="70"/>
      <c r="BUJ31" s="70"/>
      <c r="BUK31" s="70"/>
      <c r="BUL31" s="70"/>
      <c r="BUM31" s="70"/>
      <c r="BUN31" s="70"/>
      <c r="BUO31" s="70"/>
      <c r="BUP31" s="70"/>
      <c r="BUQ31" s="70"/>
      <c r="BUR31" s="70"/>
      <c r="BUS31" s="70"/>
      <c r="BUT31" s="70"/>
      <c r="BUU31" s="70"/>
      <c r="BUV31" s="70"/>
      <c r="BUW31" s="70"/>
      <c r="BUX31" s="70"/>
      <c r="BUY31" s="70"/>
      <c r="BUZ31" s="70"/>
      <c r="BVA31" s="70"/>
      <c r="BVB31" s="70"/>
      <c r="BVC31" s="70"/>
      <c r="BVD31" s="70"/>
      <c r="BVE31" s="70"/>
      <c r="BVF31" s="70"/>
      <c r="BVG31" s="70"/>
      <c r="BVH31" s="70"/>
      <c r="BVI31" s="70"/>
      <c r="BVJ31" s="70"/>
      <c r="BVK31" s="70"/>
      <c r="BVL31" s="70"/>
      <c r="BVM31" s="70"/>
      <c r="BVN31" s="70"/>
      <c r="BVO31" s="70"/>
      <c r="BVP31" s="70"/>
      <c r="BVQ31" s="70"/>
      <c r="BVR31" s="70"/>
      <c r="BVS31" s="70"/>
      <c r="BVT31" s="70"/>
      <c r="BVU31" s="70"/>
      <c r="BVV31" s="70"/>
      <c r="BVW31" s="70"/>
      <c r="BVX31" s="70"/>
      <c r="BVY31" s="70"/>
      <c r="BVZ31" s="70"/>
      <c r="BWA31" s="70"/>
      <c r="BWB31" s="70"/>
      <c r="BWC31" s="70"/>
      <c r="BWD31" s="70"/>
      <c r="BWE31" s="70"/>
      <c r="BWF31" s="70"/>
      <c r="BWG31" s="70"/>
      <c r="BWH31" s="70"/>
      <c r="BWI31" s="70"/>
      <c r="BWJ31" s="70"/>
      <c r="BWK31" s="70"/>
      <c r="BWL31" s="70"/>
      <c r="BWM31" s="70"/>
      <c r="BWN31" s="70"/>
      <c r="BWO31" s="70"/>
      <c r="BWP31" s="70"/>
      <c r="BWQ31" s="70"/>
      <c r="BWR31" s="70"/>
      <c r="BWS31" s="70"/>
      <c r="BWT31" s="70"/>
      <c r="BWU31" s="70"/>
      <c r="BWV31" s="70"/>
      <c r="BWW31" s="70"/>
      <c r="BWX31" s="70"/>
      <c r="BWY31" s="70"/>
      <c r="BWZ31" s="70"/>
      <c r="BXA31" s="70"/>
      <c r="BXB31" s="70"/>
      <c r="BXC31" s="70"/>
      <c r="BXD31" s="70"/>
      <c r="BXE31" s="70"/>
      <c r="BXF31" s="70"/>
      <c r="BXG31" s="70"/>
      <c r="BXH31" s="70"/>
      <c r="BXI31" s="70"/>
      <c r="BXJ31" s="70"/>
      <c r="BXK31" s="70"/>
      <c r="BXL31" s="70"/>
      <c r="BXM31" s="70"/>
      <c r="BXN31" s="70"/>
      <c r="BXO31" s="70"/>
      <c r="BXP31" s="70"/>
      <c r="BXQ31" s="70"/>
      <c r="BXR31" s="70"/>
      <c r="BXS31" s="70"/>
      <c r="BXT31" s="70"/>
      <c r="BXU31" s="70"/>
      <c r="BXV31" s="70"/>
      <c r="BXW31" s="70"/>
      <c r="BXX31" s="70"/>
      <c r="BXY31" s="70"/>
      <c r="BXZ31" s="70"/>
      <c r="BYA31" s="70"/>
      <c r="BYB31" s="70"/>
      <c r="BYC31" s="70"/>
      <c r="BYD31" s="70"/>
      <c r="BYE31" s="70"/>
      <c r="BYF31" s="70"/>
      <c r="BYG31" s="70"/>
      <c r="BYH31" s="70"/>
      <c r="BYI31" s="70"/>
      <c r="BYJ31" s="70"/>
      <c r="BYK31" s="70"/>
      <c r="BYL31" s="70"/>
      <c r="BYM31" s="70"/>
      <c r="BYN31" s="70"/>
      <c r="BYO31" s="70"/>
      <c r="BYP31" s="70"/>
      <c r="BYQ31" s="70"/>
      <c r="BYR31" s="70"/>
      <c r="BYS31" s="70"/>
      <c r="BYT31" s="70"/>
      <c r="BYU31" s="70"/>
      <c r="BYV31" s="70"/>
      <c r="BYW31" s="70"/>
      <c r="BYX31" s="70"/>
      <c r="BYY31" s="70"/>
      <c r="BYZ31" s="70"/>
      <c r="BZA31" s="70"/>
      <c r="BZB31" s="70"/>
      <c r="BZC31" s="70"/>
      <c r="BZD31" s="70"/>
      <c r="BZE31" s="70"/>
      <c r="BZF31" s="70"/>
      <c r="BZG31" s="70"/>
      <c r="BZH31" s="70"/>
      <c r="BZI31" s="70"/>
      <c r="BZJ31" s="70"/>
      <c r="BZK31" s="70"/>
      <c r="BZL31" s="70"/>
      <c r="BZM31" s="70"/>
      <c r="BZN31" s="70"/>
      <c r="BZO31" s="70"/>
      <c r="BZP31" s="70"/>
      <c r="BZQ31" s="70"/>
      <c r="BZR31" s="70"/>
      <c r="BZS31" s="70"/>
      <c r="BZT31" s="70"/>
      <c r="BZU31" s="70"/>
      <c r="BZV31" s="70"/>
      <c r="BZW31" s="70"/>
      <c r="BZX31" s="70"/>
      <c r="BZY31" s="70"/>
      <c r="BZZ31" s="70"/>
      <c r="CAA31" s="70"/>
      <c r="CAB31" s="70"/>
      <c r="CAC31" s="70"/>
      <c r="CAD31" s="70"/>
      <c r="CAE31" s="70"/>
      <c r="CAF31" s="70"/>
      <c r="CAG31" s="70"/>
      <c r="CAH31" s="70"/>
      <c r="CAI31" s="70"/>
      <c r="CAJ31" s="70"/>
      <c r="CAK31" s="70"/>
      <c r="CAL31" s="70"/>
      <c r="CAM31" s="70"/>
      <c r="CAN31" s="70"/>
      <c r="CAO31" s="70"/>
      <c r="CAP31" s="70"/>
      <c r="CAQ31" s="70"/>
      <c r="CAR31" s="70"/>
      <c r="CAS31" s="70"/>
      <c r="CAT31" s="70"/>
      <c r="CAU31" s="70"/>
      <c r="CAV31" s="70"/>
      <c r="CAW31" s="70"/>
      <c r="CAX31" s="70"/>
      <c r="CAY31" s="70"/>
      <c r="CAZ31" s="70"/>
      <c r="CBA31" s="70"/>
      <c r="CBB31" s="70"/>
      <c r="CBC31" s="70"/>
      <c r="CBD31" s="70"/>
      <c r="CBE31" s="70"/>
      <c r="CBF31" s="70"/>
      <c r="CBG31" s="70"/>
      <c r="CBH31" s="70"/>
      <c r="CBI31" s="70"/>
      <c r="CBJ31" s="70"/>
      <c r="CBK31" s="70"/>
      <c r="CBL31" s="70"/>
      <c r="CBM31" s="70"/>
      <c r="CBN31" s="70"/>
      <c r="CBO31" s="70"/>
      <c r="CBP31" s="70"/>
      <c r="CBQ31" s="70"/>
      <c r="CBR31" s="70"/>
      <c r="CBS31" s="70"/>
      <c r="CBT31" s="70"/>
      <c r="CBU31" s="70"/>
      <c r="CBV31" s="70"/>
      <c r="CBW31" s="70"/>
      <c r="CBX31" s="70"/>
      <c r="CBY31" s="70"/>
      <c r="CBZ31" s="70"/>
      <c r="CCA31" s="70"/>
      <c r="CCB31" s="70"/>
      <c r="CCC31" s="70"/>
      <c r="CCD31" s="70"/>
      <c r="CCE31" s="70"/>
      <c r="CCF31" s="70"/>
      <c r="CCG31" s="70"/>
      <c r="CCH31" s="70"/>
      <c r="CCI31" s="70"/>
      <c r="CCJ31" s="70"/>
      <c r="CCK31" s="70"/>
      <c r="CCL31" s="70"/>
      <c r="CCM31" s="70"/>
      <c r="CCN31" s="70"/>
      <c r="CCO31" s="70"/>
      <c r="CCP31" s="70"/>
      <c r="CCQ31" s="70"/>
      <c r="CCR31" s="70"/>
      <c r="CCS31" s="70"/>
      <c r="CCT31" s="70"/>
      <c r="CCU31" s="70"/>
      <c r="CCV31" s="70"/>
      <c r="CCW31" s="70"/>
      <c r="CCX31" s="70"/>
      <c r="CCY31" s="70"/>
      <c r="CCZ31" s="70"/>
      <c r="CDA31" s="70"/>
      <c r="CDB31" s="70"/>
      <c r="CDC31" s="70"/>
      <c r="CDD31" s="70"/>
      <c r="CDE31" s="70"/>
      <c r="CDF31" s="70"/>
      <c r="CDG31" s="70"/>
      <c r="CDH31" s="70"/>
      <c r="CDI31" s="70"/>
      <c r="CDJ31" s="70"/>
      <c r="CDK31" s="70"/>
      <c r="CDL31" s="70"/>
      <c r="CDM31" s="70"/>
      <c r="CDN31" s="70"/>
      <c r="CDO31" s="70"/>
      <c r="CDP31" s="70"/>
      <c r="CDQ31" s="70"/>
      <c r="CDR31" s="70"/>
      <c r="CDS31" s="70"/>
      <c r="CDT31" s="70"/>
      <c r="CDU31" s="70"/>
      <c r="CDV31" s="70"/>
      <c r="CDW31" s="70"/>
      <c r="CDX31" s="70"/>
      <c r="CDY31" s="70"/>
      <c r="CDZ31" s="70"/>
      <c r="CEA31" s="70"/>
      <c r="CEB31" s="70"/>
      <c r="CEC31" s="70"/>
      <c r="CED31" s="70"/>
      <c r="CEE31" s="70"/>
      <c r="CEF31" s="70"/>
      <c r="CEG31" s="70"/>
      <c r="CEH31" s="70"/>
      <c r="CEI31" s="70"/>
      <c r="CEJ31" s="70"/>
      <c r="CEK31" s="70"/>
      <c r="CEL31" s="70"/>
      <c r="CEM31" s="70"/>
      <c r="CEN31" s="70"/>
      <c r="CEO31" s="70"/>
      <c r="CEP31" s="70"/>
      <c r="CEQ31" s="70"/>
      <c r="CER31" s="70"/>
      <c r="CES31" s="70"/>
      <c r="CET31" s="70"/>
      <c r="CEU31" s="70"/>
      <c r="CEV31" s="70"/>
      <c r="CEW31" s="70"/>
      <c r="CEX31" s="70"/>
      <c r="CEY31" s="70"/>
      <c r="CEZ31" s="70"/>
      <c r="CFA31" s="70"/>
      <c r="CFB31" s="70"/>
      <c r="CFC31" s="70"/>
      <c r="CFD31" s="70"/>
      <c r="CFE31" s="70"/>
      <c r="CFF31" s="70"/>
      <c r="CFG31" s="70"/>
      <c r="CFH31" s="70"/>
      <c r="CFI31" s="70"/>
      <c r="CFJ31" s="70"/>
      <c r="CFK31" s="70"/>
      <c r="CFL31" s="70"/>
      <c r="CFM31" s="70"/>
      <c r="CFN31" s="70"/>
      <c r="CFO31" s="70"/>
      <c r="CFP31" s="70"/>
      <c r="CFQ31" s="70"/>
      <c r="CFR31" s="70"/>
      <c r="CFS31" s="70"/>
      <c r="CFT31" s="70"/>
      <c r="CFU31" s="70"/>
      <c r="CFV31" s="70"/>
      <c r="CFW31" s="70"/>
      <c r="CFX31" s="70"/>
      <c r="CFY31" s="70"/>
      <c r="CFZ31" s="70"/>
      <c r="CGA31" s="70"/>
      <c r="CGB31" s="70"/>
      <c r="CGC31" s="70"/>
      <c r="CGD31" s="70"/>
      <c r="CGE31" s="70"/>
      <c r="CGF31" s="70"/>
      <c r="CGG31" s="70"/>
      <c r="CGH31" s="70"/>
      <c r="CGI31" s="70"/>
      <c r="CGJ31" s="70"/>
      <c r="CGK31" s="70"/>
      <c r="CGL31" s="70"/>
      <c r="CGM31" s="70"/>
      <c r="CGN31" s="70"/>
      <c r="CGO31" s="70"/>
      <c r="CGP31" s="70"/>
      <c r="CGQ31" s="70"/>
      <c r="CGR31" s="70"/>
      <c r="CGS31" s="70"/>
      <c r="CGT31" s="70"/>
      <c r="CGU31" s="70"/>
      <c r="CGV31" s="70"/>
      <c r="CGW31" s="70"/>
      <c r="CGX31" s="70"/>
      <c r="CGY31" s="70"/>
      <c r="CGZ31" s="70"/>
      <c r="CHA31" s="70"/>
      <c r="CHB31" s="70"/>
      <c r="CHC31" s="70"/>
      <c r="CHD31" s="70"/>
      <c r="CHE31" s="70"/>
      <c r="CHF31" s="70"/>
      <c r="CHG31" s="70"/>
      <c r="CHH31" s="70"/>
      <c r="CHI31" s="70"/>
      <c r="CHJ31" s="70"/>
      <c r="CHK31" s="70"/>
      <c r="CHL31" s="70"/>
      <c r="CHM31" s="70"/>
      <c r="CHN31" s="70"/>
      <c r="CHO31" s="70"/>
      <c r="CHP31" s="70"/>
      <c r="CHQ31" s="70"/>
      <c r="CHR31" s="70"/>
      <c r="CHS31" s="70"/>
      <c r="CHT31" s="70"/>
      <c r="CHU31" s="70"/>
      <c r="CHV31" s="70"/>
      <c r="CHW31" s="70"/>
      <c r="CHX31" s="70"/>
      <c r="CHY31" s="70"/>
      <c r="CHZ31" s="70"/>
      <c r="CIA31" s="70"/>
      <c r="CIB31" s="70"/>
      <c r="CIC31" s="70"/>
      <c r="CID31" s="70"/>
      <c r="CIE31" s="70"/>
      <c r="CIF31" s="70"/>
      <c r="CIG31" s="70"/>
      <c r="CIH31" s="70"/>
      <c r="CII31" s="70"/>
      <c r="CIJ31" s="70"/>
      <c r="CIK31" s="70"/>
      <c r="CIL31" s="70"/>
      <c r="CIM31" s="70"/>
      <c r="CIN31" s="70"/>
      <c r="CIO31" s="70"/>
      <c r="CIP31" s="70"/>
      <c r="CIQ31" s="70"/>
      <c r="CIR31" s="70"/>
      <c r="CIS31" s="70"/>
      <c r="CIT31" s="70"/>
      <c r="CIU31" s="70"/>
      <c r="CIV31" s="70"/>
      <c r="CIW31" s="70"/>
      <c r="CIX31" s="70"/>
      <c r="CIY31" s="70"/>
      <c r="CIZ31" s="70"/>
      <c r="CJA31" s="70"/>
      <c r="CJB31" s="70"/>
      <c r="CJC31" s="70"/>
      <c r="CJD31" s="70"/>
      <c r="CJE31" s="70"/>
      <c r="CJF31" s="70"/>
      <c r="CJG31" s="70"/>
      <c r="CJH31" s="70"/>
      <c r="CJI31" s="70"/>
      <c r="CJJ31" s="70"/>
      <c r="CJK31" s="70"/>
      <c r="CJL31" s="70"/>
      <c r="CJM31" s="70"/>
      <c r="CJN31" s="70"/>
      <c r="CJO31" s="70"/>
      <c r="CJP31" s="70"/>
      <c r="CJQ31" s="70"/>
      <c r="CJR31" s="70"/>
      <c r="CJS31" s="70"/>
      <c r="CJT31" s="70"/>
      <c r="CJU31" s="70"/>
      <c r="CJV31" s="70"/>
      <c r="CJW31" s="70"/>
      <c r="CJX31" s="70"/>
      <c r="CJY31" s="70"/>
      <c r="CJZ31" s="70"/>
      <c r="CKA31" s="70"/>
      <c r="CKB31" s="70"/>
      <c r="CKC31" s="70"/>
      <c r="CKD31" s="70"/>
      <c r="CKE31" s="70"/>
      <c r="CKF31" s="70"/>
      <c r="CKG31" s="70"/>
      <c r="CKH31" s="70"/>
      <c r="CKI31" s="70"/>
      <c r="CKJ31" s="70"/>
      <c r="CKK31" s="70"/>
      <c r="CKL31" s="70"/>
      <c r="CKM31" s="70"/>
      <c r="CKN31" s="70"/>
      <c r="CKO31" s="70"/>
      <c r="CKP31" s="70"/>
      <c r="CKQ31" s="70"/>
      <c r="CKR31" s="70"/>
      <c r="CKS31" s="70"/>
      <c r="CKT31" s="70"/>
      <c r="CKU31" s="70"/>
      <c r="CKV31" s="70"/>
      <c r="CKW31" s="70"/>
      <c r="CKX31" s="70"/>
      <c r="CKY31" s="70"/>
      <c r="CKZ31" s="70"/>
      <c r="CLA31" s="70"/>
      <c r="CLB31" s="70"/>
      <c r="CLC31" s="70"/>
      <c r="CLD31" s="70"/>
      <c r="CLE31" s="70"/>
      <c r="CLF31" s="70"/>
      <c r="CLG31" s="70"/>
      <c r="CLH31" s="70"/>
      <c r="CLI31" s="70"/>
      <c r="CLJ31" s="70"/>
      <c r="CLK31" s="70"/>
      <c r="CLL31" s="70"/>
      <c r="CLM31" s="70"/>
      <c r="CLN31" s="70"/>
      <c r="CLO31" s="70"/>
      <c r="CLP31" s="70"/>
      <c r="CLQ31" s="70"/>
      <c r="CLR31" s="70"/>
      <c r="CLS31" s="70"/>
      <c r="CLT31" s="70"/>
      <c r="CLU31" s="70"/>
      <c r="CLV31" s="70"/>
      <c r="CLW31" s="70"/>
      <c r="CLX31" s="70"/>
      <c r="CLY31" s="70"/>
      <c r="CLZ31" s="70"/>
      <c r="CMA31" s="70"/>
      <c r="CMB31" s="70"/>
      <c r="CMC31" s="70"/>
      <c r="CMD31" s="70"/>
      <c r="CME31" s="70"/>
      <c r="CMF31" s="70"/>
      <c r="CMG31" s="70"/>
      <c r="CMH31" s="70"/>
      <c r="CMI31" s="70"/>
      <c r="CMJ31" s="70"/>
      <c r="CMK31" s="70"/>
      <c r="CML31" s="70"/>
      <c r="CMM31" s="70"/>
      <c r="CMN31" s="70"/>
      <c r="CMO31" s="70"/>
      <c r="CMP31" s="70"/>
      <c r="CMQ31" s="70"/>
      <c r="CMR31" s="70"/>
      <c r="CMS31" s="70"/>
      <c r="CMT31" s="70"/>
      <c r="CMU31" s="70"/>
      <c r="CMV31" s="70"/>
      <c r="CMW31" s="70"/>
      <c r="CMX31" s="70"/>
      <c r="CMY31" s="70"/>
      <c r="CMZ31" s="70"/>
      <c r="CNA31" s="70"/>
      <c r="CNB31" s="70"/>
      <c r="CNC31" s="70"/>
      <c r="CND31" s="70"/>
      <c r="CNE31" s="70"/>
      <c r="CNF31" s="70"/>
      <c r="CNG31" s="70"/>
      <c r="CNH31" s="70"/>
      <c r="CNI31" s="70"/>
      <c r="CNJ31" s="70"/>
      <c r="CNK31" s="70"/>
      <c r="CNL31" s="70"/>
      <c r="CNM31" s="70"/>
      <c r="CNN31" s="70"/>
      <c r="CNO31" s="70"/>
      <c r="CNP31" s="70"/>
      <c r="CNQ31" s="70"/>
      <c r="CNR31" s="70"/>
      <c r="CNS31" s="70"/>
      <c r="CNT31" s="70"/>
      <c r="CNU31" s="70"/>
      <c r="CNV31" s="70"/>
      <c r="CNW31" s="70"/>
      <c r="CNX31" s="70"/>
      <c r="CNY31" s="70"/>
      <c r="CNZ31" s="70"/>
      <c r="COA31" s="70"/>
      <c r="COB31" s="70"/>
      <c r="COC31" s="70"/>
      <c r="COD31" s="70"/>
      <c r="COE31" s="70"/>
      <c r="COF31" s="70"/>
      <c r="COG31" s="70"/>
      <c r="COH31" s="70"/>
      <c r="COI31" s="70"/>
      <c r="COJ31" s="70"/>
      <c r="COK31" s="70"/>
      <c r="COL31" s="70"/>
      <c r="COM31" s="70"/>
      <c r="CON31" s="70"/>
      <c r="COO31" s="70"/>
      <c r="COP31" s="70"/>
      <c r="COQ31" s="70"/>
      <c r="COR31" s="70"/>
      <c r="COS31" s="70"/>
      <c r="COT31" s="70"/>
      <c r="COU31" s="70"/>
      <c r="COV31" s="70"/>
      <c r="COW31" s="70"/>
      <c r="COX31" s="70"/>
      <c r="COY31" s="70"/>
      <c r="COZ31" s="70"/>
      <c r="CPA31" s="70"/>
      <c r="CPB31" s="70"/>
      <c r="CPC31" s="70"/>
      <c r="CPD31" s="70"/>
      <c r="CPE31" s="70"/>
      <c r="CPF31" s="70"/>
      <c r="CPG31" s="70"/>
      <c r="CPH31" s="70"/>
      <c r="CPI31" s="70"/>
      <c r="CPJ31" s="70"/>
      <c r="CPK31" s="70"/>
      <c r="CPL31" s="70"/>
      <c r="CPM31" s="70"/>
      <c r="CPN31" s="70"/>
      <c r="CPO31" s="70"/>
      <c r="CPP31" s="70"/>
      <c r="CPQ31" s="70"/>
      <c r="CPR31" s="70"/>
      <c r="CPS31" s="70"/>
      <c r="CPT31" s="70"/>
      <c r="CPU31" s="70"/>
      <c r="CPV31" s="70"/>
      <c r="CPW31" s="70"/>
      <c r="CPX31" s="70"/>
      <c r="CPY31" s="70"/>
      <c r="CPZ31" s="70"/>
      <c r="CQA31" s="70"/>
      <c r="CQB31" s="70"/>
      <c r="CQC31" s="70"/>
      <c r="CQD31" s="70"/>
      <c r="CQE31" s="70"/>
      <c r="CQF31" s="70"/>
      <c r="CQG31" s="70"/>
      <c r="CQH31" s="70"/>
      <c r="CQI31" s="70"/>
      <c r="CQJ31" s="70"/>
      <c r="CQK31" s="70"/>
      <c r="CQL31" s="70"/>
      <c r="CQM31" s="70"/>
      <c r="CQN31" s="70"/>
      <c r="CQO31" s="70"/>
      <c r="CQP31" s="70"/>
      <c r="CQQ31" s="70"/>
      <c r="CQR31" s="70"/>
      <c r="CQS31" s="70"/>
      <c r="CQT31" s="70"/>
      <c r="CQU31" s="70"/>
      <c r="CQV31" s="70"/>
      <c r="CQW31" s="70"/>
      <c r="CQX31" s="70"/>
      <c r="CQY31" s="70"/>
      <c r="CQZ31" s="70"/>
      <c r="CRA31" s="70"/>
      <c r="CRB31" s="70"/>
      <c r="CRC31" s="70"/>
      <c r="CRD31" s="70"/>
      <c r="CRE31" s="70"/>
      <c r="CRF31" s="70"/>
      <c r="CRG31" s="70"/>
      <c r="CRH31" s="70"/>
      <c r="CRI31" s="70"/>
      <c r="CRJ31" s="70"/>
      <c r="CRK31" s="70"/>
      <c r="CRL31" s="70"/>
      <c r="CRM31" s="70"/>
      <c r="CRN31" s="70"/>
      <c r="CRO31" s="70"/>
      <c r="CRP31" s="70"/>
      <c r="CRQ31" s="70"/>
      <c r="CRR31" s="70"/>
      <c r="CRS31" s="70"/>
      <c r="CRT31" s="70"/>
      <c r="CRU31" s="70"/>
      <c r="CRV31" s="70"/>
      <c r="CRW31" s="70"/>
      <c r="CRX31" s="70"/>
      <c r="CRY31" s="70"/>
      <c r="CRZ31" s="70"/>
      <c r="CSA31" s="70"/>
      <c r="CSB31" s="70"/>
      <c r="CSC31" s="70"/>
      <c r="CSD31" s="70"/>
      <c r="CSE31" s="70"/>
      <c r="CSF31" s="70"/>
      <c r="CSG31" s="70"/>
      <c r="CSH31" s="70"/>
      <c r="CSI31" s="70"/>
      <c r="CSJ31" s="70"/>
      <c r="CSK31" s="70"/>
      <c r="CSL31" s="70"/>
      <c r="CSM31" s="70"/>
      <c r="CSN31" s="70"/>
      <c r="CSO31" s="70"/>
      <c r="CSP31" s="70"/>
      <c r="CSQ31" s="70"/>
      <c r="CSR31" s="70"/>
      <c r="CSS31" s="70"/>
      <c r="CST31" s="70"/>
      <c r="CSU31" s="70"/>
      <c r="CSV31" s="70"/>
      <c r="CSW31" s="70"/>
      <c r="CSX31" s="70"/>
      <c r="CSY31" s="70"/>
      <c r="CSZ31" s="70"/>
      <c r="CTA31" s="70"/>
      <c r="CTB31" s="70"/>
      <c r="CTC31" s="70"/>
      <c r="CTD31" s="70"/>
      <c r="CTE31" s="70"/>
      <c r="CTF31" s="70"/>
      <c r="CTG31" s="70"/>
      <c r="CTH31" s="70"/>
      <c r="CTI31" s="70"/>
      <c r="CTJ31" s="70"/>
      <c r="CTK31" s="70"/>
      <c r="CTL31" s="70"/>
      <c r="CTM31" s="70"/>
      <c r="CTN31" s="70"/>
      <c r="CTO31" s="70"/>
      <c r="CTP31" s="70"/>
      <c r="CTQ31" s="70"/>
      <c r="CTR31" s="70"/>
      <c r="CTS31" s="70"/>
      <c r="CTT31" s="70"/>
      <c r="CTU31" s="70"/>
      <c r="CTV31" s="70"/>
      <c r="CTW31" s="70"/>
      <c r="CTX31" s="70"/>
      <c r="CTY31" s="70"/>
      <c r="CTZ31" s="70"/>
      <c r="CUA31" s="70"/>
      <c r="CUB31" s="70"/>
      <c r="CUC31" s="70"/>
      <c r="CUD31" s="70"/>
      <c r="CUE31" s="70"/>
      <c r="CUF31" s="70"/>
      <c r="CUG31" s="70"/>
      <c r="CUH31" s="70"/>
      <c r="CUI31" s="70"/>
      <c r="CUJ31" s="70"/>
      <c r="CUK31" s="70"/>
      <c r="CUL31" s="70"/>
      <c r="CUM31" s="70"/>
      <c r="CUN31" s="70"/>
      <c r="CUO31" s="70"/>
      <c r="CUP31" s="70"/>
      <c r="CUQ31" s="70"/>
      <c r="CUR31" s="70"/>
      <c r="CUS31" s="70"/>
      <c r="CUT31" s="70"/>
      <c r="CUU31" s="70"/>
      <c r="CUV31" s="70"/>
      <c r="CUW31" s="70"/>
      <c r="CUX31" s="70"/>
      <c r="CUY31" s="70"/>
      <c r="CUZ31" s="70"/>
      <c r="CVA31" s="70"/>
      <c r="CVB31" s="70"/>
      <c r="CVC31" s="70"/>
      <c r="CVD31" s="70"/>
      <c r="CVE31" s="70"/>
      <c r="CVF31" s="70"/>
      <c r="CVG31" s="70"/>
      <c r="CVH31" s="70"/>
      <c r="CVI31" s="70"/>
      <c r="CVJ31" s="70"/>
      <c r="CVK31" s="70"/>
      <c r="CVL31" s="70"/>
      <c r="CVM31" s="70"/>
      <c r="CVN31" s="70"/>
      <c r="CVO31" s="70"/>
      <c r="CVP31" s="70"/>
      <c r="CVQ31" s="70"/>
      <c r="CVR31" s="70"/>
      <c r="CVS31" s="70"/>
      <c r="CVT31" s="70"/>
      <c r="CVU31" s="70"/>
      <c r="CVV31" s="70"/>
      <c r="CVW31" s="70"/>
      <c r="CVX31" s="70"/>
      <c r="CVY31" s="70"/>
      <c r="CVZ31" s="70"/>
      <c r="CWA31" s="70"/>
      <c r="CWB31" s="70"/>
      <c r="CWC31" s="70"/>
      <c r="CWD31" s="70"/>
      <c r="CWE31" s="70"/>
      <c r="CWF31" s="70"/>
      <c r="CWG31" s="70"/>
      <c r="CWH31" s="70"/>
      <c r="CWI31" s="70"/>
      <c r="CWJ31" s="70"/>
      <c r="CWK31" s="70"/>
      <c r="CWL31" s="70"/>
      <c r="CWM31" s="70"/>
      <c r="CWN31" s="70"/>
      <c r="CWO31" s="70"/>
      <c r="CWP31" s="70"/>
      <c r="CWQ31" s="70"/>
      <c r="CWR31" s="70"/>
      <c r="CWS31" s="70"/>
      <c r="CWT31" s="70"/>
      <c r="CWU31" s="70"/>
      <c r="CWV31" s="70"/>
      <c r="CWW31" s="70"/>
      <c r="CWX31" s="70"/>
      <c r="CWY31" s="70"/>
      <c r="CWZ31" s="70"/>
      <c r="CXA31" s="70"/>
      <c r="CXB31" s="70"/>
      <c r="CXC31" s="70"/>
      <c r="CXD31" s="70"/>
      <c r="CXE31" s="70"/>
      <c r="CXF31" s="70"/>
      <c r="CXG31" s="70"/>
      <c r="CXH31" s="70"/>
      <c r="CXI31" s="70"/>
      <c r="CXJ31" s="70"/>
      <c r="CXK31" s="70"/>
      <c r="CXL31" s="70"/>
      <c r="CXM31" s="70"/>
      <c r="CXN31" s="70"/>
      <c r="CXO31" s="70"/>
      <c r="CXP31" s="70"/>
      <c r="CXQ31" s="70"/>
      <c r="CXR31" s="70"/>
      <c r="CXS31" s="70"/>
      <c r="CXT31" s="70"/>
      <c r="CXU31" s="70"/>
      <c r="CXV31" s="70"/>
      <c r="CXW31" s="70"/>
      <c r="CXX31" s="70"/>
      <c r="CXY31" s="70"/>
      <c r="CXZ31" s="70"/>
      <c r="CYA31" s="70"/>
      <c r="CYB31" s="70"/>
      <c r="CYC31" s="70"/>
      <c r="CYD31" s="70"/>
      <c r="CYE31" s="70"/>
      <c r="CYF31" s="70"/>
      <c r="CYG31" s="70"/>
      <c r="CYH31" s="70"/>
      <c r="CYI31" s="70"/>
      <c r="CYJ31" s="70"/>
      <c r="CYK31" s="70"/>
      <c r="CYL31" s="70"/>
      <c r="CYM31" s="70"/>
      <c r="CYN31" s="70"/>
      <c r="CYO31" s="70"/>
      <c r="CYP31" s="70"/>
      <c r="CYQ31" s="70"/>
      <c r="CYR31" s="70"/>
      <c r="CYS31" s="70"/>
      <c r="CYT31" s="70"/>
      <c r="CYU31" s="70"/>
      <c r="CYV31" s="70"/>
      <c r="CYW31" s="70"/>
      <c r="CYX31" s="70"/>
      <c r="CYY31" s="70"/>
      <c r="CYZ31" s="70"/>
      <c r="CZA31" s="70"/>
      <c r="CZB31" s="70"/>
      <c r="CZC31" s="70"/>
      <c r="CZD31" s="70"/>
      <c r="CZE31" s="70"/>
      <c r="CZF31" s="70"/>
      <c r="CZG31" s="70"/>
      <c r="CZH31" s="70"/>
      <c r="CZI31" s="70"/>
      <c r="CZJ31" s="70"/>
      <c r="CZK31" s="70"/>
      <c r="CZL31" s="70"/>
      <c r="CZM31" s="70"/>
      <c r="CZN31" s="70"/>
      <c r="CZO31" s="70"/>
      <c r="CZP31" s="70"/>
      <c r="CZQ31" s="70"/>
      <c r="CZR31" s="70"/>
      <c r="CZS31" s="70"/>
      <c r="CZT31" s="70"/>
      <c r="CZU31" s="70"/>
      <c r="CZV31" s="70"/>
      <c r="CZW31" s="70"/>
      <c r="CZX31" s="70"/>
      <c r="CZY31" s="70"/>
      <c r="CZZ31" s="70"/>
      <c r="DAA31" s="70"/>
      <c r="DAB31" s="70"/>
      <c r="DAC31" s="70"/>
      <c r="DAD31" s="70"/>
      <c r="DAE31" s="70"/>
      <c r="DAF31" s="70"/>
      <c r="DAG31" s="70"/>
      <c r="DAH31" s="70"/>
      <c r="DAI31" s="70"/>
      <c r="DAJ31" s="70"/>
      <c r="DAK31" s="70"/>
      <c r="DAL31" s="70"/>
      <c r="DAM31" s="70"/>
      <c r="DAN31" s="70"/>
      <c r="DAO31" s="70"/>
      <c r="DAP31" s="70"/>
      <c r="DAQ31" s="70"/>
      <c r="DAR31" s="70"/>
      <c r="DAS31" s="70"/>
      <c r="DAT31" s="70"/>
      <c r="DAU31" s="70"/>
      <c r="DAV31" s="70"/>
      <c r="DAW31" s="70"/>
      <c r="DAX31" s="70"/>
      <c r="DAY31" s="70"/>
      <c r="DAZ31" s="70"/>
      <c r="DBA31" s="70"/>
      <c r="DBB31" s="70"/>
      <c r="DBC31" s="70"/>
      <c r="DBD31" s="70"/>
      <c r="DBE31" s="70"/>
      <c r="DBF31" s="70"/>
      <c r="DBG31" s="70"/>
      <c r="DBH31" s="70"/>
      <c r="DBI31" s="70"/>
      <c r="DBJ31" s="70"/>
      <c r="DBK31" s="70"/>
      <c r="DBL31" s="70"/>
      <c r="DBM31" s="70"/>
      <c r="DBN31" s="70"/>
      <c r="DBO31" s="70"/>
      <c r="DBP31" s="70"/>
      <c r="DBQ31" s="70"/>
      <c r="DBR31" s="70"/>
      <c r="DBS31" s="70"/>
      <c r="DBT31" s="70"/>
      <c r="DBU31" s="70"/>
      <c r="DBV31" s="70"/>
      <c r="DBW31" s="70"/>
      <c r="DBX31" s="70"/>
      <c r="DBY31" s="70"/>
      <c r="DBZ31" s="70"/>
      <c r="DCA31" s="70"/>
      <c r="DCB31" s="70"/>
      <c r="DCC31" s="70"/>
      <c r="DCD31" s="70"/>
      <c r="DCE31" s="70"/>
      <c r="DCF31" s="70"/>
      <c r="DCG31" s="70"/>
      <c r="DCH31" s="70"/>
      <c r="DCI31" s="70"/>
      <c r="DCJ31" s="70"/>
      <c r="DCK31" s="70"/>
      <c r="DCL31" s="70"/>
      <c r="DCM31" s="70"/>
      <c r="DCN31" s="70"/>
      <c r="DCO31" s="70"/>
      <c r="DCP31" s="70"/>
      <c r="DCQ31" s="70"/>
      <c r="DCR31" s="70"/>
      <c r="DCS31" s="70"/>
      <c r="DCT31" s="70"/>
      <c r="DCU31" s="70"/>
      <c r="DCV31" s="70"/>
      <c r="DCW31" s="70"/>
      <c r="DCX31" s="70"/>
      <c r="DCY31" s="70"/>
      <c r="DCZ31" s="70"/>
      <c r="DDA31" s="70"/>
      <c r="DDB31" s="70"/>
      <c r="DDC31" s="70"/>
      <c r="DDD31" s="70"/>
      <c r="DDE31" s="70"/>
      <c r="DDF31" s="70"/>
      <c r="DDG31" s="70"/>
      <c r="DDH31" s="70"/>
      <c r="DDI31" s="70"/>
      <c r="DDJ31" s="70"/>
      <c r="DDK31" s="70"/>
      <c r="DDL31" s="70"/>
      <c r="DDM31" s="70"/>
      <c r="DDN31" s="70"/>
      <c r="DDO31" s="70"/>
      <c r="DDP31" s="70"/>
      <c r="DDQ31" s="70"/>
      <c r="DDR31" s="70"/>
      <c r="DDS31" s="70"/>
      <c r="DDT31" s="70"/>
      <c r="DDU31" s="70"/>
      <c r="DDV31" s="70"/>
      <c r="DDW31" s="70"/>
      <c r="DDX31" s="70"/>
      <c r="DDY31" s="70"/>
      <c r="DDZ31" s="70"/>
      <c r="DEA31" s="70"/>
      <c r="DEB31" s="70"/>
      <c r="DEC31" s="70"/>
      <c r="DED31" s="70"/>
      <c r="DEE31" s="70"/>
      <c r="DEF31" s="70"/>
      <c r="DEG31" s="70"/>
      <c r="DEH31" s="70"/>
      <c r="DEI31" s="70"/>
      <c r="DEJ31" s="70"/>
      <c r="DEK31" s="70"/>
      <c r="DEL31" s="70"/>
      <c r="DEM31" s="70"/>
      <c r="DEN31" s="70"/>
      <c r="DEO31" s="70"/>
      <c r="DEP31" s="70"/>
      <c r="DEQ31" s="70"/>
      <c r="DER31" s="70"/>
      <c r="DES31" s="70"/>
      <c r="DET31" s="70"/>
      <c r="DEU31" s="70"/>
      <c r="DEV31" s="70"/>
      <c r="DEW31" s="70"/>
      <c r="DEX31" s="70"/>
      <c r="DEY31" s="70"/>
      <c r="DEZ31" s="70"/>
      <c r="DFA31" s="70"/>
      <c r="DFB31" s="70"/>
      <c r="DFC31" s="70"/>
      <c r="DFD31" s="70"/>
      <c r="DFE31" s="70"/>
      <c r="DFF31" s="70"/>
      <c r="DFG31" s="70"/>
      <c r="DFH31" s="70"/>
      <c r="DFI31" s="70"/>
      <c r="DFJ31" s="70"/>
      <c r="DFK31" s="70"/>
      <c r="DFL31" s="70"/>
      <c r="DFM31" s="70"/>
      <c r="DFN31" s="70"/>
      <c r="DFO31" s="70"/>
      <c r="DFP31" s="70"/>
      <c r="DFQ31" s="70"/>
      <c r="DFR31" s="70"/>
      <c r="DFS31" s="70"/>
      <c r="DFT31" s="70"/>
      <c r="DFU31" s="70"/>
      <c r="DFV31" s="70"/>
      <c r="DFW31" s="70"/>
      <c r="DFX31" s="70"/>
      <c r="DFY31" s="70"/>
      <c r="DFZ31" s="70"/>
      <c r="DGA31" s="70"/>
      <c r="DGB31" s="70"/>
      <c r="DGC31" s="70"/>
      <c r="DGD31" s="70"/>
      <c r="DGE31" s="70"/>
      <c r="DGF31" s="70"/>
      <c r="DGG31" s="70"/>
      <c r="DGH31" s="70"/>
      <c r="DGI31" s="70"/>
      <c r="DGJ31" s="70"/>
      <c r="DGK31" s="70"/>
      <c r="DGL31" s="70"/>
      <c r="DGM31" s="70"/>
      <c r="DGN31" s="70"/>
      <c r="DGO31" s="70"/>
      <c r="DGP31" s="70"/>
      <c r="DGQ31" s="70"/>
      <c r="DGR31" s="70"/>
      <c r="DGS31" s="70"/>
      <c r="DGT31" s="70"/>
      <c r="DGU31" s="70"/>
      <c r="DGV31" s="70"/>
      <c r="DGW31" s="70"/>
      <c r="DGX31" s="70"/>
      <c r="DGY31" s="70"/>
      <c r="DGZ31" s="70"/>
      <c r="DHA31" s="70"/>
      <c r="DHB31" s="70"/>
      <c r="DHC31" s="70"/>
      <c r="DHD31" s="70"/>
      <c r="DHE31" s="70"/>
      <c r="DHF31" s="70"/>
      <c r="DHG31" s="70"/>
      <c r="DHH31" s="70"/>
      <c r="DHI31" s="70"/>
      <c r="DHJ31" s="70"/>
      <c r="DHK31" s="70"/>
      <c r="DHL31" s="70"/>
      <c r="DHM31" s="70"/>
      <c r="DHN31" s="70"/>
      <c r="DHO31" s="70"/>
      <c r="DHP31" s="70"/>
      <c r="DHQ31" s="70"/>
      <c r="DHR31" s="70"/>
      <c r="DHS31" s="70"/>
      <c r="DHT31" s="70"/>
      <c r="DHU31" s="70"/>
      <c r="DHV31" s="70"/>
      <c r="DHW31" s="70"/>
      <c r="DHX31" s="70"/>
      <c r="DHY31" s="70"/>
      <c r="DHZ31" s="70"/>
      <c r="DIA31" s="70"/>
      <c r="DIB31" s="70"/>
      <c r="DIC31" s="70"/>
      <c r="DID31" s="70"/>
      <c r="DIE31" s="70"/>
      <c r="DIF31" s="70"/>
      <c r="DIG31" s="70"/>
      <c r="DIH31" s="70"/>
      <c r="DII31" s="70"/>
      <c r="DIJ31" s="70"/>
      <c r="DIK31" s="70"/>
      <c r="DIL31" s="70"/>
      <c r="DIM31" s="70"/>
      <c r="DIN31" s="70"/>
      <c r="DIO31" s="70"/>
      <c r="DIP31" s="70"/>
      <c r="DIQ31" s="70"/>
      <c r="DIR31" s="70"/>
      <c r="DIS31" s="70"/>
      <c r="DIT31" s="70"/>
      <c r="DIU31" s="70"/>
      <c r="DIV31" s="70"/>
      <c r="DIW31" s="70"/>
      <c r="DIX31" s="70"/>
      <c r="DIY31" s="70"/>
      <c r="DIZ31" s="70"/>
      <c r="DJA31" s="70"/>
      <c r="DJB31" s="70"/>
      <c r="DJC31" s="70"/>
      <c r="DJD31" s="70"/>
      <c r="DJE31" s="70"/>
      <c r="DJF31" s="70"/>
      <c r="DJG31" s="70"/>
      <c r="DJH31" s="70"/>
      <c r="DJI31" s="70"/>
      <c r="DJJ31" s="70"/>
      <c r="DJK31" s="70"/>
      <c r="DJL31" s="70"/>
      <c r="DJM31" s="70"/>
      <c r="DJN31" s="70"/>
      <c r="DJO31" s="70"/>
      <c r="DJP31" s="70"/>
      <c r="DJQ31" s="70"/>
      <c r="DJR31" s="70"/>
      <c r="DJS31" s="70"/>
      <c r="DJT31" s="70"/>
      <c r="DJU31" s="70"/>
      <c r="DJV31" s="70"/>
      <c r="DJW31" s="70"/>
      <c r="DJX31" s="70"/>
      <c r="DJY31" s="70"/>
      <c r="DJZ31" s="70"/>
      <c r="DKA31" s="70"/>
      <c r="DKB31" s="70"/>
      <c r="DKC31" s="70"/>
      <c r="DKD31" s="70"/>
      <c r="DKE31" s="70"/>
      <c r="DKF31" s="70"/>
      <c r="DKG31" s="70"/>
      <c r="DKH31" s="70"/>
      <c r="DKI31" s="70"/>
      <c r="DKJ31" s="70"/>
      <c r="DKK31" s="70"/>
      <c r="DKL31" s="70"/>
      <c r="DKM31" s="70"/>
      <c r="DKN31" s="70"/>
      <c r="DKO31" s="70"/>
      <c r="DKP31" s="70"/>
      <c r="DKQ31" s="70"/>
      <c r="DKR31" s="70"/>
      <c r="DKS31" s="70"/>
      <c r="DKT31" s="70"/>
      <c r="DKU31" s="70"/>
      <c r="DKV31" s="70"/>
      <c r="DKW31" s="70"/>
      <c r="DKX31" s="70"/>
      <c r="DKY31" s="70"/>
      <c r="DKZ31" s="70"/>
      <c r="DLA31" s="70"/>
      <c r="DLB31" s="70"/>
      <c r="DLC31" s="70"/>
      <c r="DLD31" s="70"/>
      <c r="DLE31" s="70"/>
      <c r="DLF31" s="70"/>
      <c r="DLG31" s="70"/>
      <c r="DLH31" s="70"/>
      <c r="DLI31" s="70"/>
      <c r="DLJ31" s="70"/>
      <c r="DLK31" s="70"/>
      <c r="DLL31" s="70"/>
      <c r="DLM31" s="70"/>
      <c r="DLN31" s="70"/>
      <c r="DLO31" s="70"/>
      <c r="DLP31" s="70"/>
      <c r="DLQ31" s="70"/>
      <c r="DLR31" s="70"/>
      <c r="DLS31" s="70"/>
      <c r="DLT31" s="70"/>
      <c r="DLU31" s="70"/>
      <c r="DLV31" s="70"/>
      <c r="DLW31" s="70"/>
      <c r="DLX31" s="70"/>
      <c r="DLY31" s="70"/>
      <c r="DLZ31" s="70"/>
      <c r="DMA31" s="70"/>
      <c r="DMB31" s="70"/>
      <c r="DMC31" s="70"/>
      <c r="DMD31" s="70"/>
      <c r="DME31" s="70"/>
      <c r="DMF31" s="70"/>
      <c r="DMG31" s="70"/>
      <c r="DMH31" s="70"/>
      <c r="DMI31" s="70"/>
      <c r="DMJ31" s="70"/>
      <c r="DMK31" s="70"/>
      <c r="DML31" s="70"/>
      <c r="DMM31" s="70"/>
      <c r="DMN31" s="70"/>
      <c r="DMO31" s="70"/>
      <c r="DMP31" s="70"/>
      <c r="DMQ31" s="70"/>
      <c r="DMR31" s="70"/>
      <c r="DMS31" s="70"/>
      <c r="DMT31" s="70"/>
      <c r="DMU31" s="70"/>
      <c r="DMV31" s="70"/>
      <c r="DMW31" s="70"/>
      <c r="DMX31" s="70"/>
      <c r="DMY31" s="70"/>
      <c r="DMZ31" s="70"/>
      <c r="DNA31" s="70"/>
      <c r="DNB31" s="70"/>
      <c r="DNC31" s="70"/>
      <c r="DND31" s="70"/>
      <c r="DNE31" s="70"/>
      <c r="DNF31" s="70"/>
      <c r="DNG31" s="70"/>
      <c r="DNH31" s="70"/>
      <c r="DNI31" s="70"/>
      <c r="DNJ31" s="70"/>
      <c r="DNK31" s="70"/>
      <c r="DNL31" s="70"/>
      <c r="DNM31" s="70"/>
      <c r="DNN31" s="70"/>
      <c r="DNO31" s="70"/>
      <c r="DNP31" s="70"/>
      <c r="DNQ31" s="70"/>
      <c r="DNR31" s="70"/>
      <c r="DNS31" s="70"/>
      <c r="DNT31" s="70"/>
      <c r="DNU31" s="70"/>
      <c r="DNV31" s="70"/>
      <c r="DNW31" s="70"/>
      <c r="DNX31" s="70"/>
      <c r="DNY31" s="70"/>
      <c r="DNZ31" s="70"/>
      <c r="DOA31" s="70"/>
      <c r="DOB31" s="70"/>
      <c r="DOC31" s="70"/>
      <c r="DOD31" s="70"/>
      <c r="DOE31" s="70"/>
      <c r="DOF31" s="70"/>
      <c r="DOG31" s="70"/>
      <c r="DOH31" s="70"/>
      <c r="DOI31" s="70"/>
      <c r="DOJ31" s="70"/>
      <c r="DOK31" s="70"/>
      <c r="DOL31" s="70"/>
      <c r="DOM31" s="70"/>
      <c r="DON31" s="70"/>
      <c r="DOO31" s="70"/>
      <c r="DOP31" s="70"/>
      <c r="DOQ31" s="70"/>
      <c r="DOR31" s="70"/>
      <c r="DOS31" s="70"/>
      <c r="DOT31" s="70"/>
      <c r="DOU31" s="70"/>
      <c r="DOV31" s="70"/>
      <c r="DOW31" s="70"/>
      <c r="DOX31" s="70"/>
      <c r="DOY31" s="70"/>
      <c r="DOZ31" s="70"/>
      <c r="DPA31" s="70"/>
      <c r="DPB31" s="70"/>
      <c r="DPC31" s="70"/>
      <c r="DPD31" s="70"/>
      <c r="DPE31" s="70"/>
      <c r="DPF31" s="70"/>
      <c r="DPG31" s="70"/>
      <c r="DPH31" s="70"/>
      <c r="DPI31" s="70"/>
      <c r="DPJ31" s="70"/>
      <c r="DPK31" s="70"/>
      <c r="DPL31" s="70"/>
      <c r="DPM31" s="70"/>
      <c r="DPN31" s="70"/>
      <c r="DPO31" s="70"/>
      <c r="DPP31" s="70"/>
      <c r="DPQ31" s="70"/>
      <c r="DPR31" s="70"/>
      <c r="DPS31" s="70"/>
      <c r="DPT31" s="70"/>
      <c r="DPU31" s="70"/>
      <c r="DPV31" s="70"/>
      <c r="DPW31" s="70"/>
      <c r="DPX31" s="70"/>
      <c r="DPY31" s="70"/>
      <c r="DPZ31" s="70"/>
      <c r="DQA31" s="70"/>
      <c r="DQB31" s="70"/>
      <c r="DQC31" s="70"/>
      <c r="DQD31" s="70"/>
      <c r="DQE31" s="70"/>
      <c r="DQF31" s="70"/>
      <c r="DQG31" s="70"/>
      <c r="DQH31" s="70"/>
      <c r="DQI31" s="70"/>
      <c r="DQJ31" s="70"/>
      <c r="DQK31" s="70"/>
      <c r="DQL31" s="70"/>
      <c r="DQM31" s="70"/>
      <c r="DQN31" s="70"/>
      <c r="DQO31" s="70"/>
      <c r="DQP31" s="70"/>
      <c r="DQQ31" s="70"/>
      <c r="DQR31" s="70"/>
      <c r="DQS31" s="70"/>
      <c r="DQT31" s="70"/>
      <c r="DQU31" s="70"/>
      <c r="DQV31" s="70"/>
      <c r="DQW31" s="70"/>
      <c r="DQX31" s="70"/>
      <c r="DQY31" s="70"/>
      <c r="DQZ31" s="70"/>
      <c r="DRA31" s="70"/>
      <c r="DRB31" s="70"/>
      <c r="DRC31" s="70"/>
      <c r="DRD31" s="70"/>
      <c r="DRE31" s="70"/>
      <c r="DRF31" s="70"/>
      <c r="DRG31" s="70"/>
      <c r="DRH31" s="70"/>
      <c r="DRI31" s="70"/>
      <c r="DRJ31" s="70"/>
      <c r="DRK31" s="70"/>
      <c r="DRL31" s="70"/>
      <c r="DRM31" s="70"/>
      <c r="DRN31" s="70"/>
      <c r="DRO31" s="70"/>
      <c r="DRP31" s="70"/>
      <c r="DRQ31" s="70"/>
      <c r="DRR31" s="70"/>
      <c r="DRS31" s="70"/>
      <c r="DRT31" s="70"/>
      <c r="DRU31" s="70"/>
      <c r="DRV31" s="70"/>
      <c r="DRW31" s="70"/>
      <c r="DRX31" s="70"/>
      <c r="DRY31" s="70"/>
      <c r="DRZ31" s="70"/>
      <c r="DSA31" s="70"/>
      <c r="DSB31" s="70"/>
      <c r="DSC31" s="70"/>
      <c r="DSD31" s="70"/>
      <c r="DSE31" s="70"/>
      <c r="DSF31" s="70"/>
      <c r="DSG31" s="70"/>
      <c r="DSH31" s="70"/>
      <c r="DSI31" s="70"/>
      <c r="DSJ31" s="70"/>
      <c r="DSK31" s="70"/>
      <c r="DSL31" s="70"/>
      <c r="DSM31" s="70"/>
      <c r="DSN31" s="70"/>
      <c r="DSO31" s="70"/>
      <c r="DSP31" s="70"/>
      <c r="DSQ31" s="70"/>
      <c r="DSR31" s="70"/>
      <c r="DSS31" s="70"/>
      <c r="DST31" s="70"/>
      <c r="DSU31" s="70"/>
      <c r="DSV31" s="70"/>
      <c r="DSW31" s="70"/>
      <c r="DSX31" s="70"/>
      <c r="DSY31" s="70"/>
      <c r="DSZ31" s="70"/>
      <c r="DTA31" s="70"/>
      <c r="DTB31" s="70"/>
      <c r="DTC31" s="70"/>
      <c r="DTD31" s="70"/>
      <c r="DTE31" s="70"/>
      <c r="DTF31" s="70"/>
      <c r="DTG31" s="70"/>
      <c r="DTH31" s="70"/>
      <c r="DTI31" s="70"/>
      <c r="DTJ31" s="70"/>
      <c r="DTK31" s="70"/>
      <c r="DTL31" s="70"/>
      <c r="DTM31" s="70"/>
      <c r="DTN31" s="70"/>
      <c r="DTO31" s="70"/>
      <c r="DTP31" s="70"/>
      <c r="DTQ31" s="70"/>
      <c r="DTR31" s="70"/>
      <c r="DTS31" s="70"/>
      <c r="DTT31" s="70"/>
      <c r="DTU31" s="70"/>
      <c r="DTV31" s="70"/>
      <c r="DTW31" s="70"/>
      <c r="DTX31" s="70"/>
      <c r="DTY31" s="70"/>
      <c r="DTZ31" s="70"/>
      <c r="DUA31" s="70"/>
      <c r="DUB31" s="70"/>
      <c r="DUC31" s="70"/>
      <c r="DUD31" s="70"/>
      <c r="DUE31" s="70"/>
      <c r="DUF31" s="70"/>
      <c r="DUG31" s="70"/>
      <c r="DUH31" s="70"/>
      <c r="DUI31" s="70"/>
      <c r="DUJ31" s="70"/>
      <c r="DUK31" s="70"/>
      <c r="DUL31" s="70"/>
      <c r="DUM31" s="70"/>
      <c r="DUN31" s="70"/>
      <c r="DUO31" s="70"/>
      <c r="DUP31" s="70"/>
      <c r="DUQ31" s="70"/>
      <c r="DUR31" s="70"/>
      <c r="DUS31" s="70"/>
      <c r="DUT31" s="70"/>
      <c r="DUU31" s="70"/>
      <c r="DUV31" s="70"/>
      <c r="DUW31" s="70"/>
      <c r="DUX31" s="70"/>
      <c r="DUY31" s="70"/>
      <c r="DUZ31" s="70"/>
      <c r="DVA31" s="70"/>
      <c r="DVB31" s="70"/>
      <c r="DVC31" s="70"/>
      <c r="DVD31" s="70"/>
      <c r="DVE31" s="70"/>
      <c r="DVF31" s="70"/>
      <c r="DVG31" s="70"/>
      <c r="DVH31" s="70"/>
      <c r="DVI31" s="70"/>
      <c r="DVJ31" s="70"/>
      <c r="DVK31" s="70"/>
      <c r="DVL31" s="70"/>
      <c r="DVM31" s="70"/>
      <c r="DVN31" s="70"/>
      <c r="DVO31" s="70"/>
      <c r="DVP31" s="70"/>
      <c r="DVQ31" s="70"/>
      <c r="DVR31" s="70"/>
      <c r="DVS31" s="70"/>
      <c r="DVT31" s="70"/>
      <c r="DVU31" s="70"/>
      <c r="DVV31" s="70"/>
      <c r="DVW31" s="70"/>
      <c r="DVX31" s="70"/>
      <c r="DVY31" s="70"/>
      <c r="DVZ31" s="70"/>
      <c r="DWA31" s="70"/>
      <c r="DWB31" s="70"/>
      <c r="DWC31" s="70"/>
      <c r="DWD31" s="70"/>
      <c r="DWE31" s="70"/>
      <c r="DWF31" s="70"/>
      <c r="DWG31" s="70"/>
      <c r="DWH31" s="70"/>
      <c r="DWI31" s="70"/>
      <c r="DWJ31" s="70"/>
      <c r="DWK31" s="70"/>
      <c r="DWL31" s="70"/>
      <c r="DWM31" s="70"/>
      <c r="DWN31" s="70"/>
      <c r="DWO31" s="70"/>
      <c r="DWP31" s="70"/>
      <c r="DWQ31" s="70"/>
      <c r="DWR31" s="70"/>
      <c r="DWS31" s="70"/>
      <c r="DWT31" s="70"/>
      <c r="DWU31" s="70"/>
      <c r="DWV31" s="70"/>
      <c r="DWW31" s="70"/>
      <c r="DWX31" s="70"/>
      <c r="DWY31" s="70"/>
      <c r="DWZ31" s="70"/>
      <c r="DXA31" s="70"/>
      <c r="DXB31" s="70"/>
      <c r="DXC31" s="70"/>
      <c r="DXD31" s="70"/>
      <c r="DXE31" s="70"/>
      <c r="DXF31" s="70"/>
      <c r="DXG31" s="70"/>
      <c r="DXH31" s="70"/>
      <c r="DXI31" s="70"/>
      <c r="DXJ31" s="70"/>
      <c r="DXK31" s="70"/>
      <c r="DXL31" s="70"/>
      <c r="DXM31" s="70"/>
      <c r="DXN31" s="70"/>
      <c r="DXO31" s="70"/>
      <c r="DXP31" s="70"/>
      <c r="DXQ31" s="70"/>
      <c r="DXR31" s="70"/>
      <c r="DXS31" s="70"/>
      <c r="DXT31" s="70"/>
      <c r="DXU31" s="70"/>
      <c r="DXV31" s="70"/>
      <c r="DXW31" s="70"/>
      <c r="DXX31" s="70"/>
      <c r="DXY31" s="70"/>
      <c r="DXZ31" s="70"/>
      <c r="DYA31" s="70"/>
      <c r="DYB31" s="70"/>
      <c r="DYC31" s="70"/>
      <c r="DYD31" s="70"/>
      <c r="DYE31" s="70"/>
      <c r="DYF31" s="70"/>
      <c r="DYG31" s="70"/>
      <c r="DYH31" s="70"/>
      <c r="DYI31" s="70"/>
      <c r="DYJ31" s="70"/>
      <c r="DYK31" s="70"/>
      <c r="DYL31" s="70"/>
      <c r="DYM31" s="70"/>
      <c r="DYN31" s="70"/>
      <c r="DYO31" s="70"/>
      <c r="DYP31" s="70"/>
      <c r="DYQ31" s="70"/>
      <c r="DYR31" s="70"/>
      <c r="DYS31" s="70"/>
      <c r="DYT31" s="70"/>
      <c r="DYU31" s="70"/>
      <c r="DYV31" s="70"/>
      <c r="DYW31" s="70"/>
      <c r="DYX31" s="70"/>
      <c r="DYY31" s="70"/>
      <c r="DYZ31" s="70"/>
      <c r="DZA31" s="70"/>
      <c r="DZB31" s="70"/>
      <c r="DZC31" s="70"/>
      <c r="DZD31" s="70"/>
      <c r="DZE31" s="70"/>
      <c r="DZF31" s="70"/>
      <c r="DZG31" s="70"/>
      <c r="DZH31" s="70"/>
      <c r="DZI31" s="70"/>
      <c r="DZJ31" s="70"/>
      <c r="DZK31" s="70"/>
      <c r="DZL31" s="70"/>
      <c r="DZM31" s="70"/>
      <c r="DZN31" s="70"/>
      <c r="DZO31" s="70"/>
      <c r="DZP31" s="70"/>
      <c r="DZQ31" s="70"/>
      <c r="DZR31" s="70"/>
      <c r="DZS31" s="70"/>
      <c r="DZT31" s="70"/>
      <c r="DZU31" s="70"/>
      <c r="DZV31" s="70"/>
      <c r="DZW31" s="70"/>
      <c r="DZX31" s="70"/>
      <c r="DZY31" s="70"/>
      <c r="DZZ31" s="70"/>
      <c r="EAA31" s="70"/>
      <c r="EAB31" s="70"/>
      <c r="EAC31" s="70"/>
      <c r="EAD31" s="70"/>
      <c r="EAE31" s="70"/>
      <c r="EAF31" s="70"/>
      <c r="EAG31" s="70"/>
      <c r="EAH31" s="70"/>
      <c r="EAI31" s="70"/>
      <c r="EAJ31" s="70"/>
      <c r="EAK31" s="70"/>
      <c r="EAL31" s="70"/>
      <c r="EAM31" s="70"/>
      <c r="EAN31" s="70"/>
      <c r="EAO31" s="70"/>
      <c r="EAP31" s="70"/>
      <c r="EAQ31" s="70"/>
      <c r="EAR31" s="70"/>
      <c r="EAS31" s="70"/>
      <c r="EAT31" s="70"/>
      <c r="EAU31" s="70"/>
      <c r="EAV31" s="70"/>
      <c r="EAW31" s="70"/>
      <c r="EAX31" s="70"/>
      <c r="EAY31" s="70"/>
      <c r="EAZ31" s="70"/>
      <c r="EBA31" s="70"/>
      <c r="EBB31" s="70"/>
      <c r="EBC31" s="70"/>
      <c r="EBD31" s="70"/>
      <c r="EBE31" s="70"/>
      <c r="EBF31" s="70"/>
      <c r="EBG31" s="70"/>
      <c r="EBH31" s="70"/>
      <c r="EBI31" s="70"/>
      <c r="EBJ31" s="70"/>
      <c r="EBK31" s="70"/>
      <c r="EBL31" s="70"/>
      <c r="EBM31" s="70"/>
      <c r="EBN31" s="70"/>
      <c r="EBO31" s="70"/>
      <c r="EBP31" s="70"/>
      <c r="EBQ31" s="70"/>
      <c r="EBR31" s="70"/>
      <c r="EBS31" s="70"/>
      <c r="EBT31" s="70"/>
      <c r="EBU31" s="70"/>
      <c r="EBV31" s="70"/>
      <c r="EBW31" s="70"/>
      <c r="EBX31" s="70"/>
      <c r="EBY31" s="70"/>
      <c r="EBZ31" s="70"/>
      <c r="ECA31" s="70"/>
      <c r="ECB31" s="70"/>
      <c r="ECC31" s="70"/>
      <c r="ECD31" s="70"/>
      <c r="ECE31" s="70"/>
      <c r="ECF31" s="70"/>
      <c r="ECG31" s="70"/>
      <c r="ECH31" s="70"/>
      <c r="ECI31" s="70"/>
      <c r="ECJ31" s="70"/>
      <c r="ECK31" s="70"/>
      <c r="ECL31" s="70"/>
      <c r="ECM31" s="70"/>
      <c r="ECN31" s="70"/>
      <c r="ECO31" s="70"/>
      <c r="ECP31" s="70"/>
      <c r="ECQ31" s="70"/>
      <c r="ECR31" s="70"/>
      <c r="ECS31" s="70"/>
      <c r="ECT31" s="70"/>
      <c r="ECU31" s="70"/>
      <c r="ECV31" s="70"/>
      <c r="ECW31" s="70"/>
      <c r="ECX31" s="70"/>
      <c r="ECY31" s="70"/>
      <c r="ECZ31" s="70"/>
      <c r="EDA31" s="70"/>
      <c r="EDB31" s="70"/>
      <c r="EDC31" s="70"/>
      <c r="EDD31" s="70"/>
      <c r="EDE31" s="70"/>
      <c r="EDF31" s="70"/>
      <c r="EDG31" s="70"/>
      <c r="EDH31" s="70"/>
      <c r="EDI31" s="70"/>
      <c r="EDJ31" s="70"/>
      <c r="EDK31" s="70"/>
      <c r="EDL31" s="70"/>
      <c r="EDM31" s="70"/>
      <c r="EDN31" s="70"/>
      <c r="EDO31" s="70"/>
      <c r="EDP31" s="70"/>
      <c r="EDQ31" s="70"/>
      <c r="EDR31" s="70"/>
      <c r="EDS31" s="70"/>
      <c r="EDT31" s="70"/>
      <c r="EDU31" s="70"/>
      <c r="EDV31" s="70"/>
      <c r="EDW31" s="70"/>
      <c r="EDX31" s="70"/>
      <c r="EDY31" s="70"/>
      <c r="EDZ31" s="70"/>
      <c r="EEA31" s="70"/>
      <c r="EEB31" s="70"/>
      <c r="EEC31" s="70"/>
      <c r="EED31" s="70"/>
      <c r="EEE31" s="70"/>
      <c r="EEF31" s="70"/>
      <c r="EEG31" s="70"/>
      <c r="EEH31" s="70"/>
      <c r="EEI31" s="70"/>
      <c r="EEJ31" s="70"/>
      <c r="EEK31" s="70"/>
      <c r="EEL31" s="70"/>
      <c r="EEM31" s="70"/>
      <c r="EEN31" s="70"/>
      <c r="EEO31" s="70"/>
      <c r="EEP31" s="70"/>
      <c r="EEQ31" s="70"/>
      <c r="EER31" s="70"/>
      <c r="EES31" s="70"/>
      <c r="EET31" s="70"/>
      <c r="EEU31" s="70"/>
      <c r="EEV31" s="70"/>
      <c r="EEW31" s="70"/>
      <c r="EEX31" s="70"/>
      <c r="EEY31" s="70"/>
      <c r="EEZ31" s="70"/>
      <c r="EFA31" s="70"/>
      <c r="EFB31" s="70"/>
      <c r="EFC31" s="70"/>
      <c r="EFD31" s="70"/>
      <c r="EFE31" s="70"/>
      <c r="EFF31" s="70"/>
      <c r="EFG31" s="70"/>
      <c r="EFH31" s="70"/>
      <c r="EFI31" s="70"/>
      <c r="EFJ31" s="70"/>
      <c r="EFK31" s="70"/>
      <c r="EFL31" s="70"/>
      <c r="EFM31" s="70"/>
      <c r="EFN31" s="70"/>
      <c r="EFO31" s="70"/>
      <c r="EFP31" s="70"/>
      <c r="EFQ31" s="70"/>
      <c r="EFR31" s="70"/>
      <c r="EFS31" s="70"/>
      <c r="EFT31" s="70"/>
      <c r="EFU31" s="70"/>
      <c r="EFV31" s="70"/>
      <c r="EFW31" s="70"/>
      <c r="EFX31" s="70"/>
      <c r="EFY31" s="70"/>
      <c r="EFZ31" s="70"/>
      <c r="EGA31" s="70"/>
      <c r="EGB31" s="70"/>
      <c r="EGC31" s="70"/>
      <c r="EGD31" s="70"/>
      <c r="EGE31" s="70"/>
      <c r="EGF31" s="70"/>
      <c r="EGG31" s="70"/>
      <c r="EGH31" s="70"/>
      <c r="EGI31" s="70"/>
      <c r="EGJ31" s="70"/>
      <c r="EGK31" s="70"/>
      <c r="EGL31" s="70"/>
      <c r="EGM31" s="70"/>
      <c r="EGN31" s="70"/>
      <c r="EGO31" s="70"/>
      <c r="EGP31" s="70"/>
      <c r="EGQ31" s="70"/>
      <c r="EGR31" s="70"/>
      <c r="EGS31" s="70"/>
      <c r="EGT31" s="70"/>
      <c r="EGU31" s="70"/>
      <c r="EGV31" s="70"/>
      <c r="EGW31" s="70"/>
      <c r="EGX31" s="70"/>
      <c r="EGY31" s="70"/>
      <c r="EGZ31" s="70"/>
      <c r="EHA31" s="70"/>
      <c r="EHB31" s="70"/>
      <c r="EHC31" s="70"/>
      <c r="EHD31" s="70"/>
      <c r="EHE31" s="70"/>
      <c r="EHF31" s="70"/>
      <c r="EHG31" s="70"/>
      <c r="EHH31" s="70"/>
      <c r="EHI31" s="70"/>
      <c r="EHJ31" s="70"/>
      <c r="EHK31" s="70"/>
      <c r="EHL31" s="70"/>
      <c r="EHM31" s="70"/>
      <c r="EHN31" s="70"/>
      <c r="EHO31" s="70"/>
      <c r="EHP31" s="70"/>
      <c r="EHQ31" s="70"/>
      <c r="EHR31" s="70"/>
      <c r="EHS31" s="70"/>
      <c r="EHT31" s="70"/>
      <c r="EHU31" s="70"/>
      <c r="EHV31" s="70"/>
      <c r="EHW31" s="70"/>
      <c r="EHX31" s="70"/>
      <c r="EHY31" s="70"/>
      <c r="EHZ31" s="70"/>
      <c r="EIA31" s="70"/>
      <c r="EIB31" s="70"/>
      <c r="EIC31" s="70"/>
      <c r="EID31" s="70"/>
      <c r="EIE31" s="70"/>
      <c r="EIF31" s="70"/>
      <c r="EIG31" s="70"/>
      <c r="EIH31" s="70"/>
      <c r="EII31" s="70"/>
      <c r="EIJ31" s="70"/>
      <c r="EIK31" s="70"/>
      <c r="EIL31" s="70"/>
      <c r="EIM31" s="70"/>
      <c r="EIN31" s="70"/>
      <c r="EIO31" s="70"/>
      <c r="EIP31" s="70"/>
      <c r="EIQ31" s="70"/>
      <c r="EIR31" s="70"/>
      <c r="EIS31" s="70"/>
      <c r="EIT31" s="70"/>
      <c r="EIU31" s="70"/>
      <c r="EIV31" s="70"/>
      <c r="EIW31" s="70"/>
      <c r="EIX31" s="70"/>
      <c r="EIY31" s="70"/>
      <c r="EIZ31" s="70"/>
      <c r="EJA31" s="70"/>
      <c r="EJB31" s="70"/>
      <c r="EJC31" s="70"/>
      <c r="EJD31" s="70"/>
      <c r="EJE31" s="70"/>
      <c r="EJF31" s="70"/>
      <c r="EJG31" s="70"/>
      <c r="EJH31" s="70"/>
      <c r="EJI31" s="70"/>
      <c r="EJJ31" s="70"/>
      <c r="EJK31" s="70"/>
      <c r="EJL31" s="70"/>
      <c r="EJM31" s="70"/>
      <c r="EJN31" s="70"/>
      <c r="EJO31" s="70"/>
      <c r="EJP31" s="70"/>
      <c r="EJQ31" s="70"/>
      <c r="EJR31" s="70"/>
      <c r="EJS31" s="70"/>
      <c r="EJT31" s="70"/>
      <c r="EJU31" s="70"/>
      <c r="EJV31" s="70"/>
      <c r="EJW31" s="70"/>
      <c r="EJX31" s="70"/>
      <c r="EJY31" s="70"/>
      <c r="EJZ31" s="70"/>
      <c r="EKA31" s="70"/>
      <c r="EKB31" s="70"/>
      <c r="EKC31" s="70"/>
      <c r="EKD31" s="70"/>
      <c r="EKE31" s="70"/>
      <c r="EKF31" s="70"/>
      <c r="EKG31" s="70"/>
      <c r="EKH31" s="70"/>
      <c r="EKI31" s="70"/>
      <c r="EKJ31" s="70"/>
      <c r="EKK31" s="70"/>
      <c r="EKL31" s="70"/>
      <c r="EKM31" s="70"/>
      <c r="EKN31" s="70"/>
      <c r="EKO31" s="70"/>
      <c r="EKP31" s="70"/>
      <c r="EKQ31" s="70"/>
      <c r="EKR31" s="70"/>
      <c r="EKS31" s="70"/>
      <c r="EKT31" s="70"/>
      <c r="EKU31" s="70"/>
      <c r="EKV31" s="70"/>
      <c r="EKW31" s="70"/>
      <c r="EKX31" s="70"/>
      <c r="EKY31" s="70"/>
      <c r="EKZ31" s="70"/>
      <c r="ELA31" s="70"/>
      <c r="ELB31" s="70"/>
      <c r="ELC31" s="70"/>
      <c r="ELD31" s="70"/>
      <c r="ELE31" s="70"/>
      <c r="ELF31" s="70"/>
      <c r="ELG31" s="70"/>
      <c r="ELH31" s="70"/>
      <c r="ELI31" s="70"/>
      <c r="ELJ31" s="70"/>
      <c r="ELK31" s="70"/>
      <c r="ELL31" s="70"/>
      <c r="ELM31" s="70"/>
      <c r="ELN31" s="70"/>
      <c r="ELO31" s="70"/>
      <c r="ELP31" s="70"/>
      <c r="ELQ31" s="70"/>
      <c r="ELR31" s="70"/>
      <c r="ELS31" s="70"/>
      <c r="ELT31" s="70"/>
      <c r="ELU31" s="70"/>
      <c r="ELV31" s="70"/>
      <c r="ELW31" s="70"/>
      <c r="ELX31" s="70"/>
      <c r="ELY31" s="70"/>
      <c r="ELZ31" s="70"/>
      <c r="EMA31" s="70"/>
      <c r="EMB31" s="70"/>
      <c r="EMC31" s="70"/>
      <c r="EMD31" s="70"/>
      <c r="EME31" s="70"/>
      <c r="EMF31" s="70"/>
      <c r="EMG31" s="70"/>
      <c r="EMH31" s="70"/>
      <c r="EMI31" s="70"/>
      <c r="EMJ31" s="70"/>
      <c r="EMK31" s="70"/>
      <c r="EML31" s="70"/>
      <c r="EMM31" s="70"/>
      <c r="EMN31" s="70"/>
      <c r="EMO31" s="70"/>
      <c r="EMP31" s="70"/>
      <c r="EMQ31" s="70"/>
      <c r="EMR31" s="70"/>
      <c r="EMS31" s="70"/>
      <c r="EMT31" s="70"/>
      <c r="EMU31" s="70"/>
      <c r="EMV31" s="70"/>
      <c r="EMW31" s="70"/>
      <c r="EMX31" s="70"/>
      <c r="EMY31" s="70"/>
      <c r="EMZ31" s="70"/>
      <c r="ENA31" s="70"/>
      <c r="ENB31" s="70"/>
      <c r="ENC31" s="70"/>
      <c r="END31" s="70"/>
      <c r="ENE31" s="70"/>
      <c r="ENF31" s="70"/>
      <c r="ENG31" s="70"/>
      <c r="ENH31" s="70"/>
      <c r="ENI31" s="70"/>
      <c r="ENJ31" s="70"/>
      <c r="ENK31" s="70"/>
      <c r="ENL31" s="70"/>
      <c r="ENM31" s="70"/>
      <c r="ENN31" s="70"/>
      <c r="ENO31" s="70"/>
      <c r="ENP31" s="70"/>
      <c r="ENQ31" s="70"/>
      <c r="ENR31" s="70"/>
      <c r="ENS31" s="70"/>
      <c r="ENT31" s="70"/>
      <c r="ENU31" s="70"/>
      <c r="ENV31" s="70"/>
      <c r="ENW31" s="70"/>
      <c r="ENX31" s="70"/>
      <c r="ENY31" s="70"/>
      <c r="ENZ31" s="70"/>
      <c r="EOA31" s="70"/>
      <c r="EOB31" s="70"/>
      <c r="EOC31" s="70"/>
      <c r="EOD31" s="70"/>
      <c r="EOE31" s="70"/>
      <c r="EOF31" s="70"/>
      <c r="EOG31" s="70"/>
      <c r="EOH31" s="70"/>
      <c r="EOI31" s="70"/>
      <c r="EOJ31" s="70"/>
      <c r="EOK31" s="70"/>
      <c r="EOL31" s="70"/>
      <c r="EOM31" s="70"/>
      <c r="EON31" s="70"/>
      <c r="EOO31" s="70"/>
      <c r="EOP31" s="70"/>
      <c r="EOQ31" s="70"/>
      <c r="EOR31" s="70"/>
      <c r="EOS31" s="70"/>
      <c r="EOT31" s="70"/>
      <c r="EOU31" s="70"/>
      <c r="EOV31" s="70"/>
      <c r="EOW31" s="70"/>
      <c r="EOX31" s="70"/>
      <c r="EOY31" s="70"/>
      <c r="EOZ31" s="70"/>
      <c r="EPA31" s="70"/>
      <c r="EPB31" s="70"/>
      <c r="EPC31" s="70"/>
      <c r="EPD31" s="70"/>
      <c r="EPE31" s="70"/>
      <c r="EPF31" s="70"/>
      <c r="EPG31" s="70"/>
      <c r="EPH31" s="70"/>
      <c r="EPI31" s="70"/>
      <c r="EPJ31" s="70"/>
      <c r="EPK31" s="70"/>
      <c r="EPL31" s="70"/>
      <c r="EPM31" s="70"/>
      <c r="EPN31" s="70"/>
      <c r="EPO31" s="70"/>
      <c r="EPP31" s="70"/>
      <c r="EPQ31" s="70"/>
      <c r="EPR31" s="70"/>
      <c r="EPS31" s="70"/>
      <c r="EPT31" s="70"/>
      <c r="EPU31" s="70"/>
      <c r="EPV31" s="70"/>
      <c r="EPW31" s="70"/>
      <c r="EPX31" s="70"/>
      <c r="EPY31" s="70"/>
      <c r="EPZ31" s="70"/>
      <c r="EQA31" s="70"/>
      <c r="EQB31" s="70"/>
      <c r="EQC31" s="70"/>
      <c r="EQD31" s="70"/>
      <c r="EQE31" s="70"/>
      <c r="EQF31" s="70"/>
      <c r="EQG31" s="70"/>
      <c r="EQH31" s="70"/>
      <c r="EQI31" s="70"/>
      <c r="EQJ31" s="70"/>
      <c r="EQK31" s="70"/>
      <c r="EQL31" s="70"/>
      <c r="EQM31" s="70"/>
      <c r="EQN31" s="70"/>
      <c r="EQO31" s="70"/>
      <c r="EQP31" s="70"/>
      <c r="EQQ31" s="70"/>
      <c r="EQR31" s="70"/>
      <c r="EQS31" s="70"/>
      <c r="EQT31" s="70"/>
      <c r="EQU31" s="70"/>
      <c r="EQV31" s="70"/>
      <c r="EQW31" s="70"/>
      <c r="EQX31" s="70"/>
      <c r="EQY31" s="70"/>
      <c r="EQZ31" s="70"/>
      <c r="ERA31" s="70"/>
      <c r="ERB31" s="70"/>
      <c r="ERC31" s="70"/>
      <c r="ERD31" s="70"/>
      <c r="ERE31" s="70"/>
      <c r="ERF31" s="70"/>
      <c r="ERG31" s="70"/>
      <c r="ERH31" s="70"/>
      <c r="ERI31" s="70"/>
      <c r="ERJ31" s="70"/>
      <c r="ERK31" s="70"/>
      <c r="ERL31" s="70"/>
      <c r="ERM31" s="70"/>
      <c r="ERN31" s="70"/>
      <c r="ERO31" s="70"/>
      <c r="ERP31" s="70"/>
      <c r="ERQ31" s="70"/>
      <c r="ERR31" s="70"/>
      <c r="ERS31" s="70"/>
      <c r="ERT31" s="70"/>
      <c r="ERU31" s="70"/>
      <c r="ERV31" s="70"/>
      <c r="ERW31" s="70"/>
      <c r="ERX31" s="70"/>
      <c r="ERY31" s="70"/>
      <c r="ERZ31" s="70"/>
      <c r="ESA31" s="70"/>
      <c r="ESB31" s="70"/>
      <c r="ESC31" s="70"/>
      <c r="ESD31" s="70"/>
      <c r="ESE31" s="70"/>
      <c r="ESF31" s="70"/>
      <c r="ESG31" s="70"/>
      <c r="ESH31" s="70"/>
      <c r="ESI31" s="70"/>
      <c r="ESJ31" s="70"/>
      <c r="ESK31" s="70"/>
      <c r="ESL31" s="70"/>
      <c r="ESM31" s="70"/>
      <c r="ESN31" s="70"/>
      <c r="ESO31" s="70"/>
      <c r="ESP31" s="70"/>
      <c r="ESQ31" s="70"/>
      <c r="ESR31" s="70"/>
      <c r="ESS31" s="70"/>
      <c r="EST31" s="70"/>
      <c r="ESU31" s="70"/>
      <c r="ESV31" s="70"/>
      <c r="ESW31" s="70"/>
      <c r="ESX31" s="70"/>
      <c r="ESY31" s="70"/>
      <c r="ESZ31" s="70"/>
      <c r="ETA31" s="70"/>
      <c r="ETB31" s="70"/>
      <c r="ETC31" s="70"/>
      <c r="ETD31" s="70"/>
      <c r="ETE31" s="70"/>
      <c r="ETF31" s="70"/>
      <c r="ETG31" s="70"/>
      <c r="ETH31" s="70"/>
      <c r="ETI31" s="70"/>
      <c r="ETJ31" s="70"/>
      <c r="ETK31" s="70"/>
      <c r="ETL31" s="70"/>
      <c r="ETM31" s="70"/>
      <c r="ETN31" s="70"/>
      <c r="ETO31" s="70"/>
      <c r="ETP31" s="70"/>
      <c r="ETQ31" s="70"/>
      <c r="ETR31" s="70"/>
      <c r="ETS31" s="70"/>
      <c r="ETT31" s="70"/>
      <c r="ETU31" s="70"/>
      <c r="ETV31" s="70"/>
      <c r="ETW31" s="70"/>
      <c r="ETX31" s="70"/>
      <c r="ETY31" s="70"/>
      <c r="ETZ31" s="70"/>
      <c r="EUA31" s="70"/>
      <c r="EUB31" s="70"/>
      <c r="EUC31" s="70"/>
      <c r="EUD31" s="70"/>
      <c r="EUE31" s="70"/>
      <c r="EUF31" s="70"/>
      <c r="EUG31" s="70"/>
      <c r="EUH31" s="70"/>
      <c r="EUI31" s="70"/>
      <c r="EUJ31" s="70"/>
      <c r="EUK31" s="70"/>
      <c r="EUL31" s="70"/>
      <c r="EUM31" s="70"/>
      <c r="EUN31" s="70"/>
      <c r="EUO31" s="70"/>
      <c r="EUP31" s="70"/>
      <c r="EUQ31" s="70"/>
      <c r="EUR31" s="70"/>
      <c r="EUS31" s="70"/>
      <c r="EUT31" s="70"/>
      <c r="EUU31" s="70"/>
      <c r="EUV31" s="70"/>
      <c r="EUW31" s="70"/>
      <c r="EUX31" s="70"/>
      <c r="EUY31" s="70"/>
      <c r="EUZ31" s="70"/>
      <c r="EVA31" s="70"/>
      <c r="EVB31" s="70"/>
      <c r="EVC31" s="70"/>
      <c r="EVD31" s="70"/>
      <c r="EVE31" s="70"/>
      <c r="EVF31" s="70"/>
      <c r="EVG31" s="70"/>
      <c r="EVH31" s="70"/>
      <c r="EVI31" s="70"/>
      <c r="EVJ31" s="70"/>
      <c r="EVK31" s="70"/>
      <c r="EVL31" s="70"/>
      <c r="EVM31" s="70"/>
      <c r="EVN31" s="70"/>
      <c r="EVO31" s="70"/>
      <c r="EVP31" s="70"/>
      <c r="EVQ31" s="70"/>
      <c r="EVR31" s="70"/>
      <c r="EVS31" s="70"/>
      <c r="EVT31" s="70"/>
      <c r="EVU31" s="70"/>
      <c r="EVV31" s="70"/>
      <c r="EVW31" s="70"/>
      <c r="EVX31" s="70"/>
      <c r="EVY31" s="70"/>
      <c r="EVZ31" s="70"/>
      <c r="EWA31" s="70"/>
      <c r="EWB31" s="70"/>
      <c r="EWC31" s="70"/>
      <c r="EWD31" s="70"/>
      <c r="EWE31" s="70"/>
      <c r="EWF31" s="70"/>
      <c r="EWG31" s="70"/>
      <c r="EWH31" s="70"/>
      <c r="EWI31" s="70"/>
      <c r="EWJ31" s="70"/>
      <c r="EWK31" s="70"/>
      <c r="EWL31" s="70"/>
      <c r="EWM31" s="70"/>
      <c r="EWN31" s="70"/>
      <c r="EWO31" s="70"/>
      <c r="EWP31" s="70"/>
      <c r="EWQ31" s="70"/>
      <c r="EWR31" s="70"/>
      <c r="EWS31" s="70"/>
      <c r="EWT31" s="70"/>
      <c r="EWU31" s="70"/>
      <c r="EWV31" s="70"/>
      <c r="EWW31" s="70"/>
      <c r="EWX31" s="70"/>
      <c r="EWY31" s="70"/>
      <c r="EWZ31" s="70"/>
      <c r="EXA31" s="70"/>
      <c r="EXB31" s="70"/>
      <c r="EXC31" s="70"/>
      <c r="EXD31" s="70"/>
      <c r="EXE31" s="70"/>
      <c r="EXF31" s="70"/>
      <c r="EXG31" s="70"/>
      <c r="EXH31" s="70"/>
      <c r="EXI31" s="70"/>
      <c r="EXJ31" s="70"/>
      <c r="EXK31" s="70"/>
      <c r="EXL31" s="70"/>
      <c r="EXM31" s="70"/>
      <c r="EXN31" s="70"/>
      <c r="EXO31" s="70"/>
      <c r="EXP31" s="70"/>
      <c r="EXQ31" s="70"/>
      <c r="EXR31" s="70"/>
      <c r="EXS31" s="70"/>
      <c r="EXT31" s="70"/>
      <c r="EXU31" s="70"/>
      <c r="EXV31" s="70"/>
      <c r="EXW31" s="70"/>
      <c r="EXX31" s="70"/>
      <c r="EXY31" s="70"/>
      <c r="EXZ31" s="70"/>
      <c r="EYA31" s="70"/>
      <c r="EYB31" s="70"/>
      <c r="EYC31" s="70"/>
      <c r="EYD31" s="70"/>
      <c r="EYE31" s="70"/>
      <c r="EYF31" s="70"/>
      <c r="EYG31" s="70"/>
      <c r="EYH31" s="70"/>
      <c r="EYI31" s="70"/>
      <c r="EYJ31" s="70"/>
      <c r="EYK31" s="70"/>
      <c r="EYL31" s="70"/>
      <c r="EYM31" s="70"/>
      <c r="EYN31" s="70"/>
      <c r="EYO31" s="70"/>
      <c r="EYP31" s="70"/>
      <c r="EYQ31" s="70"/>
      <c r="EYR31" s="70"/>
      <c r="EYS31" s="70"/>
      <c r="EYT31" s="70"/>
      <c r="EYU31" s="70"/>
      <c r="EYV31" s="70"/>
      <c r="EYW31" s="70"/>
      <c r="EYX31" s="70"/>
      <c r="EYY31" s="70"/>
      <c r="EYZ31" s="70"/>
      <c r="EZA31" s="70"/>
      <c r="EZB31" s="70"/>
      <c r="EZC31" s="70"/>
      <c r="EZD31" s="70"/>
      <c r="EZE31" s="70"/>
      <c r="EZF31" s="70"/>
      <c r="EZG31" s="70"/>
      <c r="EZH31" s="70"/>
      <c r="EZI31" s="70"/>
      <c r="EZJ31" s="70"/>
      <c r="EZK31" s="70"/>
      <c r="EZL31" s="70"/>
      <c r="EZM31" s="70"/>
      <c r="EZN31" s="70"/>
      <c r="EZO31" s="70"/>
      <c r="EZP31" s="70"/>
      <c r="EZQ31" s="70"/>
      <c r="EZR31" s="70"/>
      <c r="EZS31" s="70"/>
      <c r="EZT31" s="70"/>
      <c r="EZU31" s="70"/>
      <c r="EZV31" s="70"/>
      <c r="EZW31" s="70"/>
      <c r="EZX31" s="70"/>
      <c r="EZY31" s="70"/>
      <c r="EZZ31" s="70"/>
      <c r="FAA31" s="70"/>
      <c r="FAB31" s="70"/>
      <c r="FAC31" s="70"/>
      <c r="FAD31" s="70"/>
      <c r="FAE31" s="70"/>
      <c r="FAF31" s="70"/>
      <c r="FAG31" s="70"/>
      <c r="FAH31" s="70"/>
      <c r="FAI31" s="70"/>
      <c r="FAJ31" s="70"/>
      <c r="FAK31" s="70"/>
      <c r="FAL31" s="70"/>
      <c r="FAM31" s="70"/>
      <c r="FAN31" s="70"/>
      <c r="FAO31" s="70"/>
      <c r="FAP31" s="70"/>
      <c r="FAQ31" s="70"/>
      <c r="FAR31" s="70"/>
      <c r="FAS31" s="70"/>
      <c r="FAT31" s="70"/>
      <c r="FAU31" s="70"/>
      <c r="FAV31" s="70"/>
      <c r="FAW31" s="70"/>
      <c r="FAX31" s="70"/>
      <c r="FAY31" s="70"/>
      <c r="FAZ31" s="70"/>
      <c r="FBA31" s="70"/>
      <c r="FBB31" s="70"/>
      <c r="FBC31" s="70"/>
      <c r="FBD31" s="70"/>
      <c r="FBE31" s="70"/>
      <c r="FBF31" s="70"/>
      <c r="FBG31" s="70"/>
      <c r="FBH31" s="70"/>
      <c r="FBI31" s="70"/>
      <c r="FBJ31" s="70"/>
      <c r="FBK31" s="70"/>
      <c r="FBL31" s="70"/>
      <c r="FBM31" s="70"/>
      <c r="FBN31" s="70"/>
      <c r="FBO31" s="70"/>
      <c r="FBP31" s="70"/>
      <c r="FBQ31" s="70"/>
      <c r="FBR31" s="70"/>
      <c r="FBS31" s="70"/>
      <c r="FBT31" s="70"/>
      <c r="FBU31" s="70"/>
      <c r="FBV31" s="70"/>
      <c r="FBW31" s="70"/>
      <c r="FBX31" s="70"/>
      <c r="FBY31" s="70"/>
      <c r="FBZ31" s="70"/>
      <c r="FCA31" s="70"/>
      <c r="FCB31" s="70"/>
      <c r="FCC31" s="70"/>
      <c r="FCD31" s="70"/>
      <c r="FCE31" s="70"/>
      <c r="FCF31" s="70"/>
      <c r="FCG31" s="70"/>
      <c r="FCH31" s="70"/>
      <c r="FCI31" s="70"/>
      <c r="FCJ31" s="70"/>
      <c r="FCK31" s="70"/>
      <c r="FCL31" s="70"/>
      <c r="FCM31" s="70"/>
      <c r="FCN31" s="70"/>
      <c r="FCO31" s="70"/>
      <c r="FCP31" s="70"/>
      <c r="FCQ31" s="70"/>
      <c r="FCR31" s="70"/>
      <c r="FCS31" s="70"/>
      <c r="FCT31" s="70"/>
      <c r="FCU31" s="70"/>
      <c r="FCV31" s="70"/>
      <c r="FCW31" s="70"/>
      <c r="FCX31" s="70"/>
      <c r="FCY31" s="70"/>
      <c r="FCZ31" s="70"/>
      <c r="FDA31" s="70"/>
      <c r="FDB31" s="70"/>
      <c r="FDC31" s="70"/>
      <c r="FDD31" s="70"/>
      <c r="FDE31" s="70"/>
      <c r="FDF31" s="70"/>
      <c r="FDG31" s="70"/>
      <c r="FDH31" s="70"/>
      <c r="FDI31" s="70"/>
      <c r="FDJ31" s="70"/>
      <c r="FDK31" s="70"/>
      <c r="FDL31" s="70"/>
      <c r="FDM31" s="70"/>
      <c r="FDN31" s="70"/>
      <c r="FDO31" s="70"/>
      <c r="FDP31" s="70"/>
      <c r="FDQ31" s="70"/>
      <c r="FDR31" s="70"/>
      <c r="FDS31" s="70"/>
      <c r="FDT31" s="70"/>
      <c r="FDU31" s="70"/>
      <c r="FDV31" s="70"/>
      <c r="FDW31" s="70"/>
      <c r="FDX31" s="70"/>
      <c r="FDY31" s="70"/>
      <c r="FDZ31" s="70"/>
      <c r="FEA31" s="70"/>
      <c r="FEB31" s="70"/>
      <c r="FEC31" s="70"/>
      <c r="FED31" s="70"/>
      <c r="FEE31" s="70"/>
      <c r="FEF31" s="70"/>
      <c r="FEG31" s="70"/>
      <c r="FEH31" s="70"/>
      <c r="FEI31" s="70"/>
      <c r="FEJ31" s="70"/>
      <c r="FEK31" s="70"/>
      <c r="FEL31" s="70"/>
      <c r="FEM31" s="70"/>
      <c r="FEN31" s="70"/>
      <c r="FEO31" s="70"/>
      <c r="FEP31" s="70"/>
      <c r="FEQ31" s="70"/>
      <c r="FER31" s="70"/>
      <c r="FES31" s="70"/>
      <c r="FET31" s="70"/>
      <c r="FEU31" s="70"/>
      <c r="FEV31" s="70"/>
      <c r="FEW31" s="70"/>
      <c r="FEX31" s="70"/>
      <c r="FEY31" s="70"/>
      <c r="FEZ31" s="70"/>
      <c r="FFA31" s="70"/>
      <c r="FFB31" s="70"/>
      <c r="FFC31" s="70"/>
      <c r="FFD31" s="70"/>
      <c r="FFE31" s="70"/>
      <c r="FFF31" s="70"/>
      <c r="FFG31" s="70"/>
      <c r="FFH31" s="70"/>
      <c r="FFI31" s="70"/>
      <c r="FFJ31" s="70"/>
      <c r="FFK31" s="70"/>
      <c r="FFL31" s="70"/>
      <c r="FFM31" s="70"/>
      <c r="FFN31" s="70"/>
      <c r="FFO31" s="70"/>
      <c r="FFP31" s="70"/>
      <c r="FFQ31" s="70"/>
      <c r="FFR31" s="70"/>
      <c r="FFS31" s="70"/>
      <c r="FFT31" s="70"/>
      <c r="FFU31" s="70"/>
      <c r="FFV31" s="70"/>
      <c r="FFW31" s="70"/>
      <c r="FFX31" s="70"/>
      <c r="FFY31" s="70"/>
      <c r="FFZ31" s="70"/>
      <c r="FGA31" s="70"/>
      <c r="FGB31" s="70"/>
      <c r="FGC31" s="70"/>
      <c r="FGD31" s="70"/>
      <c r="FGE31" s="70"/>
      <c r="FGF31" s="70"/>
      <c r="FGG31" s="70"/>
      <c r="FGH31" s="70"/>
      <c r="FGI31" s="70"/>
      <c r="FGJ31" s="70"/>
      <c r="FGK31" s="70"/>
      <c r="FGL31" s="70"/>
      <c r="FGM31" s="70"/>
      <c r="FGN31" s="70"/>
      <c r="FGO31" s="70"/>
      <c r="FGP31" s="70"/>
      <c r="FGQ31" s="70"/>
      <c r="FGR31" s="70"/>
      <c r="FGS31" s="70"/>
      <c r="FGT31" s="70"/>
      <c r="FGU31" s="70"/>
      <c r="FGV31" s="70"/>
      <c r="FGW31" s="70"/>
      <c r="FGX31" s="70"/>
      <c r="FGY31" s="70"/>
      <c r="FGZ31" s="70"/>
      <c r="FHA31" s="70"/>
      <c r="FHB31" s="70"/>
      <c r="FHC31" s="70"/>
      <c r="FHD31" s="70"/>
      <c r="FHE31" s="70"/>
      <c r="FHF31" s="70"/>
      <c r="FHG31" s="70"/>
      <c r="FHH31" s="70"/>
      <c r="FHI31" s="70"/>
      <c r="FHJ31" s="70"/>
      <c r="FHK31" s="70"/>
      <c r="FHL31" s="70"/>
      <c r="FHM31" s="70"/>
      <c r="FHN31" s="70"/>
      <c r="FHO31" s="70"/>
      <c r="FHP31" s="70"/>
      <c r="FHQ31" s="70"/>
      <c r="FHR31" s="70"/>
      <c r="FHS31" s="70"/>
      <c r="FHT31" s="70"/>
      <c r="FHU31" s="70"/>
      <c r="FHV31" s="70"/>
      <c r="FHW31" s="70"/>
      <c r="FHX31" s="70"/>
      <c r="FHY31" s="70"/>
      <c r="FHZ31" s="70"/>
      <c r="FIA31" s="70"/>
      <c r="FIB31" s="70"/>
      <c r="FIC31" s="70"/>
      <c r="FID31" s="70"/>
      <c r="FIE31" s="70"/>
      <c r="FIF31" s="70"/>
      <c r="FIG31" s="70"/>
      <c r="FIH31" s="70"/>
      <c r="FII31" s="70"/>
      <c r="FIJ31" s="70"/>
      <c r="FIK31" s="70"/>
      <c r="FIL31" s="70"/>
      <c r="FIM31" s="70"/>
      <c r="FIN31" s="70"/>
      <c r="FIO31" s="70"/>
      <c r="FIP31" s="70"/>
      <c r="FIQ31" s="70"/>
      <c r="FIR31" s="70"/>
      <c r="FIS31" s="70"/>
      <c r="FIT31" s="70"/>
      <c r="FIU31" s="70"/>
      <c r="FIV31" s="70"/>
      <c r="FIW31" s="70"/>
      <c r="FIX31" s="70"/>
      <c r="FIY31" s="70"/>
      <c r="FIZ31" s="70"/>
      <c r="FJA31" s="70"/>
      <c r="FJB31" s="70"/>
      <c r="FJC31" s="70"/>
      <c r="FJD31" s="70"/>
      <c r="FJE31" s="70"/>
      <c r="FJF31" s="70"/>
      <c r="FJG31" s="70"/>
      <c r="FJH31" s="70"/>
      <c r="FJI31" s="70"/>
      <c r="FJJ31" s="70"/>
      <c r="FJK31" s="70"/>
      <c r="FJL31" s="70"/>
      <c r="FJM31" s="70"/>
      <c r="FJN31" s="70"/>
      <c r="FJO31" s="70"/>
      <c r="FJP31" s="70"/>
      <c r="FJQ31" s="70"/>
      <c r="FJR31" s="70"/>
      <c r="FJS31" s="70"/>
      <c r="FJT31" s="70"/>
      <c r="FJU31" s="70"/>
      <c r="FJV31" s="70"/>
      <c r="FJW31" s="70"/>
      <c r="FJX31" s="70"/>
      <c r="FJY31" s="70"/>
      <c r="FJZ31" s="70"/>
      <c r="FKA31" s="70"/>
      <c r="FKB31" s="70"/>
      <c r="FKC31" s="70"/>
      <c r="FKD31" s="70"/>
      <c r="FKE31" s="70"/>
      <c r="FKF31" s="70"/>
      <c r="FKG31" s="70"/>
      <c r="FKH31" s="70"/>
      <c r="FKI31" s="70"/>
      <c r="FKJ31" s="70"/>
      <c r="FKK31" s="70"/>
      <c r="FKL31" s="70"/>
      <c r="FKM31" s="70"/>
      <c r="FKN31" s="70"/>
      <c r="FKO31" s="70"/>
      <c r="FKP31" s="70"/>
      <c r="FKQ31" s="70"/>
      <c r="FKR31" s="70"/>
      <c r="FKS31" s="70"/>
      <c r="FKT31" s="70"/>
      <c r="FKU31" s="70"/>
      <c r="FKV31" s="70"/>
      <c r="FKW31" s="70"/>
      <c r="FKX31" s="70"/>
      <c r="FKY31" s="70"/>
      <c r="FKZ31" s="70"/>
      <c r="FLA31" s="70"/>
      <c r="FLB31" s="70"/>
      <c r="FLC31" s="70"/>
      <c r="FLD31" s="70"/>
      <c r="FLE31" s="70"/>
      <c r="FLF31" s="70"/>
      <c r="FLG31" s="70"/>
      <c r="FLH31" s="70"/>
      <c r="FLI31" s="70"/>
      <c r="FLJ31" s="70"/>
      <c r="FLK31" s="70"/>
      <c r="FLL31" s="70"/>
      <c r="FLM31" s="70"/>
      <c r="FLN31" s="70"/>
      <c r="FLO31" s="70"/>
      <c r="FLP31" s="70"/>
      <c r="FLQ31" s="70"/>
      <c r="FLR31" s="70"/>
      <c r="FLS31" s="70"/>
      <c r="FLT31" s="70"/>
      <c r="FLU31" s="70"/>
      <c r="FLV31" s="70"/>
      <c r="FLW31" s="70"/>
      <c r="FLX31" s="70"/>
      <c r="FLY31" s="70"/>
      <c r="FLZ31" s="70"/>
      <c r="FMA31" s="70"/>
      <c r="FMB31" s="70"/>
      <c r="FMC31" s="70"/>
      <c r="FMD31" s="70"/>
      <c r="FME31" s="70"/>
      <c r="FMF31" s="70"/>
      <c r="FMG31" s="70"/>
      <c r="FMH31" s="70"/>
      <c r="FMI31" s="70"/>
      <c r="FMJ31" s="70"/>
      <c r="FMK31" s="70"/>
      <c r="FML31" s="70"/>
      <c r="FMM31" s="70"/>
      <c r="FMN31" s="70"/>
      <c r="FMO31" s="70"/>
      <c r="FMP31" s="70"/>
      <c r="FMQ31" s="70"/>
      <c r="FMR31" s="70"/>
      <c r="FMS31" s="70"/>
      <c r="FMT31" s="70"/>
      <c r="FMU31" s="70"/>
      <c r="FMV31" s="70"/>
      <c r="FMW31" s="70"/>
      <c r="FMX31" s="70"/>
      <c r="FMY31" s="70"/>
      <c r="FMZ31" s="70"/>
      <c r="FNA31" s="70"/>
      <c r="FNB31" s="70"/>
      <c r="FNC31" s="70"/>
      <c r="FND31" s="70"/>
      <c r="FNE31" s="70"/>
      <c r="FNF31" s="70"/>
      <c r="FNG31" s="70"/>
      <c r="FNH31" s="70"/>
      <c r="FNI31" s="70"/>
      <c r="FNJ31" s="70"/>
      <c r="FNK31" s="70"/>
      <c r="FNL31" s="70"/>
      <c r="FNM31" s="70"/>
      <c r="FNN31" s="70"/>
      <c r="FNO31" s="70"/>
      <c r="FNP31" s="70"/>
      <c r="FNQ31" s="70"/>
      <c r="FNR31" s="70"/>
      <c r="FNS31" s="70"/>
      <c r="FNT31" s="70"/>
      <c r="FNU31" s="70"/>
      <c r="FNV31" s="70"/>
      <c r="FNW31" s="70"/>
      <c r="FNX31" s="70"/>
      <c r="FNY31" s="70"/>
      <c r="FNZ31" s="70"/>
      <c r="FOA31" s="70"/>
      <c r="FOB31" s="70"/>
      <c r="FOC31" s="70"/>
      <c r="FOD31" s="70"/>
      <c r="FOE31" s="70"/>
      <c r="FOF31" s="70"/>
      <c r="FOG31" s="70"/>
      <c r="FOH31" s="70"/>
      <c r="FOI31" s="70"/>
      <c r="FOJ31" s="70"/>
      <c r="FOK31" s="70"/>
      <c r="FOL31" s="70"/>
      <c r="FOM31" s="70"/>
      <c r="FON31" s="70"/>
      <c r="FOO31" s="70"/>
      <c r="FOP31" s="70"/>
      <c r="FOQ31" s="70"/>
      <c r="FOR31" s="70"/>
      <c r="FOS31" s="70"/>
      <c r="FOT31" s="70"/>
      <c r="FOU31" s="70"/>
      <c r="FOV31" s="70"/>
      <c r="FOW31" s="70"/>
      <c r="FOX31" s="70"/>
      <c r="FOY31" s="70"/>
      <c r="FOZ31" s="70"/>
      <c r="FPA31" s="70"/>
      <c r="FPB31" s="70"/>
      <c r="FPC31" s="70"/>
      <c r="FPD31" s="70"/>
      <c r="FPE31" s="70"/>
      <c r="FPF31" s="70"/>
      <c r="FPG31" s="70"/>
      <c r="FPH31" s="70"/>
      <c r="FPI31" s="70"/>
      <c r="FPJ31" s="70"/>
      <c r="FPK31" s="70"/>
      <c r="FPL31" s="70"/>
      <c r="FPM31" s="70"/>
      <c r="FPN31" s="70"/>
      <c r="FPO31" s="70"/>
      <c r="FPP31" s="70"/>
      <c r="FPQ31" s="70"/>
      <c r="FPR31" s="70"/>
      <c r="FPS31" s="70"/>
      <c r="FPT31" s="70"/>
      <c r="FPU31" s="70"/>
      <c r="FPV31" s="70"/>
      <c r="FPW31" s="70"/>
      <c r="FPX31" s="70"/>
      <c r="FPY31" s="70"/>
      <c r="FPZ31" s="70"/>
      <c r="FQA31" s="70"/>
      <c r="FQB31" s="70"/>
      <c r="FQC31" s="70"/>
      <c r="FQD31" s="70"/>
      <c r="FQE31" s="70"/>
      <c r="FQF31" s="70"/>
      <c r="FQG31" s="70"/>
      <c r="FQH31" s="70"/>
      <c r="FQI31" s="70"/>
      <c r="FQJ31" s="70"/>
      <c r="FQK31" s="70"/>
      <c r="FQL31" s="70"/>
      <c r="FQM31" s="70"/>
      <c r="FQN31" s="70"/>
      <c r="FQO31" s="70"/>
      <c r="FQP31" s="70"/>
      <c r="FQQ31" s="70"/>
      <c r="FQR31" s="70"/>
      <c r="FQS31" s="70"/>
      <c r="FQT31" s="70"/>
      <c r="FQU31" s="70"/>
      <c r="FQV31" s="70"/>
      <c r="FQW31" s="70"/>
      <c r="FQX31" s="70"/>
      <c r="FQY31" s="70"/>
      <c r="FQZ31" s="70"/>
      <c r="FRA31" s="70"/>
      <c r="FRB31" s="70"/>
      <c r="FRC31" s="70"/>
      <c r="FRD31" s="70"/>
      <c r="FRE31" s="70"/>
      <c r="FRF31" s="70"/>
      <c r="FRG31" s="70"/>
      <c r="FRH31" s="70"/>
      <c r="FRI31" s="70"/>
      <c r="FRJ31" s="70"/>
      <c r="FRK31" s="70"/>
      <c r="FRL31" s="70"/>
      <c r="FRM31" s="70"/>
      <c r="FRN31" s="70"/>
      <c r="FRO31" s="70"/>
      <c r="FRP31" s="70"/>
      <c r="FRQ31" s="70"/>
      <c r="FRR31" s="70"/>
      <c r="FRS31" s="70"/>
      <c r="FRT31" s="70"/>
      <c r="FRU31" s="70"/>
      <c r="FRV31" s="70"/>
      <c r="FRW31" s="70"/>
      <c r="FRX31" s="70"/>
      <c r="FRY31" s="70"/>
      <c r="FRZ31" s="70"/>
      <c r="FSA31" s="70"/>
      <c r="FSB31" s="70"/>
      <c r="FSC31" s="70"/>
      <c r="FSD31" s="70"/>
      <c r="FSE31" s="70"/>
      <c r="FSF31" s="70"/>
      <c r="FSG31" s="70"/>
      <c r="FSH31" s="70"/>
      <c r="FSI31" s="70"/>
      <c r="FSJ31" s="70"/>
      <c r="FSK31" s="70"/>
      <c r="FSL31" s="70"/>
      <c r="FSM31" s="70"/>
      <c r="FSN31" s="70"/>
      <c r="FSO31" s="70"/>
      <c r="FSP31" s="70"/>
      <c r="FSQ31" s="70"/>
      <c r="FSR31" s="70"/>
      <c r="FSS31" s="70"/>
      <c r="FST31" s="70"/>
      <c r="FSU31" s="70"/>
      <c r="FSV31" s="70"/>
      <c r="FSW31" s="70"/>
      <c r="FSX31" s="70"/>
      <c r="FSY31" s="70"/>
      <c r="FSZ31" s="70"/>
      <c r="FTA31" s="70"/>
      <c r="FTB31" s="70"/>
      <c r="FTC31" s="70"/>
      <c r="FTD31" s="70"/>
      <c r="FTE31" s="70"/>
      <c r="FTF31" s="70"/>
      <c r="FTG31" s="70"/>
      <c r="FTH31" s="70"/>
      <c r="FTI31" s="70"/>
      <c r="FTJ31" s="70"/>
      <c r="FTK31" s="70"/>
      <c r="FTL31" s="70"/>
      <c r="FTM31" s="70"/>
      <c r="FTN31" s="70"/>
      <c r="FTO31" s="70"/>
      <c r="FTP31" s="70"/>
      <c r="FTQ31" s="70"/>
      <c r="FTR31" s="70"/>
      <c r="FTS31" s="70"/>
      <c r="FTT31" s="70"/>
      <c r="FTU31" s="70"/>
      <c r="FTV31" s="70"/>
      <c r="FTW31" s="70"/>
      <c r="FTX31" s="70"/>
      <c r="FTY31" s="70"/>
      <c r="FTZ31" s="70"/>
      <c r="FUA31" s="70"/>
      <c r="FUB31" s="70"/>
      <c r="FUC31" s="70"/>
      <c r="FUD31" s="70"/>
      <c r="FUE31" s="70"/>
      <c r="FUF31" s="70"/>
      <c r="FUG31" s="70"/>
      <c r="FUH31" s="70"/>
      <c r="FUI31" s="70"/>
      <c r="FUJ31" s="70"/>
      <c r="FUK31" s="70"/>
      <c r="FUL31" s="70"/>
      <c r="FUM31" s="70"/>
      <c r="FUN31" s="70"/>
      <c r="FUO31" s="70"/>
      <c r="FUP31" s="70"/>
      <c r="FUQ31" s="70"/>
      <c r="FUR31" s="70"/>
      <c r="FUS31" s="70"/>
      <c r="FUT31" s="70"/>
      <c r="FUU31" s="70"/>
      <c r="FUV31" s="70"/>
      <c r="FUW31" s="70"/>
      <c r="FUX31" s="70"/>
      <c r="FUY31" s="70"/>
      <c r="FUZ31" s="70"/>
      <c r="FVA31" s="70"/>
      <c r="FVB31" s="70"/>
      <c r="FVC31" s="70"/>
      <c r="FVD31" s="70"/>
      <c r="FVE31" s="70"/>
      <c r="FVF31" s="70"/>
      <c r="FVG31" s="70"/>
      <c r="FVH31" s="70"/>
      <c r="FVI31" s="70"/>
      <c r="FVJ31" s="70"/>
      <c r="FVK31" s="70"/>
      <c r="FVL31" s="70"/>
      <c r="FVM31" s="70"/>
      <c r="FVN31" s="70"/>
      <c r="FVO31" s="70"/>
      <c r="FVP31" s="70"/>
      <c r="FVQ31" s="70"/>
      <c r="FVR31" s="70"/>
      <c r="FVS31" s="70"/>
      <c r="FVT31" s="70"/>
      <c r="FVU31" s="70"/>
      <c r="FVV31" s="70"/>
      <c r="FVW31" s="70"/>
      <c r="FVX31" s="70"/>
      <c r="FVY31" s="70"/>
      <c r="FVZ31" s="70"/>
      <c r="FWA31" s="70"/>
      <c r="FWB31" s="70"/>
      <c r="FWC31" s="70"/>
      <c r="FWD31" s="70"/>
      <c r="FWE31" s="70"/>
      <c r="FWF31" s="70"/>
      <c r="FWG31" s="70"/>
      <c r="FWH31" s="70"/>
      <c r="FWI31" s="70"/>
      <c r="FWJ31" s="70"/>
      <c r="FWK31" s="70"/>
      <c r="FWL31" s="70"/>
      <c r="FWM31" s="70"/>
      <c r="FWN31" s="70"/>
      <c r="FWO31" s="70"/>
      <c r="FWP31" s="70"/>
      <c r="FWQ31" s="70"/>
      <c r="FWR31" s="70"/>
      <c r="FWS31" s="70"/>
      <c r="FWT31" s="70"/>
      <c r="FWU31" s="70"/>
      <c r="FWV31" s="70"/>
      <c r="FWW31" s="70"/>
      <c r="FWX31" s="70"/>
      <c r="FWY31" s="70"/>
      <c r="FWZ31" s="70"/>
      <c r="FXA31" s="70"/>
      <c r="FXB31" s="70"/>
      <c r="FXC31" s="70"/>
      <c r="FXD31" s="70"/>
      <c r="FXE31" s="70"/>
      <c r="FXF31" s="70"/>
      <c r="FXG31" s="70"/>
      <c r="FXH31" s="70"/>
      <c r="FXI31" s="70"/>
      <c r="FXJ31" s="70"/>
      <c r="FXK31" s="70"/>
      <c r="FXL31" s="70"/>
      <c r="FXM31" s="70"/>
      <c r="FXN31" s="70"/>
      <c r="FXO31" s="70"/>
      <c r="FXP31" s="70"/>
      <c r="FXQ31" s="70"/>
      <c r="FXR31" s="70"/>
      <c r="FXS31" s="70"/>
      <c r="FXT31" s="70"/>
      <c r="FXU31" s="70"/>
      <c r="FXV31" s="70"/>
      <c r="FXW31" s="70"/>
      <c r="FXX31" s="70"/>
      <c r="FXY31" s="70"/>
      <c r="FXZ31" s="70"/>
      <c r="FYA31" s="70"/>
      <c r="FYB31" s="70"/>
      <c r="FYC31" s="70"/>
      <c r="FYD31" s="70"/>
      <c r="FYE31" s="70"/>
      <c r="FYF31" s="70"/>
      <c r="FYG31" s="70"/>
      <c r="FYH31" s="70"/>
      <c r="FYI31" s="70"/>
      <c r="FYJ31" s="70"/>
      <c r="FYK31" s="70"/>
      <c r="FYL31" s="70"/>
      <c r="FYM31" s="70"/>
      <c r="FYN31" s="70"/>
      <c r="FYO31" s="70"/>
      <c r="FYP31" s="70"/>
      <c r="FYQ31" s="70"/>
      <c r="FYR31" s="70"/>
      <c r="FYS31" s="70"/>
      <c r="FYT31" s="70"/>
      <c r="FYU31" s="70"/>
      <c r="FYV31" s="70"/>
      <c r="FYW31" s="70"/>
      <c r="FYX31" s="70"/>
      <c r="FYY31" s="70"/>
      <c r="FYZ31" s="70"/>
      <c r="FZA31" s="70"/>
      <c r="FZB31" s="70"/>
      <c r="FZC31" s="70"/>
      <c r="FZD31" s="70"/>
      <c r="FZE31" s="70"/>
      <c r="FZF31" s="70"/>
      <c r="FZG31" s="70"/>
      <c r="FZH31" s="70"/>
      <c r="FZI31" s="70"/>
      <c r="FZJ31" s="70"/>
      <c r="FZK31" s="70"/>
      <c r="FZL31" s="70"/>
      <c r="FZM31" s="70"/>
      <c r="FZN31" s="70"/>
      <c r="FZO31" s="70"/>
      <c r="FZP31" s="70"/>
      <c r="FZQ31" s="70"/>
      <c r="FZR31" s="70"/>
      <c r="FZS31" s="70"/>
      <c r="FZT31" s="70"/>
      <c r="FZU31" s="70"/>
      <c r="FZV31" s="70"/>
      <c r="FZW31" s="70"/>
      <c r="FZX31" s="70"/>
      <c r="FZY31" s="70"/>
      <c r="FZZ31" s="70"/>
      <c r="GAA31" s="70"/>
      <c r="GAB31" s="70"/>
      <c r="GAC31" s="70"/>
      <c r="GAD31" s="70"/>
      <c r="GAE31" s="70"/>
      <c r="GAF31" s="70"/>
      <c r="GAG31" s="70"/>
      <c r="GAH31" s="70"/>
      <c r="GAI31" s="70"/>
      <c r="GAJ31" s="70"/>
      <c r="GAK31" s="70"/>
      <c r="GAL31" s="70"/>
      <c r="GAM31" s="70"/>
      <c r="GAN31" s="70"/>
      <c r="GAO31" s="70"/>
      <c r="GAP31" s="70"/>
      <c r="GAQ31" s="70"/>
      <c r="GAR31" s="70"/>
      <c r="GAS31" s="70"/>
      <c r="GAT31" s="70"/>
      <c r="GAU31" s="70"/>
      <c r="GAV31" s="70"/>
      <c r="GAW31" s="70"/>
      <c r="GAX31" s="70"/>
      <c r="GAY31" s="70"/>
      <c r="GAZ31" s="70"/>
      <c r="GBA31" s="70"/>
      <c r="GBB31" s="70"/>
      <c r="GBC31" s="70"/>
      <c r="GBD31" s="70"/>
      <c r="GBE31" s="70"/>
      <c r="GBF31" s="70"/>
      <c r="GBG31" s="70"/>
      <c r="GBH31" s="70"/>
      <c r="GBI31" s="70"/>
      <c r="GBJ31" s="70"/>
      <c r="GBK31" s="70"/>
      <c r="GBL31" s="70"/>
      <c r="GBM31" s="70"/>
      <c r="GBN31" s="70"/>
      <c r="GBO31" s="70"/>
      <c r="GBP31" s="70"/>
      <c r="GBQ31" s="70"/>
      <c r="GBR31" s="70"/>
      <c r="GBS31" s="70"/>
      <c r="GBT31" s="70"/>
      <c r="GBU31" s="70"/>
      <c r="GBV31" s="70"/>
      <c r="GBW31" s="70"/>
      <c r="GBX31" s="70"/>
      <c r="GBY31" s="70"/>
      <c r="GBZ31" s="70"/>
      <c r="GCA31" s="70"/>
      <c r="GCB31" s="70"/>
      <c r="GCC31" s="70"/>
      <c r="GCD31" s="70"/>
      <c r="GCE31" s="70"/>
      <c r="GCF31" s="70"/>
      <c r="GCG31" s="70"/>
      <c r="GCH31" s="70"/>
      <c r="GCI31" s="70"/>
      <c r="GCJ31" s="70"/>
      <c r="GCK31" s="70"/>
      <c r="GCL31" s="70"/>
      <c r="GCM31" s="70"/>
      <c r="GCN31" s="70"/>
      <c r="GCO31" s="70"/>
      <c r="GCP31" s="70"/>
      <c r="GCQ31" s="70"/>
      <c r="GCR31" s="70"/>
      <c r="GCS31" s="70"/>
      <c r="GCT31" s="70"/>
      <c r="GCU31" s="70"/>
      <c r="GCV31" s="70"/>
      <c r="GCW31" s="70"/>
      <c r="GCX31" s="70"/>
      <c r="GCY31" s="70"/>
      <c r="GCZ31" s="70"/>
      <c r="GDA31" s="70"/>
      <c r="GDB31" s="70"/>
      <c r="GDC31" s="70"/>
      <c r="GDD31" s="70"/>
      <c r="GDE31" s="70"/>
      <c r="GDF31" s="70"/>
      <c r="GDG31" s="70"/>
      <c r="GDH31" s="70"/>
      <c r="GDI31" s="70"/>
      <c r="GDJ31" s="70"/>
      <c r="GDK31" s="70"/>
      <c r="GDL31" s="70"/>
      <c r="GDM31" s="70"/>
      <c r="GDN31" s="70"/>
      <c r="GDO31" s="70"/>
      <c r="GDP31" s="70"/>
      <c r="GDQ31" s="70"/>
      <c r="GDR31" s="70"/>
      <c r="GDS31" s="70"/>
      <c r="GDT31" s="70"/>
      <c r="GDU31" s="70"/>
      <c r="GDV31" s="70"/>
      <c r="GDW31" s="70"/>
      <c r="GDX31" s="70"/>
      <c r="GDY31" s="70"/>
      <c r="GDZ31" s="70"/>
      <c r="GEA31" s="70"/>
      <c r="GEB31" s="70"/>
      <c r="GEC31" s="70"/>
      <c r="GED31" s="70"/>
      <c r="GEE31" s="70"/>
      <c r="GEF31" s="70"/>
      <c r="GEG31" s="70"/>
      <c r="GEH31" s="70"/>
      <c r="GEI31" s="70"/>
      <c r="GEJ31" s="70"/>
      <c r="GEK31" s="70"/>
      <c r="GEL31" s="70"/>
      <c r="GEM31" s="70"/>
      <c r="GEN31" s="70"/>
      <c r="GEO31" s="70"/>
      <c r="GEP31" s="70"/>
      <c r="GEQ31" s="70"/>
      <c r="GER31" s="70"/>
      <c r="GES31" s="70"/>
      <c r="GET31" s="70"/>
      <c r="GEU31" s="70"/>
      <c r="GEV31" s="70"/>
      <c r="GEW31" s="70"/>
      <c r="GEX31" s="70"/>
      <c r="GEY31" s="70"/>
      <c r="GEZ31" s="70"/>
      <c r="GFA31" s="70"/>
      <c r="GFB31" s="70"/>
      <c r="GFC31" s="70"/>
      <c r="GFD31" s="70"/>
      <c r="GFE31" s="70"/>
      <c r="GFF31" s="70"/>
      <c r="GFG31" s="70"/>
      <c r="GFH31" s="70"/>
      <c r="GFI31" s="70"/>
      <c r="GFJ31" s="70"/>
      <c r="GFK31" s="70"/>
      <c r="GFL31" s="70"/>
      <c r="GFM31" s="70"/>
      <c r="GFN31" s="70"/>
      <c r="GFO31" s="70"/>
      <c r="GFP31" s="70"/>
      <c r="GFQ31" s="70"/>
      <c r="GFR31" s="70"/>
      <c r="GFS31" s="70"/>
      <c r="GFT31" s="70"/>
      <c r="GFU31" s="70"/>
      <c r="GFV31" s="70"/>
      <c r="GFW31" s="70"/>
      <c r="GFX31" s="70"/>
      <c r="GFY31" s="70"/>
      <c r="GFZ31" s="70"/>
      <c r="GGA31" s="70"/>
      <c r="GGB31" s="70"/>
      <c r="GGC31" s="70"/>
      <c r="GGD31" s="70"/>
      <c r="GGE31" s="70"/>
      <c r="GGF31" s="70"/>
      <c r="GGG31" s="70"/>
      <c r="GGH31" s="70"/>
      <c r="GGI31" s="70"/>
      <c r="GGJ31" s="70"/>
      <c r="GGK31" s="70"/>
      <c r="GGL31" s="70"/>
      <c r="GGM31" s="70"/>
      <c r="GGN31" s="70"/>
      <c r="GGO31" s="70"/>
      <c r="GGP31" s="70"/>
      <c r="GGQ31" s="70"/>
      <c r="GGR31" s="70"/>
      <c r="GGS31" s="70"/>
      <c r="GGT31" s="70"/>
      <c r="GGU31" s="70"/>
      <c r="GGV31" s="70"/>
      <c r="GGW31" s="70"/>
      <c r="GGX31" s="70"/>
      <c r="GGY31" s="70"/>
      <c r="GGZ31" s="70"/>
      <c r="GHA31" s="70"/>
      <c r="GHB31" s="70"/>
      <c r="GHC31" s="70"/>
      <c r="GHD31" s="70"/>
      <c r="GHE31" s="70"/>
      <c r="GHF31" s="70"/>
      <c r="GHG31" s="70"/>
      <c r="GHH31" s="70"/>
      <c r="GHI31" s="70"/>
      <c r="GHJ31" s="70"/>
      <c r="GHK31" s="70"/>
      <c r="GHL31" s="70"/>
      <c r="GHM31" s="70"/>
      <c r="GHN31" s="70"/>
      <c r="GHO31" s="70"/>
      <c r="GHP31" s="70"/>
      <c r="GHQ31" s="70"/>
      <c r="GHR31" s="70"/>
      <c r="GHS31" s="70"/>
      <c r="GHT31" s="70"/>
      <c r="GHU31" s="70"/>
      <c r="GHV31" s="70"/>
      <c r="GHW31" s="70"/>
      <c r="GHX31" s="70"/>
      <c r="GHY31" s="70"/>
      <c r="GHZ31" s="70"/>
      <c r="GIA31" s="70"/>
      <c r="GIB31" s="70"/>
      <c r="GIC31" s="70"/>
      <c r="GID31" s="70"/>
      <c r="GIE31" s="70"/>
      <c r="GIF31" s="70"/>
      <c r="GIG31" s="70"/>
      <c r="GIH31" s="70"/>
      <c r="GII31" s="70"/>
      <c r="GIJ31" s="70"/>
      <c r="GIK31" s="70"/>
      <c r="GIL31" s="70"/>
      <c r="GIM31" s="70"/>
      <c r="GIN31" s="70"/>
      <c r="GIO31" s="70"/>
      <c r="GIP31" s="70"/>
      <c r="GIQ31" s="70"/>
      <c r="GIR31" s="70"/>
      <c r="GIS31" s="70"/>
      <c r="GIT31" s="70"/>
      <c r="GIU31" s="70"/>
      <c r="GIV31" s="70"/>
      <c r="GIW31" s="70"/>
      <c r="GIX31" s="70"/>
      <c r="GIY31" s="70"/>
      <c r="GIZ31" s="70"/>
      <c r="GJA31" s="70"/>
      <c r="GJB31" s="70"/>
      <c r="GJC31" s="70"/>
      <c r="GJD31" s="70"/>
      <c r="GJE31" s="70"/>
      <c r="GJF31" s="70"/>
      <c r="GJG31" s="70"/>
      <c r="GJH31" s="70"/>
      <c r="GJI31" s="70"/>
      <c r="GJJ31" s="70"/>
      <c r="GJK31" s="70"/>
      <c r="GJL31" s="70"/>
      <c r="GJM31" s="70"/>
      <c r="GJN31" s="70"/>
      <c r="GJO31" s="70"/>
      <c r="GJP31" s="70"/>
      <c r="GJQ31" s="70"/>
      <c r="GJR31" s="70"/>
      <c r="GJS31" s="70"/>
      <c r="GJT31" s="70"/>
      <c r="GJU31" s="70"/>
      <c r="GJV31" s="70"/>
      <c r="GJW31" s="70"/>
      <c r="GJX31" s="70"/>
      <c r="GJY31" s="70"/>
      <c r="GJZ31" s="70"/>
      <c r="GKA31" s="70"/>
      <c r="GKB31" s="70"/>
      <c r="GKC31" s="70"/>
      <c r="GKD31" s="70"/>
      <c r="GKE31" s="70"/>
      <c r="GKF31" s="70"/>
      <c r="GKG31" s="70"/>
      <c r="GKH31" s="70"/>
      <c r="GKI31" s="70"/>
      <c r="GKJ31" s="70"/>
      <c r="GKK31" s="70"/>
      <c r="GKL31" s="70"/>
      <c r="GKM31" s="70"/>
      <c r="GKN31" s="70"/>
      <c r="GKO31" s="70"/>
      <c r="GKP31" s="70"/>
      <c r="GKQ31" s="70"/>
      <c r="GKR31" s="70"/>
      <c r="GKS31" s="70"/>
      <c r="GKT31" s="70"/>
      <c r="GKU31" s="70"/>
      <c r="GKV31" s="70"/>
      <c r="GKW31" s="70"/>
      <c r="GKX31" s="70"/>
      <c r="GKY31" s="70"/>
      <c r="GKZ31" s="70"/>
      <c r="GLA31" s="70"/>
      <c r="GLB31" s="70"/>
      <c r="GLC31" s="70"/>
      <c r="GLD31" s="70"/>
      <c r="GLE31" s="70"/>
      <c r="GLF31" s="70"/>
      <c r="GLG31" s="70"/>
      <c r="GLH31" s="70"/>
      <c r="GLI31" s="70"/>
      <c r="GLJ31" s="70"/>
      <c r="GLK31" s="70"/>
      <c r="GLL31" s="70"/>
      <c r="GLM31" s="70"/>
      <c r="GLN31" s="70"/>
      <c r="GLO31" s="70"/>
      <c r="GLP31" s="70"/>
      <c r="GLQ31" s="70"/>
      <c r="GLR31" s="70"/>
      <c r="GLS31" s="70"/>
      <c r="GLT31" s="70"/>
      <c r="GLU31" s="70"/>
      <c r="GLV31" s="70"/>
      <c r="GLW31" s="70"/>
      <c r="GLX31" s="70"/>
      <c r="GLY31" s="70"/>
      <c r="GLZ31" s="70"/>
      <c r="GMA31" s="70"/>
      <c r="GMB31" s="70"/>
      <c r="GMC31" s="70"/>
      <c r="GMD31" s="70"/>
      <c r="GME31" s="70"/>
      <c r="GMF31" s="70"/>
      <c r="GMG31" s="70"/>
      <c r="GMH31" s="70"/>
      <c r="GMI31" s="70"/>
      <c r="GMJ31" s="70"/>
      <c r="GMK31" s="70"/>
      <c r="GML31" s="70"/>
      <c r="GMM31" s="70"/>
      <c r="GMN31" s="70"/>
      <c r="GMO31" s="70"/>
      <c r="GMP31" s="70"/>
      <c r="GMQ31" s="70"/>
      <c r="GMR31" s="70"/>
      <c r="GMS31" s="70"/>
      <c r="GMT31" s="70"/>
      <c r="GMU31" s="70"/>
      <c r="GMV31" s="70"/>
      <c r="GMW31" s="70"/>
      <c r="GMX31" s="70"/>
      <c r="GMY31" s="70"/>
      <c r="GMZ31" s="70"/>
      <c r="GNA31" s="70"/>
      <c r="GNB31" s="70"/>
      <c r="GNC31" s="70"/>
      <c r="GND31" s="70"/>
      <c r="GNE31" s="70"/>
      <c r="GNF31" s="70"/>
      <c r="GNG31" s="70"/>
      <c r="GNH31" s="70"/>
      <c r="GNI31" s="70"/>
      <c r="GNJ31" s="70"/>
      <c r="GNK31" s="70"/>
      <c r="GNL31" s="70"/>
      <c r="GNM31" s="70"/>
      <c r="GNN31" s="70"/>
      <c r="GNO31" s="70"/>
      <c r="GNP31" s="70"/>
      <c r="GNQ31" s="70"/>
      <c r="GNR31" s="70"/>
      <c r="GNS31" s="70"/>
      <c r="GNT31" s="70"/>
      <c r="GNU31" s="70"/>
      <c r="GNV31" s="70"/>
      <c r="GNW31" s="70"/>
      <c r="GNX31" s="70"/>
      <c r="GNY31" s="70"/>
      <c r="GNZ31" s="70"/>
      <c r="GOA31" s="70"/>
      <c r="GOB31" s="70"/>
      <c r="GOC31" s="70"/>
      <c r="GOD31" s="70"/>
      <c r="GOE31" s="70"/>
      <c r="GOF31" s="70"/>
      <c r="GOG31" s="70"/>
      <c r="GOH31" s="70"/>
      <c r="GOI31" s="70"/>
      <c r="GOJ31" s="70"/>
      <c r="GOK31" s="70"/>
      <c r="GOL31" s="70"/>
      <c r="GOM31" s="70"/>
      <c r="GON31" s="70"/>
      <c r="GOO31" s="70"/>
      <c r="GOP31" s="70"/>
      <c r="GOQ31" s="70"/>
      <c r="GOR31" s="70"/>
      <c r="GOS31" s="70"/>
      <c r="GOT31" s="70"/>
      <c r="GOU31" s="70"/>
      <c r="GOV31" s="70"/>
      <c r="GOW31" s="70"/>
      <c r="GOX31" s="70"/>
      <c r="GOY31" s="70"/>
      <c r="GOZ31" s="70"/>
      <c r="GPA31" s="70"/>
      <c r="GPB31" s="70"/>
      <c r="GPC31" s="70"/>
      <c r="GPD31" s="70"/>
      <c r="GPE31" s="70"/>
      <c r="GPF31" s="70"/>
      <c r="GPG31" s="70"/>
      <c r="GPH31" s="70"/>
      <c r="GPI31" s="70"/>
      <c r="GPJ31" s="70"/>
      <c r="GPK31" s="70"/>
      <c r="GPL31" s="70"/>
      <c r="GPM31" s="70"/>
      <c r="GPN31" s="70"/>
      <c r="GPO31" s="70"/>
      <c r="GPP31" s="70"/>
      <c r="GPQ31" s="70"/>
      <c r="GPR31" s="70"/>
      <c r="GPS31" s="70"/>
      <c r="GPT31" s="70"/>
      <c r="GPU31" s="70"/>
      <c r="GPV31" s="70"/>
      <c r="GPW31" s="70"/>
      <c r="GPX31" s="70"/>
      <c r="GPY31" s="70"/>
      <c r="GPZ31" s="70"/>
      <c r="GQA31" s="70"/>
      <c r="GQB31" s="70"/>
      <c r="GQC31" s="70"/>
      <c r="GQD31" s="70"/>
      <c r="GQE31" s="70"/>
      <c r="GQF31" s="70"/>
      <c r="GQG31" s="70"/>
      <c r="GQH31" s="70"/>
      <c r="GQI31" s="70"/>
      <c r="GQJ31" s="70"/>
      <c r="GQK31" s="70"/>
      <c r="GQL31" s="70"/>
      <c r="GQM31" s="70"/>
      <c r="GQN31" s="70"/>
      <c r="GQO31" s="70"/>
      <c r="GQP31" s="70"/>
      <c r="GQQ31" s="70"/>
      <c r="GQR31" s="70"/>
      <c r="GQS31" s="70"/>
      <c r="GQT31" s="70"/>
      <c r="GQU31" s="70"/>
      <c r="GQV31" s="70"/>
      <c r="GQW31" s="70"/>
      <c r="GQX31" s="70"/>
      <c r="GQY31" s="70"/>
      <c r="GQZ31" s="70"/>
      <c r="GRA31" s="70"/>
      <c r="GRB31" s="70"/>
      <c r="GRC31" s="70"/>
      <c r="GRD31" s="70"/>
      <c r="GRE31" s="70"/>
      <c r="GRF31" s="70"/>
      <c r="GRG31" s="70"/>
      <c r="GRH31" s="70"/>
      <c r="GRI31" s="70"/>
      <c r="GRJ31" s="70"/>
      <c r="GRK31" s="70"/>
      <c r="GRL31" s="70"/>
      <c r="GRM31" s="70"/>
      <c r="GRN31" s="70"/>
      <c r="GRO31" s="70"/>
      <c r="GRP31" s="70"/>
      <c r="GRQ31" s="70"/>
      <c r="GRR31" s="70"/>
      <c r="GRS31" s="70"/>
      <c r="GRT31" s="70"/>
      <c r="GRU31" s="70"/>
      <c r="GRV31" s="70"/>
      <c r="GRW31" s="70"/>
      <c r="GRX31" s="70"/>
      <c r="GRY31" s="70"/>
      <c r="GRZ31" s="70"/>
      <c r="GSA31" s="70"/>
      <c r="GSB31" s="70"/>
      <c r="GSC31" s="70"/>
      <c r="GSD31" s="70"/>
      <c r="GSE31" s="70"/>
      <c r="GSF31" s="70"/>
      <c r="GSG31" s="70"/>
      <c r="GSH31" s="70"/>
      <c r="GSI31" s="70"/>
      <c r="GSJ31" s="70"/>
      <c r="GSK31" s="70"/>
      <c r="GSL31" s="70"/>
      <c r="GSM31" s="70"/>
      <c r="GSN31" s="70"/>
      <c r="GSO31" s="70"/>
      <c r="GSP31" s="70"/>
      <c r="GSQ31" s="70"/>
      <c r="GSR31" s="70"/>
      <c r="GSS31" s="70"/>
      <c r="GST31" s="70"/>
      <c r="GSU31" s="70"/>
      <c r="GSV31" s="70"/>
      <c r="GSW31" s="70"/>
      <c r="GSX31" s="70"/>
      <c r="GSY31" s="70"/>
      <c r="GSZ31" s="70"/>
      <c r="GTA31" s="70"/>
      <c r="GTB31" s="70"/>
      <c r="GTC31" s="70"/>
      <c r="GTD31" s="70"/>
      <c r="GTE31" s="70"/>
      <c r="GTF31" s="70"/>
      <c r="GTG31" s="70"/>
      <c r="GTH31" s="70"/>
      <c r="GTI31" s="70"/>
      <c r="GTJ31" s="70"/>
      <c r="GTK31" s="70"/>
      <c r="GTL31" s="70"/>
      <c r="GTM31" s="70"/>
      <c r="GTN31" s="70"/>
      <c r="GTO31" s="70"/>
      <c r="GTP31" s="70"/>
      <c r="GTQ31" s="70"/>
      <c r="GTR31" s="70"/>
      <c r="GTS31" s="70"/>
      <c r="GTT31" s="70"/>
      <c r="GTU31" s="70"/>
      <c r="GTV31" s="70"/>
      <c r="GTW31" s="70"/>
      <c r="GTX31" s="70"/>
      <c r="GTY31" s="70"/>
      <c r="GTZ31" s="70"/>
      <c r="GUA31" s="70"/>
      <c r="GUB31" s="70"/>
      <c r="GUC31" s="70"/>
      <c r="GUD31" s="70"/>
      <c r="GUE31" s="70"/>
      <c r="GUF31" s="70"/>
      <c r="GUG31" s="70"/>
      <c r="GUH31" s="70"/>
      <c r="GUI31" s="70"/>
      <c r="GUJ31" s="70"/>
      <c r="GUK31" s="70"/>
      <c r="GUL31" s="70"/>
      <c r="GUM31" s="70"/>
      <c r="GUN31" s="70"/>
      <c r="GUO31" s="70"/>
      <c r="GUP31" s="70"/>
      <c r="GUQ31" s="70"/>
      <c r="GUR31" s="70"/>
      <c r="GUS31" s="70"/>
      <c r="GUT31" s="70"/>
      <c r="GUU31" s="70"/>
      <c r="GUV31" s="70"/>
      <c r="GUW31" s="70"/>
      <c r="GUX31" s="70"/>
      <c r="GUY31" s="70"/>
      <c r="GUZ31" s="70"/>
      <c r="GVA31" s="70"/>
      <c r="GVB31" s="70"/>
      <c r="GVC31" s="70"/>
      <c r="GVD31" s="70"/>
      <c r="GVE31" s="70"/>
      <c r="GVF31" s="70"/>
      <c r="GVG31" s="70"/>
      <c r="GVH31" s="70"/>
      <c r="GVI31" s="70"/>
      <c r="GVJ31" s="70"/>
      <c r="GVK31" s="70"/>
      <c r="GVL31" s="70"/>
      <c r="GVM31" s="70"/>
      <c r="GVN31" s="70"/>
      <c r="GVO31" s="70"/>
      <c r="GVP31" s="70"/>
      <c r="GVQ31" s="70"/>
      <c r="GVR31" s="70"/>
      <c r="GVS31" s="70"/>
      <c r="GVT31" s="70"/>
      <c r="GVU31" s="70"/>
      <c r="GVV31" s="70"/>
      <c r="GVW31" s="70"/>
      <c r="GVX31" s="70"/>
      <c r="GVY31" s="70"/>
      <c r="GVZ31" s="70"/>
      <c r="GWA31" s="70"/>
      <c r="GWB31" s="70"/>
      <c r="GWC31" s="70"/>
      <c r="GWD31" s="70"/>
      <c r="GWE31" s="70"/>
      <c r="GWF31" s="70"/>
      <c r="GWG31" s="70"/>
      <c r="GWH31" s="70"/>
      <c r="GWI31" s="70"/>
      <c r="GWJ31" s="70"/>
      <c r="GWK31" s="70"/>
      <c r="GWL31" s="70"/>
      <c r="GWM31" s="70"/>
      <c r="GWN31" s="70"/>
      <c r="GWO31" s="70"/>
      <c r="GWP31" s="70"/>
      <c r="GWQ31" s="70"/>
      <c r="GWR31" s="70"/>
      <c r="GWS31" s="70"/>
      <c r="GWT31" s="70"/>
      <c r="GWU31" s="70"/>
      <c r="GWV31" s="70"/>
      <c r="GWW31" s="70"/>
      <c r="GWX31" s="70"/>
      <c r="GWY31" s="70"/>
      <c r="GWZ31" s="70"/>
      <c r="GXA31" s="70"/>
      <c r="GXB31" s="70"/>
      <c r="GXC31" s="70"/>
      <c r="GXD31" s="70"/>
      <c r="GXE31" s="70"/>
      <c r="GXF31" s="70"/>
      <c r="GXG31" s="70"/>
      <c r="GXH31" s="70"/>
      <c r="GXI31" s="70"/>
      <c r="GXJ31" s="70"/>
      <c r="GXK31" s="70"/>
      <c r="GXL31" s="70"/>
      <c r="GXM31" s="70"/>
      <c r="GXN31" s="70"/>
      <c r="GXO31" s="70"/>
      <c r="GXP31" s="70"/>
      <c r="GXQ31" s="70"/>
      <c r="GXR31" s="70"/>
      <c r="GXS31" s="70"/>
      <c r="GXT31" s="70"/>
      <c r="GXU31" s="70"/>
      <c r="GXV31" s="70"/>
      <c r="GXW31" s="70"/>
      <c r="GXX31" s="70"/>
      <c r="GXY31" s="70"/>
      <c r="GXZ31" s="70"/>
      <c r="GYA31" s="70"/>
      <c r="GYB31" s="70"/>
      <c r="GYC31" s="70"/>
      <c r="GYD31" s="70"/>
      <c r="GYE31" s="70"/>
      <c r="GYF31" s="70"/>
      <c r="GYG31" s="70"/>
      <c r="GYH31" s="70"/>
      <c r="GYI31" s="70"/>
      <c r="GYJ31" s="70"/>
      <c r="GYK31" s="70"/>
      <c r="GYL31" s="70"/>
      <c r="GYM31" s="70"/>
      <c r="GYN31" s="70"/>
      <c r="GYO31" s="70"/>
      <c r="GYP31" s="70"/>
      <c r="GYQ31" s="70"/>
      <c r="GYR31" s="70"/>
      <c r="GYS31" s="70"/>
      <c r="GYT31" s="70"/>
      <c r="GYU31" s="70"/>
      <c r="GYV31" s="70"/>
      <c r="GYW31" s="70"/>
      <c r="GYX31" s="70"/>
      <c r="GYY31" s="70"/>
      <c r="GYZ31" s="70"/>
      <c r="GZA31" s="70"/>
      <c r="GZB31" s="70"/>
      <c r="GZC31" s="70"/>
      <c r="GZD31" s="70"/>
      <c r="GZE31" s="70"/>
      <c r="GZF31" s="70"/>
      <c r="GZG31" s="70"/>
      <c r="GZH31" s="70"/>
      <c r="GZI31" s="70"/>
      <c r="GZJ31" s="70"/>
      <c r="GZK31" s="70"/>
      <c r="GZL31" s="70"/>
      <c r="GZM31" s="70"/>
      <c r="GZN31" s="70"/>
      <c r="GZO31" s="70"/>
      <c r="GZP31" s="70"/>
      <c r="GZQ31" s="70"/>
      <c r="GZR31" s="70"/>
      <c r="GZS31" s="70"/>
      <c r="GZT31" s="70"/>
      <c r="GZU31" s="70"/>
      <c r="GZV31" s="70"/>
      <c r="GZW31" s="70"/>
      <c r="GZX31" s="70"/>
      <c r="GZY31" s="70"/>
      <c r="GZZ31" s="70"/>
      <c r="HAA31" s="70"/>
      <c r="HAB31" s="70"/>
      <c r="HAC31" s="70"/>
      <c r="HAD31" s="70"/>
      <c r="HAE31" s="70"/>
      <c r="HAF31" s="70"/>
      <c r="HAG31" s="70"/>
      <c r="HAH31" s="70"/>
      <c r="HAI31" s="70"/>
      <c r="HAJ31" s="70"/>
      <c r="HAK31" s="70"/>
      <c r="HAL31" s="70"/>
      <c r="HAM31" s="70"/>
      <c r="HAN31" s="70"/>
      <c r="HAO31" s="70"/>
      <c r="HAP31" s="70"/>
      <c r="HAQ31" s="70"/>
      <c r="HAR31" s="70"/>
      <c r="HAS31" s="70"/>
      <c r="HAT31" s="70"/>
      <c r="HAU31" s="70"/>
      <c r="HAV31" s="70"/>
      <c r="HAW31" s="70"/>
      <c r="HAX31" s="70"/>
      <c r="HAY31" s="70"/>
      <c r="HAZ31" s="70"/>
      <c r="HBA31" s="70"/>
      <c r="HBB31" s="70"/>
      <c r="HBC31" s="70"/>
      <c r="HBD31" s="70"/>
      <c r="HBE31" s="70"/>
      <c r="HBF31" s="70"/>
      <c r="HBG31" s="70"/>
      <c r="HBH31" s="70"/>
      <c r="HBI31" s="70"/>
      <c r="HBJ31" s="70"/>
      <c r="HBK31" s="70"/>
      <c r="HBL31" s="70"/>
      <c r="HBM31" s="70"/>
      <c r="HBN31" s="70"/>
      <c r="HBO31" s="70"/>
      <c r="HBP31" s="70"/>
      <c r="HBQ31" s="70"/>
      <c r="HBR31" s="70"/>
      <c r="HBS31" s="70"/>
      <c r="HBT31" s="70"/>
      <c r="HBU31" s="70"/>
      <c r="HBV31" s="70"/>
      <c r="HBW31" s="70"/>
      <c r="HBX31" s="70"/>
      <c r="HBY31" s="70"/>
      <c r="HBZ31" s="70"/>
      <c r="HCA31" s="70"/>
      <c r="HCB31" s="70"/>
      <c r="HCC31" s="70"/>
      <c r="HCD31" s="70"/>
      <c r="HCE31" s="70"/>
      <c r="HCF31" s="70"/>
      <c r="HCG31" s="70"/>
      <c r="HCH31" s="70"/>
      <c r="HCI31" s="70"/>
      <c r="HCJ31" s="70"/>
      <c r="HCK31" s="70"/>
      <c r="HCL31" s="70"/>
      <c r="HCM31" s="70"/>
      <c r="HCN31" s="70"/>
      <c r="HCO31" s="70"/>
      <c r="HCP31" s="70"/>
      <c r="HCQ31" s="70"/>
      <c r="HCR31" s="70"/>
      <c r="HCS31" s="70"/>
      <c r="HCT31" s="70"/>
      <c r="HCU31" s="70"/>
      <c r="HCV31" s="70"/>
      <c r="HCW31" s="70"/>
      <c r="HCX31" s="70"/>
      <c r="HCY31" s="70"/>
      <c r="HCZ31" s="70"/>
      <c r="HDA31" s="70"/>
      <c r="HDB31" s="70"/>
      <c r="HDC31" s="70"/>
      <c r="HDD31" s="70"/>
      <c r="HDE31" s="70"/>
      <c r="HDF31" s="70"/>
      <c r="HDG31" s="70"/>
      <c r="HDH31" s="70"/>
      <c r="HDI31" s="70"/>
      <c r="HDJ31" s="70"/>
      <c r="HDK31" s="70"/>
      <c r="HDL31" s="70"/>
      <c r="HDM31" s="70"/>
      <c r="HDN31" s="70"/>
      <c r="HDO31" s="70"/>
      <c r="HDP31" s="70"/>
      <c r="HDQ31" s="70"/>
      <c r="HDR31" s="70"/>
      <c r="HDS31" s="70"/>
      <c r="HDT31" s="70"/>
      <c r="HDU31" s="70"/>
      <c r="HDV31" s="70"/>
      <c r="HDW31" s="70"/>
      <c r="HDX31" s="70"/>
      <c r="HDY31" s="70"/>
      <c r="HDZ31" s="70"/>
      <c r="HEA31" s="70"/>
      <c r="HEB31" s="70"/>
      <c r="HEC31" s="70"/>
      <c r="HED31" s="70"/>
      <c r="HEE31" s="70"/>
      <c r="HEF31" s="70"/>
      <c r="HEG31" s="70"/>
      <c r="HEH31" s="70"/>
      <c r="HEI31" s="70"/>
      <c r="HEJ31" s="70"/>
      <c r="HEK31" s="70"/>
      <c r="HEL31" s="70"/>
      <c r="HEM31" s="70"/>
      <c r="HEN31" s="70"/>
      <c r="HEO31" s="70"/>
      <c r="HEP31" s="70"/>
      <c r="HEQ31" s="70"/>
      <c r="HER31" s="70"/>
      <c r="HES31" s="70"/>
      <c r="HET31" s="70"/>
      <c r="HEU31" s="70"/>
      <c r="HEV31" s="70"/>
      <c r="HEW31" s="70"/>
      <c r="HEX31" s="70"/>
      <c r="HEY31" s="70"/>
      <c r="HEZ31" s="70"/>
      <c r="HFA31" s="70"/>
      <c r="HFB31" s="70"/>
      <c r="HFC31" s="70"/>
      <c r="HFD31" s="70"/>
      <c r="HFE31" s="70"/>
      <c r="HFF31" s="70"/>
      <c r="HFG31" s="70"/>
      <c r="HFH31" s="70"/>
      <c r="HFI31" s="70"/>
      <c r="HFJ31" s="70"/>
      <c r="HFK31" s="70"/>
      <c r="HFL31" s="70"/>
      <c r="HFM31" s="70"/>
      <c r="HFN31" s="70"/>
      <c r="HFO31" s="70"/>
      <c r="HFP31" s="70"/>
      <c r="HFQ31" s="70"/>
      <c r="HFR31" s="70"/>
      <c r="HFS31" s="70"/>
      <c r="HFT31" s="70"/>
      <c r="HFU31" s="70"/>
      <c r="HFV31" s="70"/>
      <c r="HFW31" s="70"/>
      <c r="HFX31" s="70"/>
      <c r="HFY31" s="70"/>
      <c r="HFZ31" s="70"/>
      <c r="HGA31" s="70"/>
      <c r="HGB31" s="70"/>
      <c r="HGC31" s="70"/>
      <c r="HGD31" s="70"/>
      <c r="HGE31" s="70"/>
      <c r="HGF31" s="70"/>
      <c r="HGG31" s="70"/>
      <c r="HGH31" s="70"/>
      <c r="HGI31" s="70"/>
      <c r="HGJ31" s="70"/>
      <c r="HGK31" s="70"/>
      <c r="HGL31" s="70"/>
      <c r="HGM31" s="70"/>
      <c r="HGN31" s="70"/>
      <c r="HGO31" s="70"/>
      <c r="HGP31" s="70"/>
      <c r="HGQ31" s="70"/>
      <c r="HGR31" s="70"/>
      <c r="HGS31" s="70"/>
      <c r="HGT31" s="70"/>
      <c r="HGU31" s="70"/>
      <c r="HGV31" s="70"/>
      <c r="HGW31" s="70"/>
      <c r="HGX31" s="70"/>
      <c r="HGY31" s="70"/>
      <c r="HGZ31" s="70"/>
      <c r="HHA31" s="70"/>
      <c r="HHB31" s="70"/>
      <c r="HHC31" s="70"/>
      <c r="HHD31" s="70"/>
      <c r="HHE31" s="70"/>
      <c r="HHF31" s="70"/>
      <c r="HHG31" s="70"/>
      <c r="HHH31" s="70"/>
      <c r="HHI31" s="70"/>
      <c r="HHJ31" s="70"/>
      <c r="HHK31" s="70"/>
      <c r="HHL31" s="70"/>
      <c r="HHM31" s="70"/>
      <c r="HHN31" s="70"/>
      <c r="HHO31" s="70"/>
      <c r="HHP31" s="70"/>
      <c r="HHQ31" s="70"/>
      <c r="HHR31" s="70"/>
      <c r="HHS31" s="70"/>
      <c r="HHT31" s="70"/>
      <c r="HHU31" s="70"/>
      <c r="HHV31" s="70"/>
      <c r="HHW31" s="70"/>
      <c r="HHX31" s="70"/>
      <c r="HHY31" s="70"/>
      <c r="HHZ31" s="70"/>
      <c r="HIA31" s="70"/>
      <c r="HIB31" s="70"/>
      <c r="HIC31" s="70"/>
      <c r="HID31" s="70"/>
      <c r="HIE31" s="70"/>
      <c r="HIF31" s="70"/>
      <c r="HIG31" s="70"/>
      <c r="HIH31" s="70"/>
      <c r="HII31" s="70"/>
      <c r="HIJ31" s="70"/>
      <c r="HIK31" s="70"/>
      <c r="HIL31" s="70"/>
      <c r="HIM31" s="70"/>
      <c r="HIN31" s="70"/>
      <c r="HIO31" s="70"/>
      <c r="HIP31" s="70"/>
      <c r="HIQ31" s="70"/>
      <c r="HIR31" s="70"/>
      <c r="HIS31" s="70"/>
      <c r="HIT31" s="70"/>
      <c r="HIU31" s="70"/>
      <c r="HIV31" s="70"/>
      <c r="HIW31" s="70"/>
      <c r="HIX31" s="70"/>
      <c r="HIY31" s="70"/>
      <c r="HIZ31" s="70"/>
      <c r="HJA31" s="70"/>
      <c r="HJB31" s="70"/>
      <c r="HJC31" s="70"/>
      <c r="HJD31" s="70"/>
      <c r="HJE31" s="70"/>
      <c r="HJF31" s="70"/>
      <c r="HJG31" s="70"/>
      <c r="HJH31" s="70"/>
      <c r="HJI31" s="70"/>
      <c r="HJJ31" s="70"/>
      <c r="HJK31" s="70"/>
      <c r="HJL31" s="70"/>
      <c r="HJM31" s="70"/>
      <c r="HJN31" s="70"/>
      <c r="HJO31" s="70"/>
      <c r="HJP31" s="70"/>
      <c r="HJQ31" s="70"/>
      <c r="HJR31" s="70"/>
      <c r="HJS31" s="70"/>
      <c r="HJT31" s="70"/>
      <c r="HJU31" s="70"/>
      <c r="HJV31" s="70"/>
      <c r="HJW31" s="70"/>
      <c r="HJX31" s="70"/>
      <c r="HJY31" s="70"/>
      <c r="HJZ31" s="70"/>
      <c r="HKA31" s="70"/>
      <c r="HKB31" s="70"/>
      <c r="HKC31" s="70"/>
      <c r="HKD31" s="70"/>
      <c r="HKE31" s="70"/>
      <c r="HKF31" s="70"/>
      <c r="HKG31" s="70"/>
      <c r="HKH31" s="70"/>
      <c r="HKI31" s="70"/>
      <c r="HKJ31" s="70"/>
      <c r="HKK31" s="70"/>
      <c r="HKL31" s="70"/>
      <c r="HKM31" s="70"/>
      <c r="HKN31" s="70"/>
      <c r="HKO31" s="70"/>
      <c r="HKP31" s="70"/>
      <c r="HKQ31" s="70"/>
      <c r="HKR31" s="70"/>
      <c r="HKS31" s="70"/>
      <c r="HKT31" s="70"/>
      <c r="HKU31" s="70"/>
      <c r="HKV31" s="70"/>
      <c r="HKW31" s="70"/>
      <c r="HKX31" s="70"/>
      <c r="HKY31" s="70"/>
      <c r="HKZ31" s="70"/>
      <c r="HLA31" s="70"/>
      <c r="HLB31" s="70"/>
      <c r="HLC31" s="70"/>
      <c r="HLD31" s="70"/>
      <c r="HLE31" s="70"/>
      <c r="HLF31" s="70"/>
      <c r="HLG31" s="70"/>
      <c r="HLH31" s="70"/>
      <c r="HLI31" s="70"/>
      <c r="HLJ31" s="70"/>
      <c r="HLK31" s="70"/>
      <c r="HLL31" s="70"/>
      <c r="HLM31" s="70"/>
      <c r="HLN31" s="70"/>
      <c r="HLO31" s="70"/>
      <c r="HLP31" s="70"/>
      <c r="HLQ31" s="70"/>
      <c r="HLR31" s="70"/>
      <c r="HLS31" s="70"/>
      <c r="HLT31" s="70"/>
      <c r="HLU31" s="70"/>
      <c r="HLV31" s="70"/>
      <c r="HLW31" s="70"/>
      <c r="HLX31" s="70"/>
      <c r="HLY31" s="70"/>
      <c r="HLZ31" s="70"/>
      <c r="HMA31" s="70"/>
      <c r="HMB31" s="70"/>
      <c r="HMC31" s="70"/>
      <c r="HMD31" s="70"/>
      <c r="HME31" s="70"/>
      <c r="HMF31" s="70"/>
      <c r="HMG31" s="70"/>
      <c r="HMH31" s="70"/>
      <c r="HMI31" s="70"/>
      <c r="HMJ31" s="70"/>
      <c r="HMK31" s="70"/>
      <c r="HML31" s="70"/>
      <c r="HMM31" s="70"/>
      <c r="HMN31" s="70"/>
      <c r="HMO31" s="70"/>
      <c r="HMP31" s="70"/>
      <c r="HMQ31" s="70"/>
      <c r="HMR31" s="70"/>
      <c r="HMS31" s="70"/>
      <c r="HMT31" s="70"/>
      <c r="HMU31" s="70"/>
      <c r="HMV31" s="70"/>
      <c r="HMW31" s="70"/>
      <c r="HMX31" s="70"/>
      <c r="HMY31" s="70"/>
      <c r="HMZ31" s="70"/>
      <c r="HNA31" s="70"/>
      <c r="HNB31" s="70"/>
      <c r="HNC31" s="70"/>
      <c r="HND31" s="70"/>
      <c r="HNE31" s="70"/>
      <c r="HNF31" s="70"/>
      <c r="HNG31" s="70"/>
      <c r="HNH31" s="70"/>
      <c r="HNI31" s="70"/>
      <c r="HNJ31" s="70"/>
      <c r="HNK31" s="70"/>
      <c r="HNL31" s="70"/>
      <c r="HNM31" s="70"/>
      <c r="HNN31" s="70"/>
      <c r="HNO31" s="70"/>
      <c r="HNP31" s="70"/>
      <c r="HNQ31" s="70"/>
      <c r="HNR31" s="70"/>
      <c r="HNS31" s="70"/>
      <c r="HNT31" s="70"/>
      <c r="HNU31" s="70"/>
      <c r="HNV31" s="70"/>
      <c r="HNW31" s="70"/>
      <c r="HNX31" s="70"/>
      <c r="HNY31" s="70"/>
      <c r="HNZ31" s="70"/>
      <c r="HOA31" s="70"/>
      <c r="HOB31" s="70"/>
      <c r="HOC31" s="70"/>
      <c r="HOD31" s="70"/>
      <c r="HOE31" s="70"/>
      <c r="HOF31" s="70"/>
      <c r="HOG31" s="70"/>
      <c r="HOH31" s="70"/>
      <c r="HOI31" s="70"/>
      <c r="HOJ31" s="70"/>
      <c r="HOK31" s="70"/>
      <c r="HOL31" s="70"/>
      <c r="HOM31" s="70"/>
      <c r="HON31" s="70"/>
      <c r="HOO31" s="70"/>
      <c r="HOP31" s="70"/>
      <c r="HOQ31" s="70"/>
      <c r="HOR31" s="70"/>
      <c r="HOS31" s="70"/>
      <c r="HOT31" s="70"/>
      <c r="HOU31" s="70"/>
      <c r="HOV31" s="70"/>
      <c r="HOW31" s="70"/>
      <c r="HOX31" s="70"/>
      <c r="HOY31" s="70"/>
      <c r="HOZ31" s="70"/>
      <c r="HPA31" s="70"/>
      <c r="HPB31" s="70"/>
      <c r="HPC31" s="70"/>
      <c r="HPD31" s="70"/>
      <c r="HPE31" s="70"/>
      <c r="HPF31" s="70"/>
      <c r="HPG31" s="70"/>
      <c r="HPH31" s="70"/>
      <c r="HPI31" s="70"/>
      <c r="HPJ31" s="70"/>
      <c r="HPK31" s="70"/>
      <c r="HPL31" s="70"/>
      <c r="HPM31" s="70"/>
      <c r="HPN31" s="70"/>
      <c r="HPO31" s="70"/>
      <c r="HPP31" s="70"/>
      <c r="HPQ31" s="70"/>
      <c r="HPR31" s="70"/>
      <c r="HPS31" s="70"/>
      <c r="HPT31" s="70"/>
      <c r="HPU31" s="70"/>
      <c r="HPV31" s="70"/>
      <c r="HPW31" s="70"/>
      <c r="HPX31" s="70"/>
      <c r="HPY31" s="70"/>
      <c r="HPZ31" s="70"/>
      <c r="HQA31" s="70"/>
      <c r="HQB31" s="70"/>
      <c r="HQC31" s="70"/>
      <c r="HQD31" s="70"/>
      <c r="HQE31" s="70"/>
      <c r="HQF31" s="70"/>
      <c r="HQG31" s="70"/>
      <c r="HQH31" s="70"/>
      <c r="HQI31" s="70"/>
      <c r="HQJ31" s="70"/>
      <c r="HQK31" s="70"/>
      <c r="HQL31" s="70"/>
      <c r="HQM31" s="70"/>
      <c r="HQN31" s="70"/>
      <c r="HQO31" s="70"/>
      <c r="HQP31" s="70"/>
      <c r="HQQ31" s="70"/>
      <c r="HQR31" s="70"/>
      <c r="HQS31" s="70"/>
      <c r="HQT31" s="70"/>
      <c r="HQU31" s="70"/>
      <c r="HQV31" s="70"/>
      <c r="HQW31" s="70"/>
      <c r="HQX31" s="70"/>
      <c r="HQY31" s="70"/>
      <c r="HQZ31" s="70"/>
      <c r="HRA31" s="70"/>
      <c r="HRB31" s="70"/>
      <c r="HRC31" s="70"/>
      <c r="HRD31" s="70"/>
      <c r="HRE31" s="70"/>
      <c r="HRF31" s="70"/>
      <c r="HRG31" s="70"/>
      <c r="HRH31" s="70"/>
      <c r="HRI31" s="70"/>
      <c r="HRJ31" s="70"/>
      <c r="HRK31" s="70"/>
      <c r="HRL31" s="70"/>
      <c r="HRM31" s="70"/>
      <c r="HRN31" s="70"/>
      <c r="HRO31" s="70"/>
      <c r="HRP31" s="70"/>
      <c r="HRQ31" s="70"/>
      <c r="HRR31" s="70"/>
      <c r="HRS31" s="70"/>
      <c r="HRT31" s="70"/>
      <c r="HRU31" s="70"/>
      <c r="HRV31" s="70"/>
      <c r="HRW31" s="70"/>
      <c r="HRX31" s="70"/>
      <c r="HRY31" s="70"/>
      <c r="HRZ31" s="70"/>
      <c r="HSA31" s="70"/>
      <c r="HSB31" s="70"/>
      <c r="HSC31" s="70"/>
      <c r="HSD31" s="70"/>
      <c r="HSE31" s="70"/>
      <c r="HSF31" s="70"/>
      <c r="HSG31" s="70"/>
      <c r="HSH31" s="70"/>
      <c r="HSI31" s="70"/>
      <c r="HSJ31" s="70"/>
      <c r="HSK31" s="70"/>
      <c r="HSL31" s="70"/>
      <c r="HSM31" s="70"/>
      <c r="HSN31" s="70"/>
      <c r="HSO31" s="70"/>
      <c r="HSP31" s="70"/>
      <c r="HSQ31" s="70"/>
      <c r="HSR31" s="70"/>
      <c r="HSS31" s="70"/>
      <c r="HST31" s="70"/>
      <c r="HSU31" s="70"/>
      <c r="HSV31" s="70"/>
      <c r="HSW31" s="70"/>
      <c r="HSX31" s="70"/>
      <c r="HSY31" s="70"/>
      <c r="HSZ31" s="70"/>
      <c r="HTA31" s="70"/>
      <c r="HTB31" s="70"/>
      <c r="HTC31" s="70"/>
      <c r="HTD31" s="70"/>
      <c r="HTE31" s="70"/>
      <c r="HTF31" s="70"/>
      <c r="HTG31" s="70"/>
      <c r="HTH31" s="70"/>
      <c r="HTI31" s="70"/>
      <c r="HTJ31" s="70"/>
      <c r="HTK31" s="70"/>
      <c r="HTL31" s="70"/>
      <c r="HTM31" s="70"/>
      <c r="HTN31" s="70"/>
      <c r="HTO31" s="70"/>
      <c r="HTP31" s="70"/>
      <c r="HTQ31" s="70"/>
      <c r="HTR31" s="70"/>
      <c r="HTS31" s="70"/>
      <c r="HTT31" s="70"/>
      <c r="HTU31" s="70"/>
      <c r="HTV31" s="70"/>
      <c r="HTW31" s="70"/>
      <c r="HTX31" s="70"/>
      <c r="HTY31" s="70"/>
      <c r="HTZ31" s="70"/>
      <c r="HUA31" s="70"/>
      <c r="HUB31" s="70"/>
      <c r="HUC31" s="70"/>
      <c r="HUD31" s="70"/>
      <c r="HUE31" s="70"/>
      <c r="HUF31" s="70"/>
      <c r="HUG31" s="70"/>
      <c r="HUH31" s="70"/>
      <c r="HUI31" s="70"/>
      <c r="HUJ31" s="70"/>
      <c r="HUK31" s="70"/>
      <c r="HUL31" s="70"/>
      <c r="HUM31" s="70"/>
      <c r="HUN31" s="70"/>
      <c r="HUO31" s="70"/>
      <c r="HUP31" s="70"/>
      <c r="HUQ31" s="70"/>
      <c r="HUR31" s="70"/>
      <c r="HUS31" s="70"/>
      <c r="HUT31" s="70"/>
      <c r="HUU31" s="70"/>
      <c r="HUV31" s="70"/>
      <c r="HUW31" s="70"/>
      <c r="HUX31" s="70"/>
      <c r="HUY31" s="70"/>
      <c r="HUZ31" s="70"/>
      <c r="HVA31" s="70"/>
      <c r="HVB31" s="70"/>
      <c r="HVC31" s="70"/>
      <c r="HVD31" s="70"/>
      <c r="HVE31" s="70"/>
      <c r="HVF31" s="70"/>
      <c r="HVG31" s="70"/>
      <c r="HVH31" s="70"/>
      <c r="HVI31" s="70"/>
      <c r="HVJ31" s="70"/>
      <c r="HVK31" s="70"/>
      <c r="HVL31" s="70"/>
      <c r="HVM31" s="70"/>
      <c r="HVN31" s="70"/>
      <c r="HVO31" s="70"/>
      <c r="HVP31" s="70"/>
      <c r="HVQ31" s="70"/>
      <c r="HVR31" s="70"/>
      <c r="HVS31" s="70"/>
      <c r="HVT31" s="70"/>
      <c r="HVU31" s="70"/>
      <c r="HVV31" s="70"/>
      <c r="HVW31" s="70"/>
      <c r="HVX31" s="70"/>
      <c r="HVY31" s="70"/>
      <c r="HVZ31" s="70"/>
      <c r="HWA31" s="70"/>
      <c r="HWB31" s="70"/>
      <c r="HWC31" s="70"/>
      <c r="HWD31" s="70"/>
      <c r="HWE31" s="70"/>
      <c r="HWF31" s="70"/>
      <c r="HWG31" s="70"/>
      <c r="HWH31" s="70"/>
      <c r="HWI31" s="70"/>
      <c r="HWJ31" s="70"/>
      <c r="HWK31" s="70"/>
      <c r="HWL31" s="70"/>
      <c r="HWM31" s="70"/>
      <c r="HWN31" s="70"/>
      <c r="HWO31" s="70"/>
      <c r="HWP31" s="70"/>
      <c r="HWQ31" s="70"/>
      <c r="HWR31" s="70"/>
      <c r="HWS31" s="70"/>
      <c r="HWT31" s="70"/>
      <c r="HWU31" s="70"/>
      <c r="HWV31" s="70"/>
      <c r="HWW31" s="70"/>
      <c r="HWX31" s="70"/>
      <c r="HWY31" s="70"/>
      <c r="HWZ31" s="70"/>
      <c r="HXA31" s="70"/>
      <c r="HXB31" s="70"/>
      <c r="HXC31" s="70"/>
      <c r="HXD31" s="70"/>
      <c r="HXE31" s="70"/>
      <c r="HXF31" s="70"/>
      <c r="HXG31" s="70"/>
      <c r="HXH31" s="70"/>
      <c r="HXI31" s="70"/>
      <c r="HXJ31" s="70"/>
      <c r="HXK31" s="70"/>
      <c r="HXL31" s="70"/>
      <c r="HXM31" s="70"/>
      <c r="HXN31" s="70"/>
      <c r="HXO31" s="70"/>
      <c r="HXP31" s="70"/>
      <c r="HXQ31" s="70"/>
      <c r="HXR31" s="70"/>
      <c r="HXS31" s="70"/>
      <c r="HXT31" s="70"/>
      <c r="HXU31" s="70"/>
      <c r="HXV31" s="70"/>
      <c r="HXW31" s="70"/>
      <c r="HXX31" s="70"/>
      <c r="HXY31" s="70"/>
      <c r="HXZ31" s="70"/>
      <c r="HYA31" s="70"/>
      <c r="HYB31" s="70"/>
      <c r="HYC31" s="70"/>
      <c r="HYD31" s="70"/>
      <c r="HYE31" s="70"/>
      <c r="HYF31" s="70"/>
      <c r="HYG31" s="70"/>
      <c r="HYH31" s="70"/>
      <c r="HYI31" s="70"/>
      <c r="HYJ31" s="70"/>
      <c r="HYK31" s="70"/>
      <c r="HYL31" s="70"/>
      <c r="HYM31" s="70"/>
      <c r="HYN31" s="70"/>
      <c r="HYO31" s="70"/>
      <c r="HYP31" s="70"/>
      <c r="HYQ31" s="70"/>
      <c r="HYR31" s="70"/>
      <c r="HYS31" s="70"/>
      <c r="HYT31" s="70"/>
      <c r="HYU31" s="70"/>
      <c r="HYV31" s="70"/>
      <c r="HYW31" s="70"/>
      <c r="HYX31" s="70"/>
      <c r="HYY31" s="70"/>
      <c r="HYZ31" s="70"/>
      <c r="HZA31" s="70"/>
      <c r="HZB31" s="70"/>
      <c r="HZC31" s="70"/>
      <c r="HZD31" s="70"/>
      <c r="HZE31" s="70"/>
      <c r="HZF31" s="70"/>
      <c r="HZG31" s="70"/>
      <c r="HZH31" s="70"/>
      <c r="HZI31" s="70"/>
      <c r="HZJ31" s="70"/>
      <c r="HZK31" s="70"/>
      <c r="HZL31" s="70"/>
      <c r="HZM31" s="70"/>
      <c r="HZN31" s="70"/>
      <c r="HZO31" s="70"/>
      <c r="HZP31" s="70"/>
      <c r="HZQ31" s="70"/>
      <c r="HZR31" s="70"/>
      <c r="HZS31" s="70"/>
      <c r="HZT31" s="70"/>
      <c r="HZU31" s="70"/>
      <c r="HZV31" s="70"/>
      <c r="HZW31" s="70"/>
      <c r="HZX31" s="70"/>
      <c r="HZY31" s="70"/>
      <c r="HZZ31" s="70"/>
      <c r="IAA31" s="70"/>
      <c r="IAB31" s="70"/>
      <c r="IAC31" s="70"/>
      <c r="IAD31" s="70"/>
      <c r="IAE31" s="70"/>
      <c r="IAF31" s="70"/>
      <c r="IAG31" s="70"/>
      <c r="IAH31" s="70"/>
      <c r="IAI31" s="70"/>
      <c r="IAJ31" s="70"/>
      <c r="IAK31" s="70"/>
      <c r="IAL31" s="70"/>
      <c r="IAM31" s="70"/>
      <c r="IAN31" s="70"/>
      <c r="IAO31" s="70"/>
      <c r="IAP31" s="70"/>
      <c r="IAQ31" s="70"/>
      <c r="IAR31" s="70"/>
      <c r="IAS31" s="70"/>
      <c r="IAT31" s="70"/>
      <c r="IAU31" s="70"/>
      <c r="IAV31" s="70"/>
      <c r="IAW31" s="70"/>
      <c r="IAX31" s="70"/>
      <c r="IAY31" s="70"/>
      <c r="IAZ31" s="70"/>
      <c r="IBA31" s="70"/>
      <c r="IBB31" s="70"/>
      <c r="IBC31" s="70"/>
      <c r="IBD31" s="70"/>
      <c r="IBE31" s="70"/>
      <c r="IBF31" s="70"/>
      <c r="IBG31" s="70"/>
      <c r="IBH31" s="70"/>
      <c r="IBI31" s="70"/>
      <c r="IBJ31" s="70"/>
      <c r="IBK31" s="70"/>
      <c r="IBL31" s="70"/>
      <c r="IBM31" s="70"/>
      <c r="IBN31" s="70"/>
      <c r="IBO31" s="70"/>
      <c r="IBP31" s="70"/>
      <c r="IBQ31" s="70"/>
      <c r="IBR31" s="70"/>
      <c r="IBS31" s="70"/>
      <c r="IBT31" s="70"/>
      <c r="IBU31" s="70"/>
      <c r="IBV31" s="70"/>
      <c r="IBW31" s="70"/>
      <c r="IBX31" s="70"/>
      <c r="IBY31" s="70"/>
      <c r="IBZ31" s="70"/>
      <c r="ICA31" s="70"/>
      <c r="ICB31" s="70"/>
      <c r="ICC31" s="70"/>
      <c r="ICD31" s="70"/>
      <c r="ICE31" s="70"/>
      <c r="ICF31" s="70"/>
      <c r="ICG31" s="70"/>
      <c r="ICH31" s="70"/>
      <c r="ICI31" s="70"/>
      <c r="ICJ31" s="70"/>
      <c r="ICK31" s="70"/>
      <c r="ICL31" s="70"/>
      <c r="ICM31" s="70"/>
      <c r="ICN31" s="70"/>
      <c r="ICO31" s="70"/>
      <c r="ICP31" s="70"/>
      <c r="ICQ31" s="70"/>
      <c r="ICR31" s="70"/>
      <c r="ICS31" s="70"/>
      <c r="ICT31" s="70"/>
      <c r="ICU31" s="70"/>
      <c r="ICV31" s="70"/>
      <c r="ICW31" s="70"/>
      <c r="ICX31" s="70"/>
      <c r="ICY31" s="70"/>
      <c r="ICZ31" s="70"/>
      <c r="IDA31" s="70"/>
      <c r="IDB31" s="70"/>
      <c r="IDC31" s="70"/>
      <c r="IDD31" s="70"/>
      <c r="IDE31" s="70"/>
      <c r="IDF31" s="70"/>
      <c r="IDG31" s="70"/>
      <c r="IDH31" s="70"/>
      <c r="IDI31" s="70"/>
      <c r="IDJ31" s="70"/>
      <c r="IDK31" s="70"/>
      <c r="IDL31" s="70"/>
      <c r="IDM31" s="70"/>
      <c r="IDN31" s="70"/>
      <c r="IDO31" s="70"/>
      <c r="IDP31" s="70"/>
      <c r="IDQ31" s="70"/>
      <c r="IDR31" s="70"/>
      <c r="IDS31" s="70"/>
      <c r="IDT31" s="70"/>
      <c r="IDU31" s="70"/>
      <c r="IDV31" s="70"/>
      <c r="IDW31" s="70"/>
      <c r="IDX31" s="70"/>
      <c r="IDY31" s="70"/>
      <c r="IDZ31" s="70"/>
      <c r="IEA31" s="70"/>
      <c r="IEB31" s="70"/>
      <c r="IEC31" s="70"/>
      <c r="IED31" s="70"/>
      <c r="IEE31" s="70"/>
      <c r="IEF31" s="70"/>
      <c r="IEG31" s="70"/>
      <c r="IEH31" s="70"/>
      <c r="IEI31" s="70"/>
      <c r="IEJ31" s="70"/>
      <c r="IEK31" s="70"/>
      <c r="IEL31" s="70"/>
      <c r="IEM31" s="70"/>
      <c r="IEN31" s="70"/>
      <c r="IEO31" s="70"/>
      <c r="IEP31" s="70"/>
      <c r="IEQ31" s="70"/>
      <c r="IER31" s="70"/>
      <c r="IES31" s="70"/>
      <c r="IET31" s="70"/>
      <c r="IEU31" s="70"/>
      <c r="IEV31" s="70"/>
      <c r="IEW31" s="70"/>
      <c r="IEX31" s="70"/>
      <c r="IEY31" s="70"/>
      <c r="IEZ31" s="70"/>
      <c r="IFA31" s="70"/>
      <c r="IFB31" s="70"/>
      <c r="IFC31" s="70"/>
      <c r="IFD31" s="70"/>
      <c r="IFE31" s="70"/>
      <c r="IFF31" s="70"/>
      <c r="IFG31" s="70"/>
      <c r="IFH31" s="70"/>
      <c r="IFI31" s="70"/>
      <c r="IFJ31" s="70"/>
      <c r="IFK31" s="70"/>
      <c r="IFL31" s="70"/>
      <c r="IFM31" s="70"/>
      <c r="IFN31" s="70"/>
      <c r="IFO31" s="70"/>
      <c r="IFP31" s="70"/>
      <c r="IFQ31" s="70"/>
      <c r="IFR31" s="70"/>
      <c r="IFS31" s="70"/>
      <c r="IFT31" s="70"/>
      <c r="IFU31" s="70"/>
      <c r="IFV31" s="70"/>
      <c r="IFW31" s="70"/>
      <c r="IFX31" s="70"/>
      <c r="IFY31" s="70"/>
      <c r="IFZ31" s="70"/>
      <c r="IGA31" s="70"/>
      <c r="IGB31" s="70"/>
      <c r="IGC31" s="70"/>
      <c r="IGD31" s="70"/>
      <c r="IGE31" s="70"/>
      <c r="IGF31" s="70"/>
      <c r="IGG31" s="70"/>
      <c r="IGH31" s="70"/>
      <c r="IGI31" s="70"/>
      <c r="IGJ31" s="70"/>
      <c r="IGK31" s="70"/>
      <c r="IGL31" s="70"/>
      <c r="IGM31" s="70"/>
      <c r="IGN31" s="70"/>
      <c r="IGO31" s="70"/>
      <c r="IGP31" s="70"/>
      <c r="IGQ31" s="70"/>
      <c r="IGR31" s="70"/>
      <c r="IGS31" s="70"/>
      <c r="IGT31" s="70"/>
      <c r="IGU31" s="70"/>
      <c r="IGV31" s="70"/>
      <c r="IGW31" s="70"/>
      <c r="IGX31" s="70"/>
      <c r="IGY31" s="70"/>
      <c r="IGZ31" s="70"/>
      <c r="IHA31" s="70"/>
      <c r="IHB31" s="70"/>
      <c r="IHC31" s="70"/>
      <c r="IHD31" s="70"/>
      <c r="IHE31" s="70"/>
      <c r="IHF31" s="70"/>
      <c r="IHG31" s="70"/>
      <c r="IHH31" s="70"/>
      <c r="IHI31" s="70"/>
      <c r="IHJ31" s="70"/>
      <c r="IHK31" s="70"/>
      <c r="IHL31" s="70"/>
      <c r="IHM31" s="70"/>
      <c r="IHN31" s="70"/>
      <c r="IHO31" s="70"/>
      <c r="IHP31" s="70"/>
      <c r="IHQ31" s="70"/>
      <c r="IHR31" s="70"/>
      <c r="IHS31" s="70"/>
      <c r="IHT31" s="70"/>
      <c r="IHU31" s="70"/>
      <c r="IHV31" s="70"/>
      <c r="IHW31" s="70"/>
      <c r="IHX31" s="70"/>
      <c r="IHY31" s="70"/>
      <c r="IHZ31" s="70"/>
      <c r="IIA31" s="70"/>
      <c r="IIB31" s="70"/>
      <c r="IIC31" s="70"/>
      <c r="IID31" s="70"/>
      <c r="IIE31" s="70"/>
      <c r="IIF31" s="70"/>
      <c r="IIG31" s="70"/>
      <c r="IIH31" s="70"/>
      <c r="III31" s="70"/>
      <c r="IIJ31" s="70"/>
      <c r="IIK31" s="70"/>
      <c r="IIL31" s="70"/>
      <c r="IIM31" s="70"/>
      <c r="IIN31" s="70"/>
      <c r="IIO31" s="70"/>
      <c r="IIP31" s="70"/>
      <c r="IIQ31" s="70"/>
      <c r="IIR31" s="70"/>
      <c r="IIS31" s="70"/>
      <c r="IIT31" s="70"/>
      <c r="IIU31" s="70"/>
      <c r="IIV31" s="70"/>
      <c r="IIW31" s="70"/>
      <c r="IIX31" s="70"/>
      <c r="IIY31" s="70"/>
      <c r="IIZ31" s="70"/>
      <c r="IJA31" s="70"/>
      <c r="IJB31" s="70"/>
      <c r="IJC31" s="70"/>
      <c r="IJD31" s="70"/>
      <c r="IJE31" s="70"/>
      <c r="IJF31" s="70"/>
      <c r="IJG31" s="70"/>
      <c r="IJH31" s="70"/>
      <c r="IJI31" s="70"/>
      <c r="IJJ31" s="70"/>
      <c r="IJK31" s="70"/>
      <c r="IJL31" s="70"/>
      <c r="IJM31" s="70"/>
      <c r="IJN31" s="70"/>
      <c r="IJO31" s="70"/>
      <c r="IJP31" s="70"/>
      <c r="IJQ31" s="70"/>
      <c r="IJR31" s="70"/>
      <c r="IJS31" s="70"/>
      <c r="IJT31" s="70"/>
      <c r="IJU31" s="70"/>
      <c r="IJV31" s="70"/>
      <c r="IJW31" s="70"/>
      <c r="IJX31" s="70"/>
      <c r="IJY31" s="70"/>
      <c r="IJZ31" s="70"/>
      <c r="IKA31" s="70"/>
      <c r="IKB31" s="70"/>
      <c r="IKC31" s="70"/>
      <c r="IKD31" s="70"/>
      <c r="IKE31" s="70"/>
      <c r="IKF31" s="70"/>
      <c r="IKG31" s="70"/>
      <c r="IKH31" s="70"/>
      <c r="IKI31" s="70"/>
      <c r="IKJ31" s="70"/>
      <c r="IKK31" s="70"/>
      <c r="IKL31" s="70"/>
      <c r="IKM31" s="70"/>
      <c r="IKN31" s="70"/>
      <c r="IKO31" s="70"/>
      <c r="IKP31" s="70"/>
      <c r="IKQ31" s="70"/>
      <c r="IKR31" s="70"/>
      <c r="IKS31" s="70"/>
      <c r="IKT31" s="70"/>
      <c r="IKU31" s="70"/>
      <c r="IKV31" s="70"/>
      <c r="IKW31" s="70"/>
      <c r="IKX31" s="70"/>
      <c r="IKY31" s="70"/>
      <c r="IKZ31" s="70"/>
      <c r="ILA31" s="70"/>
      <c r="ILB31" s="70"/>
      <c r="ILC31" s="70"/>
      <c r="ILD31" s="70"/>
      <c r="ILE31" s="70"/>
      <c r="ILF31" s="70"/>
      <c r="ILG31" s="70"/>
      <c r="ILH31" s="70"/>
      <c r="ILI31" s="70"/>
      <c r="ILJ31" s="70"/>
      <c r="ILK31" s="70"/>
      <c r="ILL31" s="70"/>
      <c r="ILM31" s="70"/>
      <c r="ILN31" s="70"/>
      <c r="ILO31" s="70"/>
      <c r="ILP31" s="70"/>
      <c r="ILQ31" s="70"/>
      <c r="ILR31" s="70"/>
      <c r="ILS31" s="70"/>
      <c r="ILT31" s="70"/>
      <c r="ILU31" s="70"/>
      <c r="ILV31" s="70"/>
      <c r="ILW31" s="70"/>
      <c r="ILX31" s="70"/>
      <c r="ILY31" s="70"/>
      <c r="ILZ31" s="70"/>
      <c r="IMA31" s="70"/>
      <c r="IMB31" s="70"/>
      <c r="IMC31" s="70"/>
      <c r="IMD31" s="70"/>
      <c r="IME31" s="70"/>
      <c r="IMF31" s="70"/>
      <c r="IMG31" s="70"/>
      <c r="IMH31" s="70"/>
      <c r="IMI31" s="70"/>
      <c r="IMJ31" s="70"/>
      <c r="IMK31" s="70"/>
      <c r="IML31" s="70"/>
      <c r="IMM31" s="70"/>
      <c r="IMN31" s="70"/>
      <c r="IMO31" s="70"/>
      <c r="IMP31" s="70"/>
      <c r="IMQ31" s="70"/>
      <c r="IMR31" s="70"/>
      <c r="IMS31" s="70"/>
      <c r="IMT31" s="70"/>
      <c r="IMU31" s="70"/>
      <c r="IMV31" s="70"/>
      <c r="IMW31" s="70"/>
      <c r="IMX31" s="70"/>
      <c r="IMY31" s="70"/>
      <c r="IMZ31" s="70"/>
      <c r="INA31" s="70"/>
      <c r="INB31" s="70"/>
      <c r="INC31" s="70"/>
      <c r="IND31" s="70"/>
      <c r="INE31" s="70"/>
      <c r="INF31" s="70"/>
      <c r="ING31" s="70"/>
      <c r="INH31" s="70"/>
      <c r="INI31" s="70"/>
      <c r="INJ31" s="70"/>
      <c r="INK31" s="70"/>
      <c r="INL31" s="70"/>
      <c r="INM31" s="70"/>
      <c r="INN31" s="70"/>
      <c r="INO31" s="70"/>
      <c r="INP31" s="70"/>
      <c r="INQ31" s="70"/>
      <c r="INR31" s="70"/>
      <c r="INS31" s="70"/>
      <c r="INT31" s="70"/>
      <c r="INU31" s="70"/>
      <c r="INV31" s="70"/>
      <c r="INW31" s="70"/>
      <c r="INX31" s="70"/>
      <c r="INY31" s="70"/>
      <c r="INZ31" s="70"/>
      <c r="IOA31" s="70"/>
      <c r="IOB31" s="70"/>
      <c r="IOC31" s="70"/>
      <c r="IOD31" s="70"/>
      <c r="IOE31" s="70"/>
      <c r="IOF31" s="70"/>
      <c r="IOG31" s="70"/>
      <c r="IOH31" s="70"/>
      <c r="IOI31" s="70"/>
      <c r="IOJ31" s="70"/>
      <c r="IOK31" s="70"/>
      <c r="IOL31" s="70"/>
      <c r="IOM31" s="70"/>
      <c r="ION31" s="70"/>
      <c r="IOO31" s="70"/>
      <c r="IOP31" s="70"/>
      <c r="IOQ31" s="70"/>
      <c r="IOR31" s="70"/>
      <c r="IOS31" s="70"/>
      <c r="IOT31" s="70"/>
      <c r="IOU31" s="70"/>
      <c r="IOV31" s="70"/>
      <c r="IOW31" s="70"/>
      <c r="IOX31" s="70"/>
      <c r="IOY31" s="70"/>
      <c r="IOZ31" s="70"/>
      <c r="IPA31" s="70"/>
      <c r="IPB31" s="70"/>
      <c r="IPC31" s="70"/>
      <c r="IPD31" s="70"/>
      <c r="IPE31" s="70"/>
      <c r="IPF31" s="70"/>
      <c r="IPG31" s="70"/>
      <c r="IPH31" s="70"/>
      <c r="IPI31" s="70"/>
      <c r="IPJ31" s="70"/>
      <c r="IPK31" s="70"/>
      <c r="IPL31" s="70"/>
      <c r="IPM31" s="70"/>
      <c r="IPN31" s="70"/>
      <c r="IPO31" s="70"/>
      <c r="IPP31" s="70"/>
      <c r="IPQ31" s="70"/>
      <c r="IPR31" s="70"/>
      <c r="IPS31" s="70"/>
      <c r="IPT31" s="70"/>
      <c r="IPU31" s="70"/>
      <c r="IPV31" s="70"/>
      <c r="IPW31" s="70"/>
      <c r="IPX31" s="70"/>
      <c r="IPY31" s="70"/>
      <c r="IPZ31" s="70"/>
      <c r="IQA31" s="70"/>
      <c r="IQB31" s="70"/>
      <c r="IQC31" s="70"/>
      <c r="IQD31" s="70"/>
      <c r="IQE31" s="70"/>
      <c r="IQF31" s="70"/>
      <c r="IQG31" s="70"/>
      <c r="IQH31" s="70"/>
      <c r="IQI31" s="70"/>
      <c r="IQJ31" s="70"/>
      <c r="IQK31" s="70"/>
      <c r="IQL31" s="70"/>
      <c r="IQM31" s="70"/>
      <c r="IQN31" s="70"/>
      <c r="IQO31" s="70"/>
      <c r="IQP31" s="70"/>
      <c r="IQQ31" s="70"/>
      <c r="IQR31" s="70"/>
      <c r="IQS31" s="70"/>
      <c r="IQT31" s="70"/>
      <c r="IQU31" s="70"/>
      <c r="IQV31" s="70"/>
      <c r="IQW31" s="70"/>
      <c r="IQX31" s="70"/>
      <c r="IQY31" s="70"/>
      <c r="IQZ31" s="70"/>
      <c r="IRA31" s="70"/>
      <c r="IRB31" s="70"/>
      <c r="IRC31" s="70"/>
      <c r="IRD31" s="70"/>
      <c r="IRE31" s="70"/>
      <c r="IRF31" s="70"/>
      <c r="IRG31" s="70"/>
      <c r="IRH31" s="70"/>
      <c r="IRI31" s="70"/>
      <c r="IRJ31" s="70"/>
      <c r="IRK31" s="70"/>
      <c r="IRL31" s="70"/>
      <c r="IRM31" s="70"/>
      <c r="IRN31" s="70"/>
      <c r="IRO31" s="70"/>
      <c r="IRP31" s="70"/>
      <c r="IRQ31" s="70"/>
      <c r="IRR31" s="70"/>
      <c r="IRS31" s="70"/>
      <c r="IRT31" s="70"/>
      <c r="IRU31" s="70"/>
      <c r="IRV31" s="70"/>
      <c r="IRW31" s="70"/>
      <c r="IRX31" s="70"/>
      <c r="IRY31" s="70"/>
      <c r="IRZ31" s="70"/>
      <c r="ISA31" s="70"/>
      <c r="ISB31" s="70"/>
      <c r="ISC31" s="70"/>
      <c r="ISD31" s="70"/>
      <c r="ISE31" s="70"/>
      <c r="ISF31" s="70"/>
      <c r="ISG31" s="70"/>
      <c r="ISH31" s="70"/>
      <c r="ISI31" s="70"/>
      <c r="ISJ31" s="70"/>
      <c r="ISK31" s="70"/>
      <c r="ISL31" s="70"/>
      <c r="ISM31" s="70"/>
      <c r="ISN31" s="70"/>
      <c r="ISO31" s="70"/>
      <c r="ISP31" s="70"/>
      <c r="ISQ31" s="70"/>
      <c r="ISR31" s="70"/>
      <c r="ISS31" s="70"/>
      <c r="IST31" s="70"/>
      <c r="ISU31" s="70"/>
      <c r="ISV31" s="70"/>
      <c r="ISW31" s="70"/>
      <c r="ISX31" s="70"/>
      <c r="ISY31" s="70"/>
      <c r="ISZ31" s="70"/>
      <c r="ITA31" s="70"/>
      <c r="ITB31" s="70"/>
      <c r="ITC31" s="70"/>
      <c r="ITD31" s="70"/>
      <c r="ITE31" s="70"/>
      <c r="ITF31" s="70"/>
      <c r="ITG31" s="70"/>
      <c r="ITH31" s="70"/>
      <c r="ITI31" s="70"/>
      <c r="ITJ31" s="70"/>
      <c r="ITK31" s="70"/>
      <c r="ITL31" s="70"/>
      <c r="ITM31" s="70"/>
      <c r="ITN31" s="70"/>
      <c r="ITO31" s="70"/>
      <c r="ITP31" s="70"/>
      <c r="ITQ31" s="70"/>
      <c r="ITR31" s="70"/>
      <c r="ITS31" s="70"/>
      <c r="ITT31" s="70"/>
      <c r="ITU31" s="70"/>
      <c r="ITV31" s="70"/>
      <c r="ITW31" s="70"/>
      <c r="ITX31" s="70"/>
      <c r="ITY31" s="70"/>
      <c r="ITZ31" s="70"/>
      <c r="IUA31" s="70"/>
      <c r="IUB31" s="70"/>
      <c r="IUC31" s="70"/>
      <c r="IUD31" s="70"/>
      <c r="IUE31" s="70"/>
      <c r="IUF31" s="70"/>
      <c r="IUG31" s="70"/>
      <c r="IUH31" s="70"/>
      <c r="IUI31" s="70"/>
      <c r="IUJ31" s="70"/>
      <c r="IUK31" s="70"/>
      <c r="IUL31" s="70"/>
      <c r="IUM31" s="70"/>
      <c r="IUN31" s="70"/>
      <c r="IUO31" s="70"/>
      <c r="IUP31" s="70"/>
      <c r="IUQ31" s="70"/>
      <c r="IUR31" s="70"/>
      <c r="IUS31" s="70"/>
      <c r="IUT31" s="70"/>
      <c r="IUU31" s="70"/>
      <c r="IUV31" s="70"/>
      <c r="IUW31" s="70"/>
      <c r="IUX31" s="70"/>
      <c r="IUY31" s="70"/>
      <c r="IUZ31" s="70"/>
      <c r="IVA31" s="70"/>
      <c r="IVB31" s="70"/>
      <c r="IVC31" s="70"/>
      <c r="IVD31" s="70"/>
      <c r="IVE31" s="70"/>
      <c r="IVF31" s="70"/>
      <c r="IVG31" s="70"/>
      <c r="IVH31" s="70"/>
      <c r="IVI31" s="70"/>
      <c r="IVJ31" s="70"/>
      <c r="IVK31" s="70"/>
      <c r="IVL31" s="70"/>
      <c r="IVM31" s="70"/>
      <c r="IVN31" s="70"/>
      <c r="IVO31" s="70"/>
      <c r="IVP31" s="70"/>
      <c r="IVQ31" s="70"/>
      <c r="IVR31" s="70"/>
      <c r="IVS31" s="70"/>
      <c r="IVT31" s="70"/>
      <c r="IVU31" s="70"/>
      <c r="IVV31" s="70"/>
      <c r="IVW31" s="70"/>
      <c r="IVX31" s="70"/>
      <c r="IVY31" s="70"/>
      <c r="IVZ31" s="70"/>
      <c r="IWA31" s="70"/>
      <c r="IWB31" s="70"/>
      <c r="IWC31" s="70"/>
      <c r="IWD31" s="70"/>
      <c r="IWE31" s="70"/>
      <c r="IWF31" s="70"/>
      <c r="IWG31" s="70"/>
      <c r="IWH31" s="70"/>
      <c r="IWI31" s="70"/>
      <c r="IWJ31" s="70"/>
      <c r="IWK31" s="70"/>
      <c r="IWL31" s="70"/>
      <c r="IWM31" s="70"/>
      <c r="IWN31" s="70"/>
      <c r="IWO31" s="70"/>
      <c r="IWP31" s="70"/>
      <c r="IWQ31" s="70"/>
      <c r="IWR31" s="70"/>
      <c r="IWS31" s="70"/>
      <c r="IWT31" s="70"/>
      <c r="IWU31" s="70"/>
      <c r="IWV31" s="70"/>
      <c r="IWW31" s="70"/>
      <c r="IWX31" s="70"/>
      <c r="IWY31" s="70"/>
      <c r="IWZ31" s="70"/>
      <c r="IXA31" s="70"/>
      <c r="IXB31" s="70"/>
      <c r="IXC31" s="70"/>
      <c r="IXD31" s="70"/>
      <c r="IXE31" s="70"/>
      <c r="IXF31" s="70"/>
      <c r="IXG31" s="70"/>
      <c r="IXH31" s="70"/>
      <c r="IXI31" s="70"/>
      <c r="IXJ31" s="70"/>
      <c r="IXK31" s="70"/>
      <c r="IXL31" s="70"/>
      <c r="IXM31" s="70"/>
      <c r="IXN31" s="70"/>
      <c r="IXO31" s="70"/>
      <c r="IXP31" s="70"/>
      <c r="IXQ31" s="70"/>
      <c r="IXR31" s="70"/>
      <c r="IXS31" s="70"/>
      <c r="IXT31" s="70"/>
      <c r="IXU31" s="70"/>
      <c r="IXV31" s="70"/>
      <c r="IXW31" s="70"/>
      <c r="IXX31" s="70"/>
      <c r="IXY31" s="70"/>
      <c r="IXZ31" s="70"/>
      <c r="IYA31" s="70"/>
      <c r="IYB31" s="70"/>
      <c r="IYC31" s="70"/>
      <c r="IYD31" s="70"/>
      <c r="IYE31" s="70"/>
      <c r="IYF31" s="70"/>
      <c r="IYG31" s="70"/>
      <c r="IYH31" s="70"/>
      <c r="IYI31" s="70"/>
      <c r="IYJ31" s="70"/>
      <c r="IYK31" s="70"/>
      <c r="IYL31" s="70"/>
      <c r="IYM31" s="70"/>
      <c r="IYN31" s="70"/>
      <c r="IYO31" s="70"/>
      <c r="IYP31" s="70"/>
      <c r="IYQ31" s="70"/>
      <c r="IYR31" s="70"/>
      <c r="IYS31" s="70"/>
      <c r="IYT31" s="70"/>
      <c r="IYU31" s="70"/>
      <c r="IYV31" s="70"/>
      <c r="IYW31" s="70"/>
      <c r="IYX31" s="70"/>
      <c r="IYY31" s="70"/>
      <c r="IYZ31" s="70"/>
      <c r="IZA31" s="70"/>
      <c r="IZB31" s="70"/>
      <c r="IZC31" s="70"/>
      <c r="IZD31" s="70"/>
      <c r="IZE31" s="70"/>
      <c r="IZF31" s="70"/>
      <c r="IZG31" s="70"/>
      <c r="IZH31" s="70"/>
      <c r="IZI31" s="70"/>
      <c r="IZJ31" s="70"/>
      <c r="IZK31" s="70"/>
      <c r="IZL31" s="70"/>
      <c r="IZM31" s="70"/>
      <c r="IZN31" s="70"/>
      <c r="IZO31" s="70"/>
      <c r="IZP31" s="70"/>
      <c r="IZQ31" s="70"/>
      <c r="IZR31" s="70"/>
      <c r="IZS31" s="70"/>
      <c r="IZT31" s="70"/>
      <c r="IZU31" s="70"/>
      <c r="IZV31" s="70"/>
      <c r="IZW31" s="70"/>
      <c r="IZX31" s="70"/>
      <c r="IZY31" s="70"/>
      <c r="IZZ31" s="70"/>
      <c r="JAA31" s="70"/>
      <c r="JAB31" s="70"/>
      <c r="JAC31" s="70"/>
      <c r="JAD31" s="70"/>
      <c r="JAE31" s="70"/>
      <c r="JAF31" s="70"/>
      <c r="JAG31" s="70"/>
      <c r="JAH31" s="70"/>
      <c r="JAI31" s="70"/>
      <c r="JAJ31" s="70"/>
      <c r="JAK31" s="70"/>
      <c r="JAL31" s="70"/>
      <c r="JAM31" s="70"/>
      <c r="JAN31" s="70"/>
      <c r="JAO31" s="70"/>
      <c r="JAP31" s="70"/>
      <c r="JAQ31" s="70"/>
      <c r="JAR31" s="70"/>
      <c r="JAS31" s="70"/>
      <c r="JAT31" s="70"/>
      <c r="JAU31" s="70"/>
      <c r="JAV31" s="70"/>
      <c r="JAW31" s="70"/>
      <c r="JAX31" s="70"/>
      <c r="JAY31" s="70"/>
      <c r="JAZ31" s="70"/>
      <c r="JBA31" s="70"/>
      <c r="JBB31" s="70"/>
      <c r="JBC31" s="70"/>
      <c r="JBD31" s="70"/>
      <c r="JBE31" s="70"/>
      <c r="JBF31" s="70"/>
      <c r="JBG31" s="70"/>
      <c r="JBH31" s="70"/>
      <c r="JBI31" s="70"/>
      <c r="JBJ31" s="70"/>
      <c r="JBK31" s="70"/>
      <c r="JBL31" s="70"/>
      <c r="JBM31" s="70"/>
      <c r="JBN31" s="70"/>
      <c r="JBO31" s="70"/>
      <c r="JBP31" s="70"/>
      <c r="JBQ31" s="70"/>
      <c r="JBR31" s="70"/>
      <c r="JBS31" s="70"/>
      <c r="JBT31" s="70"/>
      <c r="JBU31" s="70"/>
      <c r="JBV31" s="70"/>
      <c r="JBW31" s="70"/>
      <c r="JBX31" s="70"/>
      <c r="JBY31" s="70"/>
      <c r="JBZ31" s="70"/>
      <c r="JCA31" s="70"/>
      <c r="JCB31" s="70"/>
      <c r="JCC31" s="70"/>
      <c r="JCD31" s="70"/>
      <c r="JCE31" s="70"/>
      <c r="JCF31" s="70"/>
      <c r="JCG31" s="70"/>
      <c r="JCH31" s="70"/>
      <c r="JCI31" s="70"/>
      <c r="JCJ31" s="70"/>
      <c r="JCK31" s="70"/>
      <c r="JCL31" s="70"/>
      <c r="JCM31" s="70"/>
      <c r="JCN31" s="70"/>
      <c r="JCO31" s="70"/>
      <c r="JCP31" s="70"/>
      <c r="JCQ31" s="70"/>
      <c r="JCR31" s="70"/>
      <c r="JCS31" s="70"/>
      <c r="JCT31" s="70"/>
      <c r="JCU31" s="70"/>
      <c r="JCV31" s="70"/>
      <c r="JCW31" s="70"/>
      <c r="JCX31" s="70"/>
      <c r="JCY31" s="70"/>
      <c r="JCZ31" s="70"/>
      <c r="JDA31" s="70"/>
      <c r="JDB31" s="70"/>
      <c r="JDC31" s="70"/>
      <c r="JDD31" s="70"/>
      <c r="JDE31" s="70"/>
      <c r="JDF31" s="70"/>
      <c r="JDG31" s="70"/>
      <c r="JDH31" s="70"/>
      <c r="JDI31" s="70"/>
      <c r="JDJ31" s="70"/>
      <c r="JDK31" s="70"/>
      <c r="JDL31" s="70"/>
      <c r="JDM31" s="70"/>
      <c r="JDN31" s="70"/>
      <c r="JDO31" s="70"/>
      <c r="JDP31" s="70"/>
      <c r="JDQ31" s="70"/>
      <c r="JDR31" s="70"/>
      <c r="JDS31" s="70"/>
      <c r="JDT31" s="70"/>
      <c r="JDU31" s="70"/>
      <c r="JDV31" s="70"/>
      <c r="JDW31" s="70"/>
      <c r="JDX31" s="70"/>
      <c r="JDY31" s="70"/>
      <c r="JDZ31" s="70"/>
      <c r="JEA31" s="70"/>
      <c r="JEB31" s="70"/>
      <c r="JEC31" s="70"/>
      <c r="JED31" s="70"/>
      <c r="JEE31" s="70"/>
      <c r="JEF31" s="70"/>
      <c r="JEG31" s="70"/>
      <c r="JEH31" s="70"/>
      <c r="JEI31" s="70"/>
      <c r="JEJ31" s="70"/>
      <c r="JEK31" s="70"/>
      <c r="JEL31" s="70"/>
      <c r="JEM31" s="70"/>
      <c r="JEN31" s="70"/>
      <c r="JEO31" s="70"/>
      <c r="JEP31" s="70"/>
      <c r="JEQ31" s="70"/>
      <c r="JER31" s="70"/>
      <c r="JES31" s="70"/>
      <c r="JET31" s="70"/>
      <c r="JEU31" s="70"/>
      <c r="JEV31" s="70"/>
      <c r="JEW31" s="70"/>
      <c r="JEX31" s="70"/>
      <c r="JEY31" s="70"/>
      <c r="JEZ31" s="70"/>
      <c r="JFA31" s="70"/>
      <c r="JFB31" s="70"/>
      <c r="JFC31" s="70"/>
      <c r="JFD31" s="70"/>
      <c r="JFE31" s="70"/>
      <c r="JFF31" s="70"/>
      <c r="JFG31" s="70"/>
      <c r="JFH31" s="70"/>
      <c r="JFI31" s="70"/>
      <c r="JFJ31" s="70"/>
      <c r="JFK31" s="70"/>
      <c r="JFL31" s="70"/>
      <c r="JFM31" s="70"/>
      <c r="JFN31" s="70"/>
      <c r="JFO31" s="70"/>
      <c r="JFP31" s="70"/>
      <c r="JFQ31" s="70"/>
      <c r="JFR31" s="70"/>
      <c r="JFS31" s="70"/>
      <c r="JFT31" s="70"/>
      <c r="JFU31" s="70"/>
      <c r="JFV31" s="70"/>
      <c r="JFW31" s="70"/>
      <c r="JFX31" s="70"/>
      <c r="JFY31" s="70"/>
      <c r="JFZ31" s="70"/>
      <c r="JGA31" s="70"/>
      <c r="JGB31" s="70"/>
      <c r="JGC31" s="70"/>
      <c r="JGD31" s="70"/>
      <c r="JGE31" s="70"/>
      <c r="JGF31" s="70"/>
      <c r="JGG31" s="70"/>
      <c r="JGH31" s="70"/>
      <c r="JGI31" s="70"/>
      <c r="JGJ31" s="70"/>
      <c r="JGK31" s="70"/>
      <c r="JGL31" s="70"/>
      <c r="JGM31" s="70"/>
      <c r="JGN31" s="70"/>
      <c r="JGO31" s="70"/>
      <c r="JGP31" s="70"/>
      <c r="JGQ31" s="70"/>
      <c r="JGR31" s="70"/>
      <c r="JGS31" s="70"/>
      <c r="JGT31" s="70"/>
      <c r="JGU31" s="70"/>
      <c r="JGV31" s="70"/>
      <c r="JGW31" s="70"/>
      <c r="JGX31" s="70"/>
      <c r="JGY31" s="70"/>
      <c r="JGZ31" s="70"/>
      <c r="JHA31" s="70"/>
      <c r="JHB31" s="70"/>
      <c r="JHC31" s="70"/>
      <c r="JHD31" s="70"/>
      <c r="JHE31" s="70"/>
      <c r="JHF31" s="70"/>
      <c r="JHG31" s="70"/>
      <c r="JHH31" s="70"/>
      <c r="JHI31" s="70"/>
      <c r="JHJ31" s="70"/>
      <c r="JHK31" s="70"/>
      <c r="JHL31" s="70"/>
      <c r="JHM31" s="70"/>
      <c r="JHN31" s="70"/>
      <c r="JHO31" s="70"/>
      <c r="JHP31" s="70"/>
      <c r="JHQ31" s="70"/>
      <c r="JHR31" s="70"/>
      <c r="JHS31" s="70"/>
      <c r="JHT31" s="70"/>
      <c r="JHU31" s="70"/>
      <c r="JHV31" s="70"/>
      <c r="JHW31" s="70"/>
      <c r="JHX31" s="70"/>
      <c r="JHY31" s="70"/>
      <c r="JHZ31" s="70"/>
      <c r="JIA31" s="70"/>
      <c r="JIB31" s="70"/>
      <c r="JIC31" s="70"/>
      <c r="JID31" s="70"/>
      <c r="JIE31" s="70"/>
      <c r="JIF31" s="70"/>
      <c r="JIG31" s="70"/>
      <c r="JIH31" s="70"/>
      <c r="JII31" s="70"/>
      <c r="JIJ31" s="70"/>
      <c r="JIK31" s="70"/>
      <c r="JIL31" s="70"/>
      <c r="JIM31" s="70"/>
      <c r="JIN31" s="70"/>
      <c r="JIO31" s="70"/>
      <c r="JIP31" s="70"/>
      <c r="JIQ31" s="70"/>
      <c r="JIR31" s="70"/>
      <c r="JIS31" s="70"/>
      <c r="JIT31" s="70"/>
      <c r="JIU31" s="70"/>
      <c r="JIV31" s="70"/>
      <c r="JIW31" s="70"/>
      <c r="JIX31" s="70"/>
      <c r="JIY31" s="70"/>
      <c r="JIZ31" s="70"/>
      <c r="JJA31" s="70"/>
      <c r="JJB31" s="70"/>
      <c r="JJC31" s="70"/>
      <c r="JJD31" s="70"/>
      <c r="JJE31" s="70"/>
      <c r="JJF31" s="70"/>
      <c r="JJG31" s="70"/>
      <c r="JJH31" s="70"/>
      <c r="JJI31" s="70"/>
      <c r="JJJ31" s="70"/>
      <c r="JJK31" s="70"/>
      <c r="JJL31" s="70"/>
      <c r="JJM31" s="70"/>
      <c r="JJN31" s="70"/>
      <c r="JJO31" s="70"/>
      <c r="JJP31" s="70"/>
      <c r="JJQ31" s="70"/>
      <c r="JJR31" s="70"/>
      <c r="JJS31" s="70"/>
      <c r="JJT31" s="70"/>
      <c r="JJU31" s="70"/>
      <c r="JJV31" s="70"/>
      <c r="JJW31" s="70"/>
      <c r="JJX31" s="70"/>
      <c r="JJY31" s="70"/>
      <c r="JJZ31" s="70"/>
      <c r="JKA31" s="70"/>
      <c r="JKB31" s="70"/>
      <c r="JKC31" s="70"/>
      <c r="JKD31" s="70"/>
      <c r="JKE31" s="70"/>
      <c r="JKF31" s="70"/>
      <c r="JKG31" s="70"/>
      <c r="JKH31" s="70"/>
      <c r="JKI31" s="70"/>
      <c r="JKJ31" s="70"/>
      <c r="JKK31" s="70"/>
      <c r="JKL31" s="70"/>
      <c r="JKM31" s="70"/>
      <c r="JKN31" s="70"/>
      <c r="JKO31" s="70"/>
      <c r="JKP31" s="70"/>
      <c r="JKQ31" s="70"/>
      <c r="JKR31" s="70"/>
      <c r="JKS31" s="70"/>
      <c r="JKT31" s="70"/>
      <c r="JKU31" s="70"/>
      <c r="JKV31" s="70"/>
      <c r="JKW31" s="70"/>
      <c r="JKX31" s="70"/>
      <c r="JKY31" s="70"/>
      <c r="JKZ31" s="70"/>
      <c r="JLA31" s="70"/>
      <c r="JLB31" s="70"/>
      <c r="JLC31" s="70"/>
      <c r="JLD31" s="70"/>
      <c r="JLE31" s="70"/>
      <c r="JLF31" s="70"/>
      <c r="JLG31" s="70"/>
      <c r="JLH31" s="70"/>
      <c r="JLI31" s="70"/>
      <c r="JLJ31" s="70"/>
      <c r="JLK31" s="70"/>
      <c r="JLL31" s="70"/>
      <c r="JLM31" s="70"/>
      <c r="JLN31" s="70"/>
      <c r="JLO31" s="70"/>
      <c r="JLP31" s="70"/>
      <c r="JLQ31" s="70"/>
      <c r="JLR31" s="70"/>
      <c r="JLS31" s="70"/>
      <c r="JLT31" s="70"/>
      <c r="JLU31" s="70"/>
      <c r="JLV31" s="70"/>
      <c r="JLW31" s="70"/>
      <c r="JLX31" s="70"/>
      <c r="JLY31" s="70"/>
      <c r="JLZ31" s="70"/>
      <c r="JMA31" s="70"/>
      <c r="JMB31" s="70"/>
      <c r="JMC31" s="70"/>
      <c r="JMD31" s="70"/>
      <c r="JME31" s="70"/>
      <c r="JMF31" s="70"/>
      <c r="JMG31" s="70"/>
      <c r="JMH31" s="70"/>
      <c r="JMI31" s="70"/>
      <c r="JMJ31" s="70"/>
      <c r="JMK31" s="70"/>
      <c r="JML31" s="70"/>
      <c r="JMM31" s="70"/>
      <c r="JMN31" s="70"/>
      <c r="JMO31" s="70"/>
      <c r="JMP31" s="70"/>
      <c r="JMQ31" s="70"/>
      <c r="JMR31" s="70"/>
      <c r="JMS31" s="70"/>
      <c r="JMT31" s="70"/>
      <c r="JMU31" s="70"/>
      <c r="JMV31" s="70"/>
      <c r="JMW31" s="70"/>
      <c r="JMX31" s="70"/>
      <c r="JMY31" s="70"/>
      <c r="JMZ31" s="70"/>
      <c r="JNA31" s="70"/>
      <c r="JNB31" s="70"/>
      <c r="JNC31" s="70"/>
      <c r="JND31" s="70"/>
      <c r="JNE31" s="70"/>
      <c r="JNF31" s="70"/>
      <c r="JNG31" s="70"/>
      <c r="JNH31" s="70"/>
      <c r="JNI31" s="70"/>
      <c r="JNJ31" s="70"/>
      <c r="JNK31" s="70"/>
      <c r="JNL31" s="70"/>
      <c r="JNM31" s="70"/>
      <c r="JNN31" s="70"/>
      <c r="JNO31" s="70"/>
      <c r="JNP31" s="70"/>
      <c r="JNQ31" s="70"/>
      <c r="JNR31" s="70"/>
      <c r="JNS31" s="70"/>
      <c r="JNT31" s="70"/>
      <c r="JNU31" s="70"/>
      <c r="JNV31" s="70"/>
      <c r="JNW31" s="70"/>
      <c r="JNX31" s="70"/>
      <c r="JNY31" s="70"/>
      <c r="JNZ31" s="70"/>
      <c r="JOA31" s="70"/>
      <c r="JOB31" s="70"/>
      <c r="JOC31" s="70"/>
      <c r="JOD31" s="70"/>
      <c r="JOE31" s="70"/>
      <c r="JOF31" s="70"/>
      <c r="JOG31" s="70"/>
      <c r="JOH31" s="70"/>
      <c r="JOI31" s="70"/>
      <c r="JOJ31" s="70"/>
      <c r="JOK31" s="70"/>
      <c r="JOL31" s="70"/>
      <c r="JOM31" s="70"/>
      <c r="JON31" s="70"/>
      <c r="JOO31" s="70"/>
      <c r="JOP31" s="70"/>
      <c r="JOQ31" s="70"/>
      <c r="JOR31" s="70"/>
      <c r="JOS31" s="70"/>
      <c r="JOT31" s="70"/>
      <c r="JOU31" s="70"/>
      <c r="JOV31" s="70"/>
      <c r="JOW31" s="70"/>
      <c r="JOX31" s="70"/>
      <c r="JOY31" s="70"/>
      <c r="JOZ31" s="70"/>
      <c r="JPA31" s="70"/>
      <c r="JPB31" s="70"/>
      <c r="JPC31" s="70"/>
      <c r="JPD31" s="70"/>
      <c r="JPE31" s="70"/>
      <c r="JPF31" s="70"/>
      <c r="JPG31" s="70"/>
      <c r="JPH31" s="70"/>
      <c r="JPI31" s="70"/>
      <c r="JPJ31" s="70"/>
      <c r="JPK31" s="70"/>
      <c r="JPL31" s="70"/>
      <c r="JPM31" s="70"/>
      <c r="JPN31" s="70"/>
      <c r="JPO31" s="70"/>
      <c r="JPP31" s="70"/>
      <c r="JPQ31" s="70"/>
      <c r="JPR31" s="70"/>
      <c r="JPS31" s="70"/>
      <c r="JPT31" s="70"/>
      <c r="JPU31" s="70"/>
      <c r="JPV31" s="70"/>
      <c r="JPW31" s="70"/>
      <c r="JPX31" s="70"/>
      <c r="JPY31" s="70"/>
      <c r="JPZ31" s="70"/>
      <c r="JQA31" s="70"/>
      <c r="JQB31" s="70"/>
      <c r="JQC31" s="70"/>
      <c r="JQD31" s="70"/>
      <c r="JQE31" s="70"/>
      <c r="JQF31" s="70"/>
      <c r="JQG31" s="70"/>
      <c r="JQH31" s="70"/>
      <c r="JQI31" s="70"/>
      <c r="JQJ31" s="70"/>
      <c r="JQK31" s="70"/>
      <c r="JQL31" s="70"/>
      <c r="JQM31" s="70"/>
      <c r="JQN31" s="70"/>
      <c r="JQO31" s="70"/>
      <c r="JQP31" s="70"/>
      <c r="JQQ31" s="70"/>
      <c r="JQR31" s="70"/>
      <c r="JQS31" s="70"/>
      <c r="JQT31" s="70"/>
      <c r="JQU31" s="70"/>
      <c r="JQV31" s="70"/>
      <c r="JQW31" s="70"/>
      <c r="JQX31" s="70"/>
      <c r="JQY31" s="70"/>
      <c r="JQZ31" s="70"/>
      <c r="JRA31" s="70"/>
      <c r="JRB31" s="70"/>
      <c r="JRC31" s="70"/>
      <c r="JRD31" s="70"/>
      <c r="JRE31" s="70"/>
      <c r="JRF31" s="70"/>
      <c r="JRG31" s="70"/>
      <c r="JRH31" s="70"/>
      <c r="JRI31" s="70"/>
      <c r="JRJ31" s="70"/>
      <c r="JRK31" s="70"/>
      <c r="JRL31" s="70"/>
      <c r="JRM31" s="70"/>
      <c r="JRN31" s="70"/>
      <c r="JRO31" s="70"/>
      <c r="JRP31" s="70"/>
      <c r="JRQ31" s="70"/>
      <c r="JRR31" s="70"/>
      <c r="JRS31" s="70"/>
      <c r="JRT31" s="70"/>
      <c r="JRU31" s="70"/>
      <c r="JRV31" s="70"/>
      <c r="JRW31" s="70"/>
      <c r="JRX31" s="70"/>
      <c r="JRY31" s="70"/>
      <c r="JRZ31" s="70"/>
      <c r="JSA31" s="70"/>
      <c r="JSB31" s="70"/>
      <c r="JSC31" s="70"/>
      <c r="JSD31" s="70"/>
      <c r="JSE31" s="70"/>
      <c r="JSF31" s="70"/>
      <c r="JSG31" s="70"/>
      <c r="JSH31" s="70"/>
      <c r="JSI31" s="70"/>
      <c r="JSJ31" s="70"/>
      <c r="JSK31" s="70"/>
      <c r="JSL31" s="70"/>
      <c r="JSM31" s="70"/>
      <c r="JSN31" s="70"/>
      <c r="JSO31" s="70"/>
      <c r="JSP31" s="70"/>
      <c r="JSQ31" s="70"/>
      <c r="JSR31" s="70"/>
      <c r="JSS31" s="70"/>
      <c r="JST31" s="70"/>
      <c r="JSU31" s="70"/>
      <c r="JSV31" s="70"/>
      <c r="JSW31" s="70"/>
      <c r="JSX31" s="70"/>
      <c r="JSY31" s="70"/>
      <c r="JSZ31" s="70"/>
      <c r="JTA31" s="70"/>
      <c r="JTB31" s="70"/>
      <c r="JTC31" s="70"/>
      <c r="JTD31" s="70"/>
      <c r="JTE31" s="70"/>
      <c r="JTF31" s="70"/>
      <c r="JTG31" s="70"/>
      <c r="JTH31" s="70"/>
      <c r="JTI31" s="70"/>
      <c r="JTJ31" s="70"/>
      <c r="JTK31" s="70"/>
      <c r="JTL31" s="70"/>
      <c r="JTM31" s="70"/>
      <c r="JTN31" s="70"/>
      <c r="JTO31" s="70"/>
      <c r="JTP31" s="70"/>
      <c r="JTQ31" s="70"/>
      <c r="JTR31" s="70"/>
      <c r="JTS31" s="70"/>
      <c r="JTT31" s="70"/>
      <c r="JTU31" s="70"/>
      <c r="JTV31" s="70"/>
      <c r="JTW31" s="70"/>
      <c r="JTX31" s="70"/>
      <c r="JTY31" s="70"/>
      <c r="JTZ31" s="70"/>
      <c r="JUA31" s="70"/>
      <c r="JUB31" s="70"/>
      <c r="JUC31" s="70"/>
      <c r="JUD31" s="70"/>
      <c r="JUE31" s="70"/>
      <c r="JUF31" s="70"/>
      <c r="JUG31" s="70"/>
      <c r="JUH31" s="70"/>
      <c r="JUI31" s="70"/>
      <c r="JUJ31" s="70"/>
      <c r="JUK31" s="70"/>
      <c r="JUL31" s="70"/>
      <c r="JUM31" s="70"/>
      <c r="JUN31" s="70"/>
      <c r="JUO31" s="70"/>
      <c r="JUP31" s="70"/>
      <c r="JUQ31" s="70"/>
      <c r="JUR31" s="70"/>
      <c r="JUS31" s="70"/>
      <c r="JUT31" s="70"/>
      <c r="JUU31" s="70"/>
      <c r="JUV31" s="70"/>
      <c r="JUW31" s="70"/>
      <c r="JUX31" s="70"/>
      <c r="JUY31" s="70"/>
      <c r="JUZ31" s="70"/>
      <c r="JVA31" s="70"/>
      <c r="JVB31" s="70"/>
      <c r="JVC31" s="70"/>
      <c r="JVD31" s="70"/>
      <c r="JVE31" s="70"/>
      <c r="JVF31" s="70"/>
      <c r="JVG31" s="70"/>
      <c r="JVH31" s="70"/>
      <c r="JVI31" s="70"/>
      <c r="JVJ31" s="70"/>
      <c r="JVK31" s="70"/>
      <c r="JVL31" s="70"/>
      <c r="JVM31" s="70"/>
      <c r="JVN31" s="70"/>
      <c r="JVO31" s="70"/>
      <c r="JVP31" s="70"/>
      <c r="JVQ31" s="70"/>
      <c r="JVR31" s="70"/>
      <c r="JVS31" s="70"/>
      <c r="JVT31" s="70"/>
      <c r="JVU31" s="70"/>
      <c r="JVV31" s="70"/>
      <c r="JVW31" s="70"/>
      <c r="JVX31" s="70"/>
      <c r="JVY31" s="70"/>
      <c r="JVZ31" s="70"/>
      <c r="JWA31" s="70"/>
      <c r="JWB31" s="70"/>
      <c r="JWC31" s="70"/>
      <c r="JWD31" s="70"/>
      <c r="JWE31" s="70"/>
      <c r="JWF31" s="70"/>
      <c r="JWG31" s="70"/>
      <c r="JWH31" s="70"/>
      <c r="JWI31" s="70"/>
      <c r="JWJ31" s="70"/>
      <c r="JWK31" s="70"/>
      <c r="JWL31" s="70"/>
      <c r="JWM31" s="70"/>
      <c r="JWN31" s="70"/>
      <c r="JWO31" s="70"/>
      <c r="JWP31" s="70"/>
      <c r="JWQ31" s="70"/>
      <c r="JWR31" s="70"/>
      <c r="JWS31" s="70"/>
      <c r="JWT31" s="70"/>
      <c r="JWU31" s="70"/>
      <c r="JWV31" s="70"/>
      <c r="JWW31" s="70"/>
      <c r="JWX31" s="70"/>
      <c r="JWY31" s="70"/>
      <c r="JWZ31" s="70"/>
      <c r="JXA31" s="70"/>
      <c r="JXB31" s="70"/>
      <c r="JXC31" s="70"/>
      <c r="JXD31" s="70"/>
      <c r="JXE31" s="70"/>
      <c r="JXF31" s="70"/>
      <c r="JXG31" s="70"/>
      <c r="JXH31" s="70"/>
      <c r="JXI31" s="70"/>
      <c r="JXJ31" s="70"/>
      <c r="JXK31" s="70"/>
      <c r="JXL31" s="70"/>
      <c r="JXM31" s="70"/>
      <c r="JXN31" s="70"/>
      <c r="JXO31" s="70"/>
      <c r="JXP31" s="70"/>
      <c r="JXQ31" s="70"/>
      <c r="JXR31" s="70"/>
      <c r="JXS31" s="70"/>
      <c r="JXT31" s="70"/>
      <c r="JXU31" s="70"/>
      <c r="JXV31" s="70"/>
      <c r="JXW31" s="70"/>
      <c r="JXX31" s="70"/>
      <c r="JXY31" s="70"/>
      <c r="JXZ31" s="70"/>
      <c r="JYA31" s="70"/>
      <c r="JYB31" s="70"/>
      <c r="JYC31" s="70"/>
      <c r="JYD31" s="70"/>
      <c r="JYE31" s="70"/>
      <c r="JYF31" s="70"/>
      <c r="JYG31" s="70"/>
      <c r="JYH31" s="70"/>
      <c r="JYI31" s="70"/>
      <c r="JYJ31" s="70"/>
      <c r="JYK31" s="70"/>
      <c r="JYL31" s="70"/>
      <c r="JYM31" s="70"/>
      <c r="JYN31" s="70"/>
      <c r="JYO31" s="70"/>
      <c r="JYP31" s="70"/>
      <c r="JYQ31" s="70"/>
      <c r="JYR31" s="70"/>
      <c r="JYS31" s="70"/>
      <c r="JYT31" s="70"/>
      <c r="JYU31" s="70"/>
      <c r="JYV31" s="70"/>
      <c r="JYW31" s="70"/>
      <c r="JYX31" s="70"/>
      <c r="JYY31" s="70"/>
      <c r="JYZ31" s="70"/>
      <c r="JZA31" s="70"/>
      <c r="JZB31" s="70"/>
      <c r="JZC31" s="70"/>
      <c r="JZD31" s="70"/>
      <c r="JZE31" s="70"/>
      <c r="JZF31" s="70"/>
      <c r="JZG31" s="70"/>
      <c r="JZH31" s="70"/>
      <c r="JZI31" s="70"/>
      <c r="JZJ31" s="70"/>
      <c r="JZK31" s="70"/>
      <c r="JZL31" s="70"/>
      <c r="JZM31" s="70"/>
      <c r="JZN31" s="70"/>
      <c r="JZO31" s="70"/>
      <c r="JZP31" s="70"/>
      <c r="JZQ31" s="70"/>
      <c r="JZR31" s="70"/>
      <c r="JZS31" s="70"/>
      <c r="JZT31" s="70"/>
      <c r="JZU31" s="70"/>
      <c r="JZV31" s="70"/>
      <c r="JZW31" s="70"/>
      <c r="JZX31" s="70"/>
      <c r="JZY31" s="70"/>
      <c r="JZZ31" s="70"/>
      <c r="KAA31" s="70"/>
      <c r="KAB31" s="70"/>
      <c r="KAC31" s="70"/>
      <c r="KAD31" s="70"/>
      <c r="KAE31" s="70"/>
      <c r="KAF31" s="70"/>
      <c r="KAG31" s="70"/>
      <c r="KAH31" s="70"/>
      <c r="KAI31" s="70"/>
      <c r="KAJ31" s="70"/>
      <c r="KAK31" s="70"/>
      <c r="KAL31" s="70"/>
      <c r="KAM31" s="70"/>
      <c r="KAN31" s="70"/>
      <c r="KAO31" s="70"/>
      <c r="KAP31" s="70"/>
      <c r="KAQ31" s="70"/>
      <c r="KAR31" s="70"/>
      <c r="KAS31" s="70"/>
      <c r="KAT31" s="70"/>
      <c r="KAU31" s="70"/>
      <c r="KAV31" s="70"/>
      <c r="KAW31" s="70"/>
      <c r="KAX31" s="70"/>
      <c r="KAY31" s="70"/>
      <c r="KAZ31" s="70"/>
      <c r="KBA31" s="70"/>
      <c r="KBB31" s="70"/>
      <c r="KBC31" s="70"/>
      <c r="KBD31" s="70"/>
      <c r="KBE31" s="70"/>
      <c r="KBF31" s="70"/>
      <c r="KBG31" s="70"/>
      <c r="KBH31" s="70"/>
      <c r="KBI31" s="70"/>
      <c r="KBJ31" s="70"/>
      <c r="KBK31" s="70"/>
      <c r="KBL31" s="70"/>
      <c r="KBM31" s="70"/>
      <c r="KBN31" s="70"/>
      <c r="KBO31" s="70"/>
      <c r="KBP31" s="70"/>
      <c r="KBQ31" s="70"/>
      <c r="KBR31" s="70"/>
      <c r="KBS31" s="70"/>
      <c r="KBT31" s="70"/>
      <c r="KBU31" s="70"/>
      <c r="KBV31" s="70"/>
      <c r="KBW31" s="70"/>
      <c r="KBX31" s="70"/>
      <c r="KBY31" s="70"/>
      <c r="KBZ31" s="70"/>
      <c r="KCA31" s="70"/>
      <c r="KCB31" s="70"/>
      <c r="KCC31" s="70"/>
      <c r="KCD31" s="70"/>
      <c r="KCE31" s="70"/>
      <c r="KCF31" s="70"/>
      <c r="KCG31" s="70"/>
      <c r="KCH31" s="70"/>
      <c r="KCI31" s="70"/>
      <c r="KCJ31" s="70"/>
      <c r="KCK31" s="70"/>
      <c r="KCL31" s="70"/>
      <c r="KCM31" s="70"/>
      <c r="KCN31" s="70"/>
      <c r="KCO31" s="70"/>
      <c r="KCP31" s="70"/>
      <c r="KCQ31" s="70"/>
      <c r="KCR31" s="70"/>
      <c r="KCS31" s="70"/>
      <c r="KCT31" s="70"/>
      <c r="KCU31" s="70"/>
      <c r="KCV31" s="70"/>
      <c r="KCW31" s="70"/>
      <c r="KCX31" s="70"/>
      <c r="KCY31" s="70"/>
      <c r="KCZ31" s="70"/>
      <c r="KDA31" s="70"/>
      <c r="KDB31" s="70"/>
      <c r="KDC31" s="70"/>
      <c r="KDD31" s="70"/>
      <c r="KDE31" s="70"/>
      <c r="KDF31" s="70"/>
      <c r="KDG31" s="70"/>
      <c r="KDH31" s="70"/>
      <c r="KDI31" s="70"/>
      <c r="KDJ31" s="70"/>
      <c r="KDK31" s="70"/>
      <c r="KDL31" s="70"/>
      <c r="KDM31" s="70"/>
      <c r="KDN31" s="70"/>
      <c r="KDO31" s="70"/>
      <c r="KDP31" s="70"/>
      <c r="KDQ31" s="70"/>
      <c r="KDR31" s="70"/>
      <c r="KDS31" s="70"/>
      <c r="KDT31" s="70"/>
      <c r="KDU31" s="70"/>
      <c r="KDV31" s="70"/>
      <c r="KDW31" s="70"/>
      <c r="KDX31" s="70"/>
      <c r="KDY31" s="70"/>
      <c r="KDZ31" s="70"/>
      <c r="KEA31" s="70"/>
      <c r="KEB31" s="70"/>
      <c r="KEC31" s="70"/>
      <c r="KED31" s="70"/>
      <c r="KEE31" s="70"/>
      <c r="KEF31" s="70"/>
      <c r="KEG31" s="70"/>
      <c r="KEH31" s="70"/>
      <c r="KEI31" s="70"/>
      <c r="KEJ31" s="70"/>
      <c r="KEK31" s="70"/>
      <c r="KEL31" s="70"/>
      <c r="KEM31" s="70"/>
      <c r="KEN31" s="70"/>
      <c r="KEO31" s="70"/>
      <c r="KEP31" s="70"/>
      <c r="KEQ31" s="70"/>
      <c r="KER31" s="70"/>
      <c r="KES31" s="70"/>
      <c r="KET31" s="70"/>
      <c r="KEU31" s="70"/>
      <c r="KEV31" s="70"/>
      <c r="KEW31" s="70"/>
      <c r="KEX31" s="70"/>
      <c r="KEY31" s="70"/>
      <c r="KEZ31" s="70"/>
      <c r="KFA31" s="70"/>
      <c r="KFB31" s="70"/>
      <c r="KFC31" s="70"/>
      <c r="KFD31" s="70"/>
      <c r="KFE31" s="70"/>
      <c r="KFF31" s="70"/>
      <c r="KFG31" s="70"/>
      <c r="KFH31" s="70"/>
      <c r="KFI31" s="70"/>
      <c r="KFJ31" s="70"/>
      <c r="KFK31" s="70"/>
      <c r="KFL31" s="70"/>
      <c r="KFM31" s="70"/>
      <c r="KFN31" s="70"/>
      <c r="KFO31" s="70"/>
      <c r="KFP31" s="70"/>
      <c r="KFQ31" s="70"/>
      <c r="KFR31" s="70"/>
      <c r="KFS31" s="70"/>
      <c r="KFT31" s="70"/>
      <c r="KFU31" s="70"/>
      <c r="KFV31" s="70"/>
      <c r="KFW31" s="70"/>
      <c r="KFX31" s="70"/>
      <c r="KFY31" s="70"/>
      <c r="KFZ31" s="70"/>
      <c r="KGA31" s="70"/>
      <c r="KGB31" s="70"/>
      <c r="KGC31" s="70"/>
      <c r="KGD31" s="70"/>
      <c r="KGE31" s="70"/>
      <c r="KGF31" s="70"/>
      <c r="KGG31" s="70"/>
      <c r="KGH31" s="70"/>
      <c r="KGI31" s="70"/>
      <c r="KGJ31" s="70"/>
      <c r="KGK31" s="70"/>
      <c r="KGL31" s="70"/>
      <c r="KGM31" s="70"/>
      <c r="KGN31" s="70"/>
      <c r="KGO31" s="70"/>
      <c r="KGP31" s="70"/>
      <c r="KGQ31" s="70"/>
      <c r="KGR31" s="70"/>
      <c r="KGS31" s="70"/>
      <c r="KGT31" s="70"/>
      <c r="KGU31" s="70"/>
      <c r="KGV31" s="70"/>
      <c r="KGW31" s="70"/>
      <c r="KGX31" s="70"/>
      <c r="KGY31" s="70"/>
      <c r="KGZ31" s="70"/>
      <c r="KHA31" s="70"/>
      <c r="KHB31" s="70"/>
      <c r="KHC31" s="70"/>
      <c r="KHD31" s="70"/>
      <c r="KHE31" s="70"/>
      <c r="KHF31" s="70"/>
      <c r="KHG31" s="70"/>
      <c r="KHH31" s="70"/>
      <c r="KHI31" s="70"/>
      <c r="KHJ31" s="70"/>
      <c r="KHK31" s="70"/>
      <c r="KHL31" s="70"/>
      <c r="KHM31" s="70"/>
      <c r="KHN31" s="70"/>
      <c r="KHO31" s="70"/>
      <c r="KHP31" s="70"/>
      <c r="KHQ31" s="70"/>
      <c r="KHR31" s="70"/>
      <c r="KHS31" s="70"/>
      <c r="KHT31" s="70"/>
      <c r="KHU31" s="70"/>
      <c r="KHV31" s="70"/>
      <c r="KHW31" s="70"/>
      <c r="KHX31" s="70"/>
      <c r="KHY31" s="70"/>
      <c r="KHZ31" s="70"/>
      <c r="KIA31" s="70"/>
      <c r="KIB31" s="70"/>
      <c r="KIC31" s="70"/>
      <c r="KID31" s="70"/>
      <c r="KIE31" s="70"/>
      <c r="KIF31" s="70"/>
      <c r="KIG31" s="70"/>
      <c r="KIH31" s="70"/>
      <c r="KII31" s="70"/>
      <c r="KIJ31" s="70"/>
      <c r="KIK31" s="70"/>
      <c r="KIL31" s="70"/>
      <c r="KIM31" s="70"/>
      <c r="KIN31" s="70"/>
      <c r="KIO31" s="70"/>
      <c r="KIP31" s="70"/>
      <c r="KIQ31" s="70"/>
      <c r="KIR31" s="70"/>
      <c r="KIS31" s="70"/>
      <c r="KIT31" s="70"/>
      <c r="KIU31" s="70"/>
      <c r="KIV31" s="70"/>
      <c r="KIW31" s="70"/>
      <c r="KIX31" s="70"/>
      <c r="KIY31" s="70"/>
      <c r="KIZ31" s="70"/>
      <c r="KJA31" s="70"/>
      <c r="KJB31" s="70"/>
      <c r="KJC31" s="70"/>
      <c r="KJD31" s="70"/>
      <c r="KJE31" s="70"/>
      <c r="KJF31" s="70"/>
      <c r="KJG31" s="70"/>
      <c r="KJH31" s="70"/>
      <c r="KJI31" s="70"/>
      <c r="KJJ31" s="70"/>
      <c r="KJK31" s="70"/>
      <c r="KJL31" s="70"/>
      <c r="KJM31" s="70"/>
      <c r="KJN31" s="70"/>
      <c r="KJO31" s="70"/>
      <c r="KJP31" s="70"/>
      <c r="KJQ31" s="70"/>
      <c r="KJR31" s="70"/>
      <c r="KJS31" s="70"/>
      <c r="KJT31" s="70"/>
      <c r="KJU31" s="70"/>
      <c r="KJV31" s="70"/>
      <c r="KJW31" s="70"/>
      <c r="KJX31" s="70"/>
      <c r="KJY31" s="70"/>
      <c r="KJZ31" s="70"/>
      <c r="KKA31" s="70"/>
      <c r="KKB31" s="70"/>
      <c r="KKC31" s="70"/>
      <c r="KKD31" s="70"/>
      <c r="KKE31" s="70"/>
      <c r="KKF31" s="70"/>
      <c r="KKG31" s="70"/>
      <c r="KKH31" s="70"/>
      <c r="KKI31" s="70"/>
      <c r="KKJ31" s="70"/>
      <c r="KKK31" s="70"/>
      <c r="KKL31" s="70"/>
      <c r="KKM31" s="70"/>
      <c r="KKN31" s="70"/>
      <c r="KKO31" s="70"/>
      <c r="KKP31" s="70"/>
      <c r="KKQ31" s="70"/>
      <c r="KKR31" s="70"/>
      <c r="KKS31" s="70"/>
      <c r="KKT31" s="70"/>
      <c r="KKU31" s="70"/>
      <c r="KKV31" s="70"/>
      <c r="KKW31" s="70"/>
      <c r="KKX31" s="70"/>
      <c r="KKY31" s="70"/>
      <c r="KKZ31" s="70"/>
      <c r="KLA31" s="70"/>
      <c r="KLB31" s="70"/>
      <c r="KLC31" s="70"/>
      <c r="KLD31" s="70"/>
      <c r="KLE31" s="70"/>
      <c r="KLF31" s="70"/>
      <c r="KLG31" s="70"/>
      <c r="KLH31" s="70"/>
      <c r="KLI31" s="70"/>
      <c r="KLJ31" s="70"/>
      <c r="KLK31" s="70"/>
      <c r="KLL31" s="70"/>
      <c r="KLM31" s="70"/>
      <c r="KLN31" s="70"/>
      <c r="KLO31" s="70"/>
      <c r="KLP31" s="70"/>
      <c r="KLQ31" s="70"/>
      <c r="KLR31" s="70"/>
      <c r="KLS31" s="70"/>
      <c r="KLT31" s="70"/>
      <c r="KLU31" s="70"/>
      <c r="KLV31" s="70"/>
      <c r="KLW31" s="70"/>
      <c r="KLX31" s="70"/>
      <c r="KLY31" s="70"/>
      <c r="KLZ31" s="70"/>
      <c r="KMA31" s="70"/>
      <c r="KMB31" s="70"/>
      <c r="KMC31" s="70"/>
      <c r="KMD31" s="70"/>
      <c r="KME31" s="70"/>
      <c r="KMF31" s="70"/>
      <c r="KMG31" s="70"/>
      <c r="KMH31" s="70"/>
      <c r="KMI31" s="70"/>
      <c r="KMJ31" s="70"/>
      <c r="KMK31" s="70"/>
      <c r="KML31" s="70"/>
      <c r="KMM31" s="70"/>
      <c r="KMN31" s="70"/>
      <c r="KMO31" s="70"/>
      <c r="KMP31" s="70"/>
      <c r="KMQ31" s="70"/>
      <c r="KMR31" s="70"/>
      <c r="KMS31" s="70"/>
      <c r="KMT31" s="70"/>
      <c r="KMU31" s="70"/>
      <c r="KMV31" s="70"/>
      <c r="KMW31" s="70"/>
      <c r="KMX31" s="70"/>
      <c r="KMY31" s="70"/>
      <c r="KMZ31" s="70"/>
      <c r="KNA31" s="70"/>
      <c r="KNB31" s="70"/>
      <c r="KNC31" s="70"/>
      <c r="KND31" s="70"/>
      <c r="KNE31" s="70"/>
      <c r="KNF31" s="70"/>
      <c r="KNG31" s="70"/>
      <c r="KNH31" s="70"/>
      <c r="KNI31" s="70"/>
      <c r="KNJ31" s="70"/>
      <c r="KNK31" s="70"/>
      <c r="KNL31" s="70"/>
      <c r="KNM31" s="70"/>
      <c r="KNN31" s="70"/>
      <c r="KNO31" s="70"/>
      <c r="KNP31" s="70"/>
      <c r="KNQ31" s="70"/>
      <c r="KNR31" s="70"/>
      <c r="KNS31" s="70"/>
      <c r="KNT31" s="70"/>
      <c r="KNU31" s="70"/>
      <c r="KNV31" s="70"/>
      <c r="KNW31" s="70"/>
      <c r="KNX31" s="70"/>
      <c r="KNY31" s="70"/>
      <c r="KNZ31" s="70"/>
      <c r="KOA31" s="70"/>
      <c r="KOB31" s="70"/>
      <c r="KOC31" s="70"/>
      <c r="KOD31" s="70"/>
      <c r="KOE31" s="70"/>
      <c r="KOF31" s="70"/>
      <c r="KOG31" s="70"/>
      <c r="KOH31" s="70"/>
      <c r="KOI31" s="70"/>
      <c r="KOJ31" s="70"/>
      <c r="KOK31" s="70"/>
      <c r="KOL31" s="70"/>
      <c r="KOM31" s="70"/>
      <c r="KON31" s="70"/>
      <c r="KOO31" s="70"/>
      <c r="KOP31" s="70"/>
      <c r="KOQ31" s="70"/>
      <c r="KOR31" s="70"/>
      <c r="KOS31" s="70"/>
      <c r="KOT31" s="70"/>
      <c r="KOU31" s="70"/>
      <c r="KOV31" s="70"/>
      <c r="KOW31" s="70"/>
      <c r="KOX31" s="70"/>
      <c r="KOY31" s="70"/>
      <c r="KOZ31" s="70"/>
      <c r="KPA31" s="70"/>
      <c r="KPB31" s="70"/>
      <c r="KPC31" s="70"/>
      <c r="KPD31" s="70"/>
      <c r="KPE31" s="70"/>
      <c r="KPF31" s="70"/>
      <c r="KPG31" s="70"/>
      <c r="KPH31" s="70"/>
      <c r="KPI31" s="70"/>
      <c r="KPJ31" s="70"/>
      <c r="KPK31" s="70"/>
      <c r="KPL31" s="70"/>
      <c r="KPM31" s="70"/>
      <c r="KPN31" s="70"/>
      <c r="KPO31" s="70"/>
      <c r="KPP31" s="70"/>
      <c r="KPQ31" s="70"/>
      <c r="KPR31" s="70"/>
      <c r="KPS31" s="70"/>
      <c r="KPT31" s="70"/>
      <c r="KPU31" s="70"/>
      <c r="KPV31" s="70"/>
      <c r="KPW31" s="70"/>
      <c r="KPX31" s="70"/>
      <c r="KPY31" s="70"/>
      <c r="KPZ31" s="70"/>
      <c r="KQA31" s="70"/>
      <c r="KQB31" s="70"/>
      <c r="KQC31" s="70"/>
      <c r="KQD31" s="70"/>
      <c r="KQE31" s="70"/>
      <c r="KQF31" s="70"/>
      <c r="KQG31" s="70"/>
      <c r="KQH31" s="70"/>
      <c r="KQI31" s="70"/>
      <c r="KQJ31" s="70"/>
      <c r="KQK31" s="70"/>
      <c r="KQL31" s="70"/>
      <c r="KQM31" s="70"/>
      <c r="KQN31" s="70"/>
      <c r="KQO31" s="70"/>
      <c r="KQP31" s="70"/>
      <c r="KQQ31" s="70"/>
      <c r="KQR31" s="70"/>
      <c r="KQS31" s="70"/>
      <c r="KQT31" s="70"/>
      <c r="KQU31" s="70"/>
      <c r="KQV31" s="70"/>
      <c r="KQW31" s="70"/>
      <c r="KQX31" s="70"/>
      <c r="KQY31" s="70"/>
      <c r="KQZ31" s="70"/>
      <c r="KRA31" s="70"/>
      <c r="KRB31" s="70"/>
      <c r="KRC31" s="70"/>
      <c r="KRD31" s="70"/>
      <c r="KRE31" s="70"/>
      <c r="KRF31" s="70"/>
      <c r="KRG31" s="70"/>
      <c r="KRH31" s="70"/>
      <c r="KRI31" s="70"/>
      <c r="KRJ31" s="70"/>
      <c r="KRK31" s="70"/>
      <c r="KRL31" s="70"/>
      <c r="KRM31" s="70"/>
      <c r="KRN31" s="70"/>
      <c r="KRO31" s="70"/>
      <c r="KRP31" s="70"/>
      <c r="KRQ31" s="70"/>
      <c r="KRR31" s="70"/>
      <c r="KRS31" s="70"/>
      <c r="KRT31" s="70"/>
      <c r="KRU31" s="70"/>
      <c r="KRV31" s="70"/>
      <c r="KRW31" s="70"/>
      <c r="KRX31" s="70"/>
      <c r="KRY31" s="70"/>
      <c r="KRZ31" s="70"/>
      <c r="KSA31" s="70"/>
      <c r="KSB31" s="70"/>
      <c r="KSC31" s="70"/>
      <c r="KSD31" s="70"/>
      <c r="KSE31" s="70"/>
      <c r="KSF31" s="70"/>
      <c r="KSG31" s="70"/>
      <c r="KSH31" s="70"/>
      <c r="KSI31" s="70"/>
      <c r="KSJ31" s="70"/>
      <c r="KSK31" s="70"/>
      <c r="KSL31" s="70"/>
      <c r="KSM31" s="70"/>
      <c r="KSN31" s="70"/>
      <c r="KSO31" s="70"/>
      <c r="KSP31" s="70"/>
      <c r="KSQ31" s="70"/>
      <c r="KSR31" s="70"/>
      <c r="KSS31" s="70"/>
      <c r="KST31" s="70"/>
      <c r="KSU31" s="70"/>
      <c r="KSV31" s="70"/>
      <c r="KSW31" s="70"/>
      <c r="KSX31" s="70"/>
      <c r="KSY31" s="70"/>
      <c r="KSZ31" s="70"/>
      <c r="KTA31" s="70"/>
      <c r="KTB31" s="70"/>
      <c r="KTC31" s="70"/>
      <c r="KTD31" s="70"/>
      <c r="KTE31" s="70"/>
      <c r="KTF31" s="70"/>
      <c r="KTG31" s="70"/>
      <c r="KTH31" s="70"/>
      <c r="KTI31" s="70"/>
      <c r="KTJ31" s="70"/>
      <c r="KTK31" s="70"/>
      <c r="KTL31" s="70"/>
      <c r="KTM31" s="70"/>
      <c r="KTN31" s="70"/>
      <c r="KTO31" s="70"/>
      <c r="KTP31" s="70"/>
      <c r="KTQ31" s="70"/>
      <c r="KTR31" s="70"/>
      <c r="KTS31" s="70"/>
      <c r="KTT31" s="70"/>
      <c r="KTU31" s="70"/>
      <c r="KTV31" s="70"/>
      <c r="KTW31" s="70"/>
      <c r="KTX31" s="70"/>
      <c r="KTY31" s="70"/>
      <c r="KTZ31" s="70"/>
      <c r="KUA31" s="70"/>
      <c r="KUB31" s="70"/>
      <c r="KUC31" s="70"/>
      <c r="KUD31" s="70"/>
      <c r="KUE31" s="70"/>
      <c r="KUF31" s="70"/>
      <c r="KUG31" s="70"/>
      <c r="KUH31" s="70"/>
      <c r="KUI31" s="70"/>
      <c r="KUJ31" s="70"/>
      <c r="KUK31" s="70"/>
      <c r="KUL31" s="70"/>
      <c r="KUM31" s="70"/>
      <c r="KUN31" s="70"/>
      <c r="KUO31" s="70"/>
      <c r="KUP31" s="70"/>
      <c r="KUQ31" s="70"/>
      <c r="KUR31" s="70"/>
      <c r="KUS31" s="70"/>
      <c r="KUT31" s="70"/>
      <c r="KUU31" s="70"/>
      <c r="KUV31" s="70"/>
      <c r="KUW31" s="70"/>
      <c r="KUX31" s="70"/>
      <c r="KUY31" s="70"/>
      <c r="KUZ31" s="70"/>
      <c r="KVA31" s="70"/>
      <c r="KVB31" s="70"/>
      <c r="KVC31" s="70"/>
      <c r="KVD31" s="70"/>
      <c r="KVE31" s="70"/>
      <c r="KVF31" s="70"/>
      <c r="KVG31" s="70"/>
      <c r="KVH31" s="70"/>
      <c r="KVI31" s="70"/>
      <c r="KVJ31" s="70"/>
      <c r="KVK31" s="70"/>
      <c r="KVL31" s="70"/>
      <c r="KVM31" s="70"/>
      <c r="KVN31" s="70"/>
      <c r="KVO31" s="70"/>
      <c r="KVP31" s="70"/>
      <c r="KVQ31" s="70"/>
      <c r="KVR31" s="70"/>
      <c r="KVS31" s="70"/>
      <c r="KVT31" s="70"/>
      <c r="KVU31" s="70"/>
      <c r="KVV31" s="70"/>
      <c r="KVW31" s="70"/>
      <c r="KVX31" s="70"/>
      <c r="KVY31" s="70"/>
      <c r="KVZ31" s="70"/>
      <c r="KWA31" s="70"/>
      <c r="KWB31" s="70"/>
      <c r="KWC31" s="70"/>
      <c r="KWD31" s="70"/>
      <c r="KWE31" s="70"/>
      <c r="KWF31" s="70"/>
      <c r="KWG31" s="70"/>
      <c r="KWH31" s="70"/>
      <c r="KWI31" s="70"/>
      <c r="KWJ31" s="70"/>
      <c r="KWK31" s="70"/>
      <c r="KWL31" s="70"/>
      <c r="KWM31" s="70"/>
      <c r="KWN31" s="70"/>
      <c r="KWO31" s="70"/>
      <c r="KWP31" s="70"/>
      <c r="KWQ31" s="70"/>
      <c r="KWR31" s="70"/>
      <c r="KWS31" s="70"/>
      <c r="KWT31" s="70"/>
      <c r="KWU31" s="70"/>
      <c r="KWV31" s="70"/>
      <c r="KWW31" s="70"/>
      <c r="KWX31" s="70"/>
      <c r="KWY31" s="70"/>
      <c r="KWZ31" s="70"/>
      <c r="KXA31" s="70"/>
      <c r="KXB31" s="70"/>
      <c r="KXC31" s="70"/>
      <c r="KXD31" s="70"/>
      <c r="KXE31" s="70"/>
      <c r="KXF31" s="70"/>
      <c r="KXG31" s="70"/>
      <c r="KXH31" s="70"/>
      <c r="KXI31" s="70"/>
      <c r="KXJ31" s="70"/>
      <c r="KXK31" s="70"/>
      <c r="KXL31" s="70"/>
      <c r="KXM31" s="70"/>
      <c r="KXN31" s="70"/>
      <c r="KXO31" s="70"/>
      <c r="KXP31" s="70"/>
      <c r="KXQ31" s="70"/>
      <c r="KXR31" s="70"/>
      <c r="KXS31" s="70"/>
      <c r="KXT31" s="70"/>
      <c r="KXU31" s="70"/>
      <c r="KXV31" s="70"/>
      <c r="KXW31" s="70"/>
      <c r="KXX31" s="70"/>
      <c r="KXY31" s="70"/>
      <c r="KXZ31" s="70"/>
      <c r="KYA31" s="70"/>
      <c r="KYB31" s="70"/>
      <c r="KYC31" s="70"/>
      <c r="KYD31" s="70"/>
      <c r="KYE31" s="70"/>
      <c r="KYF31" s="70"/>
      <c r="KYG31" s="70"/>
      <c r="KYH31" s="70"/>
      <c r="KYI31" s="70"/>
      <c r="KYJ31" s="70"/>
      <c r="KYK31" s="70"/>
      <c r="KYL31" s="70"/>
      <c r="KYM31" s="70"/>
      <c r="KYN31" s="70"/>
      <c r="KYO31" s="70"/>
      <c r="KYP31" s="70"/>
      <c r="KYQ31" s="70"/>
      <c r="KYR31" s="70"/>
      <c r="KYS31" s="70"/>
      <c r="KYT31" s="70"/>
      <c r="KYU31" s="70"/>
      <c r="KYV31" s="70"/>
      <c r="KYW31" s="70"/>
      <c r="KYX31" s="70"/>
      <c r="KYY31" s="70"/>
      <c r="KYZ31" s="70"/>
      <c r="KZA31" s="70"/>
      <c r="KZB31" s="70"/>
      <c r="KZC31" s="70"/>
      <c r="KZD31" s="70"/>
      <c r="KZE31" s="70"/>
      <c r="KZF31" s="70"/>
      <c r="KZG31" s="70"/>
      <c r="KZH31" s="70"/>
      <c r="KZI31" s="70"/>
      <c r="KZJ31" s="70"/>
      <c r="KZK31" s="70"/>
      <c r="KZL31" s="70"/>
      <c r="KZM31" s="70"/>
      <c r="KZN31" s="70"/>
      <c r="KZO31" s="70"/>
      <c r="KZP31" s="70"/>
      <c r="KZQ31" s="70"/>
      <c r="KZR31" s="70"/>
      <c r="KZS31" s="70"/>
      <c r="KZT31" s="70"/>
      <c r="KZU31" s="70"/>
      <c r="KZV31" s="70"/>
      <c r="KZW31" s="70"/>
      <c r="KZX31" s="70"/>
      <c r="KZY31" s="70"/>
      <c r="KZZ31" s="70"/>
      <c r="LAA31" s="70"/>
      <c r="LAB31" s="70"/>
      <c r="LAC31" s="70"/>
      <c r="LAD31" s="70"/>
      <c r="LAE31" s="70"/>
      <c r="LAF31" s="70"/>
      <c r="LAG31" s="70"/>
      <c r="LAH31" s="70"/>
      <c r="LAI31" s="70"/>
      <c r="LAJ31" s="70"/>
      <c r="LAK31" s="70"/>
      <c r="LAL31" s="70"/>
      <c r="LAM31" s="70"/>
      <c r="LAN31" s="70"/>
      <c r="LAO31" s="70"/>
      <c r="LAP31" s="70"/>
      <c r="LAQ31" s="70"/>
      <c r="LAR31" s="70"/>
      <c r="LAS31" s="70"/>
      <c r="LAT31" s="70"/>
      <c r="LAU31" s="70"/>
      <c r="LAV31" s="70"/>
      <c r="LAW31" s="70"/>
      <c r="LAX31" s="70"/>
      <c r="LAY31" s="70"/>
      <c r="LAZ31" s="70"/>
      <c r="LBA31" s="70"/>
      <c r="LBB31" s="70"/>
      <c r="LBC31" s="70"/>
      <c r="LBD31" s="70"/>
      <c r="LBE31" s="70"/>
      <c r="LBF31" s="70"/>
      <c r="LBG31" s="70"/>
      <c r="LBH31" s="70"/>
      <c r="LBI31" s="70"/>
      <c r="LBJ31" s="70"/>
      <c r="LBK31" s="70"/>
      <c r="LBL31" s="70"/>
      <c r="LBM31" s="70"/>
      <c r="LBN31" s="70"/>
      <c r="LBO31" s="70"/>
      <c r="LBP31" s="70"/>
      <c r="LBQ31" s="70"/>
      <c r="LBR31" s="70"/>
      <c r="LBS31" s="70"/>
      <c r="LBT31" s="70"/>
      <c r="LBU31" s="70"/>
      <c r="LBV31" s="70"/>
      <c r="LBW31" s="70"/>
      <c r="LBX31" s="70"/>
      <c r="LBY31" s="70"/>
      <c r="LBZ31" s="70"/>
      <c r="LCA31" s="70"/>
      <c r="LCB31" s="70"/>
      <c r="LCC31" s="70"/>
      <c r="LCD31" s="70"/>
      <c r="LCE31" s="70"/>
      <c r="LCF31" s="70"/>
      <c r="LCG31" s="70"/>
      <c r="LCH31" s="70"/>
      <c r="LCI31" s="70"/>
      <c r="LCJ31" s="70"/>
      <c r="LCK31" s="70"/>
      <c r="LCL31" s="70"/>
      <c r="LCM31" s="70"/>
      <c r="LCN31" s="70"/>
      <c r="LCO31" s="70"/>
      <c r="LCP31" s="70"/>
      <c r="LCQ31" s="70"/>
      <c r="LCR31" s="70"/>
      <c r="LCS31" s="70"/>
      <c r="LCT31" s="70"/>
      <c r="LCU31" s="70"/>
      <c r="LCV31" s="70"/>
      <c r="LCW31" s="70"/>
      <c r="LCX31" s="70"/>
      <c r="LCY31" s="70"/>
      <c r="LCZ31" s="70"/>
      <c r="LDA31" s="70"/>
      <c r="LDB31" s="70"/>
      <c r="LDC31" s="70"/>
      <c r="LDD31" s="70"/>
      <c r="LDE31" s="70"/>
      <c r="LDF31" s="70"/>
      <c r="LDG31" s="70"/>
      <c r="LDH31" s="70"/>
      <c r="LDI31" s="70"/>
      <c r="LDJ31" s="70"/>
      <c r="LDK31" s="70"/>
      <c r="LDL31" s="70"/>
      <c r="LDM31" s="70"/>
      <c r="LDN31" s="70"/>
      <c r="LDO31" s="70"/>
      <c r="LDP31" s="70"/>
      <c r="LDQ31" s="70"/>
      <c r="LDR31" s="70"/>
      <c r="LDS31" s="70"/>
      <c r="LDT31" s="70"/>
      <c r="LDU31" s="70"/>
      <c r="LDV31" s="70"/>
      <c r="LDW31" s="70"/>
      <c r="LDX31" s="70"/>
      <c r="LDY31" s="70"/>
      <c r="LDZ31" s="70"/>
      <c r="LEA31" s="70"/>
      <c r="LEB31" s="70"/>
      <c r="LEC31" s="70"/>
      <c r="LED31" s="70"/>
      <c r="LEE31" s="70"/>
      <c r="LEF31" s="70"/>
      <c r="LEG31" s="70"/>
      <c r="LEH31" s="70"/>
      <c r="LEI31" s="70"/>
      <c r="LEJ31" s="70"/>
      <c r="LEK31" s="70"/>
      <c r="LEL31" s="70"/>
      <c r="LEM31" s="70"/>
      <c r="LEN31" s="70"/>
      <c r="LEO31" s="70"/>
      <c r="LEP31" s="70"/>
      <c r="LEQ31" s="70"/>
      <c r="LER31" s="70"/>
      <c r="LES31" s="70"/>
      <c r="LET31" s="70"/>
      <c r="LEU31" s="70"/>
      <c r="LEV31" s="70"/>
      <c r="LEW31" s="70"/>
      <c r="LEX31" s="70"/>
      <c r="LEY31" s="70"/>
      <c r="LEZ31" s="70"/>
      <c r="LFA31" s="70"/>
      <c r="LFB31" s="70"/>
      <c r="LFC31" s="70"/>
      <c r="LFD31" s="70"/>
      <c r="LFE31" s="70"/>
      <c r="LFF31" s="70"/>
      <c r="LFG31" s="70"/>
      <c r="LFH31" s="70"/>
      <c r="LFI31" s="70"/>
      <c r="LFJ31" s="70"/>
      <c r="LFK31" s="70"/>
      <c r="LFL31" s="70"/>
      <c r="LFM31" s="70"/>
      <c r="LFN31" s="70"/>
      <c r="LFO31" s="70"/>
      <c r="LFP31" s="70"/>
      <c r="LFQ31" s="70"/>
      <c r="LFR31" s="70"/>
      <c r="LFS31" s="70"/>
      <c r="LFT31" s="70"/>
      <c r="LFU31" s="70"/>
      <c r="LFV31" s="70"/>
      <c r="LFW31" s="70"/>
      <c r="LFX31" s="70"/>
      <c r="LFY31" s="70"/>
      <c r="LFZ31" s="70"/>
      <c r="LGA31" s="70"/>
      <c r="LGB31" s="70"/>
      <c r="LGC31" s="70"/>
      <c r="LGD31" s="70"/>
      <c r="LGE31" s="70"/>
      <c r="LGF31" s="70"/>
      <c r="LGG31" s="70"/>
      <c r="LGH31" s="70"/>
      <c r="LGI31" s="70"/>
      <c r="LGJ31" s="70"/>
      <c r="LGK31" s="70"/>
      <c r="LGL31" s="70"/>
      <c r="LGM31" s="70"/>
      <c r="LGN31" s="70"/>
      <c r="LGO31" s="70"/>
      <c r="LGP31" s="70"/>
      <c r="LGQ31" s="70"/>
      <c r="LGR31" s="70"/>
      <c r="LGS31" s="70"/>
      <c r="LGT31" s="70"/>
      <c r="LGU31" s="70"/>
      <c r="LGV31" s="70"/>
      <c r="LGW31" s="70"/>
      <c r="LGX31" s="70"/>
      <c r="LGY31" s="70"/>
      <c r="LGZ31" s="70"/>
      <c r="LHA31" s="70"/>
      <c r="LHB31" s="70"/>
      <c r="LHC31" s="70"/>
      <c r="LHD31" s="70"/>
      <c r="LHE31" s="70"/>
      <c r="LHF31" s="70"/>
      <c r="LHG31" s="70"/>
      <c r="LHH31" s="70"/>
      <c r="LHI31" s="70"/>
      <c r="LHJ31" s="70"/>
      <c r="LHK31" s="70"/>
      <c r="LHL31" s="70"/>
      <c r="LHM31" s="70"/>
      <c r="LHN31" s="70"/>
      <c r="LHO31" s="70"/>
      <c r="LHP31" s="70"/>
      <c r="LHQ31" s="70"/>
      <c r="LHR31" s="70"/>
      <c r="LHS31" s="70"/>
      <c r="LHT31" s="70"/>
      <c r="LHU31" s="70"/>
      <c r="LHV31" s="70"/>
      <c r="LHW31" s="70"/>
      <c r="LHX31" s="70"/>
      <c r="LHY31" s="70"/>
      <c r="LHZ31" s="70"/>
      <c r="LIA31" s="70"/>
      <c r="LIB31" s="70"/>
      <c r="LIC31" s="70"/>
      <c r="LID31" s="70"/>
      <c r="LIE31" s="70"/>
      <c r="LIF31" s="70"/>
      <c r="LIG31" s="70"/>
      <c r="LIH31" s="70"/>
      <c r="LII31" s="70"/>
      <c r="LIJ31" s="70"/>
      <c r="LIK31" s="70"/>
      <c r="LIL31" s="70"/>
      <c r="LIM31" s="70"/>
      <c r="LIN31" s="70"/>
      <c r="LIO31" s="70"/>
      <c r="LIP31" s="70"/>
      <c r="LIQ31" s="70"/>
      <c r="LIR31" s="70"/>
      <c r="LIS31" s="70"/>
      <c r="LIT31" s="70"/>
      <c r="LIU31" s="70"/>
      <c r="LIV31" s="70"/>
      <c r="LIW31" s="70"/>
      <c r="LIX31" s="70"/>
      <c r="LIY31" s="70"/>
      <c r="LIZ31" s="70"/>
      <c r="LJA31" s="70"/>
      <c r="LJB31" s="70"/>
      <c r="LJC31" s="70"/>
      <c r="LJD31" s="70"/>
      <c r="LJE31" s="70"/>
      <c r="LJF31" s="70"/>
      <c r="LJG31" s="70"/>
      <c r="LJH31" s="70"/>
      <c r="LJI31" s="70"/>
      <c r="LJJ31" s="70"/>
      <c r="LJK31" s="70"/>
      <c r="LJL31" s="70"/>
      <c r="LJM31" s="70"/>
      <c r="LJN31" s="70"/>
      <c r="LJO31" s="70"/>
      <c r="LJP31" s="70"/>
      <c r="LJQ31" s="70"/>
      <c r="LJR31" s="70"/>
      <c r="LJS31" s="70"/>
      <c r="LJT31" s="70"/>
      <c r="LJU31" s="70"/>
      <c r="LJV31" s="70"/>
      <c r="LJW31" s="70"/>
      <c r="LJX31" s="70"/>
      <c r="LJY31" s="70"/>
      <c r="LJZ31" s="70"/>
      <c r="LKA31" s="70"/>
      <c r="LKB31" s="70"/>
      <c r="LKC31" s="70"/>
      <c r="LKD31" s="70"/>
      <c r="LKE31" s="70"/>
      <c r="LKF31" s="70"/>
      <c r="LKG31" s="70"/>
      <c r="LKH31" s="70"/>
      <c r="LKI31" s="70"/>
      <c r="LKJ31" s="70"/>
      <c r="LKK31" s="70"/>
      <c r="LKL31" s="70"/>
      <c r="LKM31" s="70"/>
      <c r="LKN31" s="70"/>
      <c r="LKO31" s="70"/>
      <c r="LKP31" s="70"/>
      <c r="LKQ31" s="70"/>
      <c r="LKR31" s="70"/>
      <c r="LKS31" s="70"/>
      <c r="LKT31" s="70"/>
      <c r="LKU31" s="70"/>
      <c r="LKV31" s="70"/>
      <c r="LKW31" s="70"/>
      <c r="LKX31" s="70"/>
      <c r="LKY31" s="70"/>
      <c r="LKZ31" s="70"/>
      <c r="LLA31" s="70"/>
      <c r="LLB31" s="70"/>
      <c r="LLC31" s="70"/>
      <c r="LLD31" s="70"/>
      <c r="LLE31" s="70"/>
      <c r="LLF31" s="70"/>
      <c r="LLG31" s="70"/>
      <c r="LLH31" s="70"/>
      <c r="LLI31" s="70"/>
      <c r="LLJ31" s="70"/>
      <c r="LLK31" s="70"/>
      <c r="LLL31" s="70"/>
      <c r="LLM31" s="70"/>
      <c r="LLN31" s="70"/>
      <c r="LLO31" s="70"/>
      <c r="LLP31" s="70"/>
      <c r="LLQ31" s="70"/>
      <c r="LLR31" s="70"/>
      <c r="LLS31" s="70"/>
      <c r="LLT31" s="70"/>
      <c r="LLU31" s="70"/>
      <c r="LLV31" s="70"/>
      <c r="LLW31" s="70"/>
      <c r="LLX31" s="70"/>
      <c r="LLY31" s="70"/>
      <c r="LLZ31" s="70"/>
      <c r="LMA31" s="70"/>
      <c r="LMB31" s="70"/>
      <c r="LMC31" s="70"/>
      <c r="LMD31" s="70"/>
      <c r="LME31" s="70"/>
      <c r="LMF31" s="70"/>
      <c r="LMG31" s="70"/>
      <c r="LMH31" s="70"/>
      <c r="LMI31" s="70"/>
      <c r="LMJ31" s="70"/>
      <c r="LMK31" s="70"/>
      <c r="LML31" s="70"/>
      <c r="LMM31" s="70"/>
      <c r="LMN31" s="70"/>
      <c r="LMO31" s="70"/>
      <c r="LMP31" s="70"/>
      <c r="LMQ31" s="70"/>
      <c r="LMR31" s="70"/>
      <c r="LMS31" s="70"/>
      <c r="LMT31" s="70"/>
      <c r="LMU31" s="70"/>
      <c r="LMV31" s="70"/>
      <c r="LMW31" s="70"/>
      <c r="LMX31" s="70"/>
      <c r="LMY31" s="70"/>
      <c r="LMZ31" s="70"/>
      <c r="LNA31" s="70"/>
      <c r="LNB31" s="70"/>
      <c r="LNC31" s="70"/>
      <c r="LND31" s="70"/>
      <c r="LNE31" s="70"/>
      <c r="LNF31" s="70"/>
      <c r="LNG31" s="70"/>
      <c r="LNH31" s="70"/>
      <c r="LNI31" s="70"/>
      <c r="LNJ31" s="70"/>
      <c r="LNK31" s="70"/>
      <c r="LNL31" s="70"/>
      <c r="LNM31" s="70"/>
      <c r="LNN31" s="70"/>
      <c r="LNO31" s="70"/>
      <c r="LNP31" s="70"/>
      <c r="LNQ31" s="70"/>
      <c r="LNR31" s="70"/>
      <c r="LNS31" s="70"/>
      <c r="LNT31" s="70"/>
      <c r="LNU31" s="70"/>
      <c r="LNV31" s="70"/>
      <c r="LNW31" s="70"/>
      <c r="LNX31" s="70"/>
      <c r="LNY31" s="70"/>
      <c r="LNZ31" s="70"/>
      <c r="LOA31" s="70"/>
      <c r="LOB31" s="70"/>
      <c r="LOC31" s="70"/>
      <c r="LOD31" s="70"/>
      <c r="LOE31" s="70"/>
      <c r="LOF31" s="70"/>
      <c r="LOG31" s="70"/>
      <c r="LOH31" s="70"/>
      <c r="LOI31" s="70"/>
      <c r="LOJ31" s="70"/>
      <c r="LOK31" s="70"/>
      <c r="LOL31" s="70"/>
      <c r="LOM31" s="70"/>
      <c r="LON31" s="70"/>
      <c r="LOO31" s="70"/>
      <c r="LOP31" s="70"/>
      <c r="LOQ31" s="70"/>
      <c r="LOR31" s="70"/>
      <c r="LOS31" s="70"/>
      <c r="LOT31" s="70"/>
      <c r="LOU31" s="70"/>
      <c r="LOV31" s="70"/>
      <c r="LOW31" s="70"/>
      <c r="LOX31" s="70"/>
      <c r="LOY31" s="70"/>
      <c r="LOZ31" s="70"/>
      <c r="LPA31" s="70"/>
      <c r="LPB31" s="70"/>
      <c r="LPC31" s="70"/>
      <c r="LPD31" s="70"/>
      <c r="LPE31" s="70"/>
      <c r="LPF31" s="70"/>
      <c r="LPG31" s="70"/>
      <c r="LPH31" s="70"/>
      <c r="LPI31" s="70"/>
      <c r="LPJ31" s="70"/>
      <c r="LPK31" s="70"/>
      <c r="LPL31" s="70"/>
      <c r="LPM31" s="70"/>
      <c r="LPN31" s="70"/>
      <c r="LPO31" s="70"/>
      <c r="LPP31" s="70"/>
      <c r="LPQ31" s="70"/>
      <c r="LPR31" s="70"/>
      <c r="LPS31" s="70"/>
      <c r="LPT31" s="70"/>
      <c r="LPU31" s="70"/>
      <c r="LPV31" s="70"/>
      <c r="LPW31" s="70"/>
      <c r="LPX31" s="70"/>
      <c r="LPY31" s="70"/>
      <c r="LPZ31" s="70"/>
      <c r="LQA31" s="70"/>
      <c r="LQB31" s="70"/>
      <c r="LQC31" s="70"/>
      <c r="LQD31" s="70"/>
      <c r="LQE31" s="70"/>
      <c r="LQF31" s="70"/>
      <c r="LQG31" s="70"/>
      <c r="LQH31" s="70"/>
      <c r="LQI31" s="70"/>
      <c r="LQJ31" s="70"/>
      <c r="LQK31" s="70"/>
      <c r="LQL31" s="70"/>
      <c r="LQM31" s="70"/>
      <c r="LQN31" s="70"/>
      <c r="LQO31" s="70"/>
      <c r="LQP31" s="70"/>
      <c r="LQQ31" s="70"/>
      <c r="LQR31" s="70"/>
      <c r="LQS31" s="70"/>
      <c r="LQT31" s="70"/>
      <c r="LQU31" s="70"/>
      <c r="LQV31" s="70"/>
      <c r="LQW31" s="70"/>
      <c r="LQX31" s="70"/>
      <c r="LQY31" s="70"/>
      <c r="LQZ31" s="70"/>
      <c r="LRA31" s="70"/>
      <c r="LRB31" s="70"/>
      <c r="LRC31" s="70"/>
      <c r="LRD31" s="70"/>
      <c r="LRE31" s="70"/>
      <c r="LRF31" s="70"/>
      <c r="LRG31" s="70"/>
      <c r="LRH31" s="70"/>
      <c r="LRI31" s="70"/>
      <c r="LRJ31" s="70"/>
      <c r="LRK31" s="70"/>
      <c r="LRL31" s="70"/>
      <c r="LRM31" s="70"/>
      <c r="LRN31" s="70"/>
      <c r="LRO31" s="70"/>
      <c r="LRP31" s="70"/>
      <c r="LRQ31" s="70"/>
      <c r="LRR31" s="70"/>
      <c r="LRS31" s="70"/>
      <c r="LRT31" s="70"/>
      <c r="LRU31" s="70"/>
      <c r="LRV31" s="70"/>
      <c r="LRW31" s="70"/>
      <c r="LRX31" s="70"/>
      <c r="LRY31" s="70"/>
      <c r="LRZ31" s="70"/>
      <c r="LSA31" s="70"/>
      <c r="LSB31" s="70"/>
      <c r="LSC31" s="70"/>
      <c r="LSD31" s="70"/>
      <c r="LSE31" s="70"/>
      <c r="LSF31" s="70"/>
      <c r="LSG31" s="70"/>
      <c r="LSH31" s="70"/>
      <c r="LSI31" s="70"/>
      <c r="LSJ31" s="70"/>
      <c r="LSK31" s="70"/>
      <c r="LSL31" s="70"/>
      <c r="LSM31" s="70"/>
      <c r="LSN31" s="70"/>
      <c r="LSO31" s="70"/>
      <c r="LSP31" s="70"/>
      <c r="LSQ31" s="70"/>
      <c r="LSR31" s="70"/>
      <c r="LSS31" s="70"/>
      <c r="LST31" s="70"/>
      <c r="LSU31" s="70"/>
      <c r="LSV31" s="70"/>
      <c r="LSW31" s="70"/>
      <c r="LSX31" s="70"/>
      <c r="LSY31" s="70"/>
      <c r="LSZ31" s="70"/>
      <c r="LTA31" s="70"/>
      <c r="LTB31" s="70"/>
      <c r="LTC31" s="70"/>
      <c r="LTD31" s="70"/>
      <c r="LTE31" s="70"/>
      <c r="LTF31" s="70"/>
      <c r="LTG31" s="70"/>
      <c r="LTH31" s="70"/>
      <c r="LTI31" s="70"/>
      <c r="LTJ31" s="70"/>
      <c r="LTK31" s="70"/>
      <c r="LTL31" s="70"/>
      <c r="LTM31" s="70"/>
      <c r="LTN31" s="70"/>
      <c r="LTO31" s="70"/>
      <c r="LTP31" s="70"/>
      <c r="LTQ31" s="70"/>
      <c r="LTR31" s="70"/>
      <c r="LTS31" s="70"/>
      <c r="LTT31" s="70"/>
      <c r="LTU31" s="70"/>
      <c r="LTV31" s="70"/>
      <c r="LTW31" s="70"/>
      <c r="LTX31" s="70"/>
      <c r="LTY31" s="70"/>
      <c r="LTZ31" s="70"/>
      <c r="LUA31" s="70"/>
      <c r="LUB31" s="70"/>
      <c r="LUC31" s="70"/>
      <c r="LUD31" s="70"/>
      <c r="LUE31" s="70"/>
      <c r="LUF31" s="70"/>
      <c r="LUG31" s="70"/>
      <c r="LUH31" s="70"/>
      <c r="LUI31" s="70"/>
      <c r="LUJ31" s="70"/>
      <c r="LUK31" s="70"/>
      <c r="LUL31" s="70"/>
      <c r="LUM31" s="70"/>
      <c r="LUN31" s="70"/>
      <c r="LUO31" s="70"/>
      <c r="LUP31" s="70"/>
      <c r="LUQ31" s="70"/>
      <c r="LUR31" s="70"/>
      <c r="LUS31" s="70"/>
      <c r="LUT31" s="70"/>
      <c r="LUU31" s="70"/>
      <c r="LUV31" s="70"/>
      <c r="LUW31" s="70"/>
      <c r="LUX31" s="70"/>
      <c r="LUY31" s="70"/>
      <c r="LUZ31" s="70"/>
      <c r="LVA31" s="70"/>
      <c r="LVB31" s="70"/>
      <c r="LVC31" s="70"/>
      <c r="LVD31" s="70"/>
      <c r="LVE31" s="70"/>
      <c r="LVF31" s="70"/>
      <c r="LVG31" s="70"/>
      <c r="LVH31" s="70"/>
      <c r="LVI31" s="70"/>
      <c r="LVJ31" s="70"/>
      <c r="LVK31" s="70"/>
      <c r="LVL31" s="70"/>
      <c r="LVM31" s="70"/>
      <c r="LVN31" s="70"/>
      <c r="LVO31" s="70"/>
      <c r="LVP31" s="70"/>
      <c r="LVQ31" s="70"/>
      <c r="LVR31" s="70"/>
      <c r="LVS31" s="70"/>
      <c r="LVT31" s="70"/>
      <c r="LVU31" s="70"/>
      <c r="LVV31" s="70"/>
      <c r="LVW31" s="70"/>
      <c r="LVX31" s="70"/>
      <c r="LVY31" s="70"/>
      <c r="LVZ31" s="70"/>
      <c r="LWA31" s="70"/>
      <c r="LWB31" s="70"/>
      <c r="LWC31" s="70"/>
      <c r="LWD31" s="70"/>
      <c r="LWE31" s="70"/>
      <c r="LWF31" s="70"/>
      <c r="LWG31" s="70"/>
      <c r="LWH31" s="70"/>
      <c r="LWI31" s="70"/>
      <c r="LWJ31" s="70"/>
      <c r="LWK31" s="70"/>
      <c r="LWL31" s="70"/>
      <c r="LWM31" s="70"/>
      <c r="LWN31" s="70"/>
      <c r="LWO31" s="70"/>
      <c r="LWP31" s="70"/>
      <c r="LWQ31" s="70"/>
      <c r="LWR31" s="70"/>
      <c r="LWS31" s="70"/>
      <c r="LWT31" s="70"/>
      <c r="LWU31" s="70"/>
      <c r="LWV31" s="70"/>
      <c r="LWW31" s="70"/>
      <c r="LWX31" s="70"/>
      <c r="LWY31" s="70"/>
      <c r="LWZ31" s="70"/>
      <c r="LXA31" s="70"/>
      <c r="LXB31" s="70"/>
      <c r="LXC31" s="70"/>
      <c r="LXD31" s="70"/>
      <c r="LXE31" s="70"/>
      <c r="LXF31" s="70"/>
      <c r="LXG31" s="70"/>
      <c r="LXH31" s="70"/>
      <c r="LXI31" s="70"/>
      <c r="LXJ31" s="70"/>
      <c r="LXK31" s="70"/>
      <c r="LXL31" s="70"/>
      <c r="LXM31" s="70"/>
      <c r="LXN31" s="70"/>
      <c r="LXO31" s="70"/>
      <c r="LXP31" s="70"/>
      <c r="LXQ31" s="70"/>
      <c r="LXR31" s="70"/>
      <c r="LXS31" s="70"/>
      <c r="LXT31" s="70"/>
      <c r="LXU31" s="70"/>
      <c r="LXV31" s="70"/>
      <c r="LXW31" s="70"/>
      <c r="LXX31" s="70"/>
      <c r="LXY31" s="70"/>
      <c r="LXZ31" s="70"/>
      <c r="LYA31" s="70"/>
      <c r="LYB31" s="70"/>
      <c r="LYC31" s="70"/>
      <c r="LYD31" s="70"/>
      <c r="LYE31" s="70"/>
      <c r="LYF31" s="70"/>
      <c r="LYG31" s="70"/>
      <c r="LYH31" s="70"/>
      <c r="LYI31" s="70"/>
      <c r="LYJ31" s="70"/>
      <c r="LYK31" s="70"/>
      <c r="LYL31" s="70"/>
      <c r="LYM31" s="70"/>
      <c r="LYN31" s="70"/>
      <c r="LYO31" s="70"/>
      <c r="LYP31" s="70"/>
      <c r="LYQ31" s="70"/>
      <c r="LYR31" s="70"/>
      <c r="LYS31" s="70"/>
      <c r="LYT31" s="70"/>
      <c r="LYU31" s="70"/>
      <c r="LYV31" s="70"/>
      <c r="LYW31" s="70"/>
      <c r="LYX31" s="70"/>
      <c r="LYY31" s="70"/>
      <c r="LYZ31" s="70"/>
      <c r="LZA31" s="70"/>
      <c r="LZB31" s="70"/>
      <c r="LZC31" s="70"/>
      <c r="LZD31" s="70"/>
      <c r="LZE31" s="70"/>
      <c r="LZF31" s="70"/>
      <c r="LZG31" s="70"/>
      <c r="LZH31" s="70"/>
      <c r="LZI31" s="70"/>
      <c r="LZJ31" s="70"/>
      <c r="LZK31" s="70"/>
      <c r="LZL31" s="70"/>
      <c r="LZM31" s="70"/>
      <c r="LZN31" s="70"/>
      <c r="LZO31" s="70"/>
      <c r="LZP31" s="70"/>
      <c r="LZQ31" s="70"/>
      <c r="LZR31" s="70"/>
      <c r="LZS31" s="70"/>
      <c r="LZT31" s="70"/>
      <c r="LZU31" s="70"/>
      <c r="LZV31" s="70"/>
      <c r="LZW31" s="70"/>
      <c r="LZX31" s="70"/>
      <c r="LZY31" s="70"/>
      <c r="LZZ31" s="70"/>
      <c r="MAA31" s="70"/>
      <c r="MAB31" s="70"/>
      <c r="MAC31" s="70"/>
      <c r="MAD31" s="70"/>
      <c r="MAE31" s="70"/>
      <c r="MAF31" s="70"/>
      <c r="MAG31" s="70"/>
      <c r="MAH31" s="70"/>
      <c r="MAI31" s="70"/>
      <c r="MAJ31" s="70"/>
      <c r="MAK31" s="70"/>
      <c r="MAL31" s="70"/>
      <c r="MAM31" s="70"/>
      <c r="MAN31" s="70"/>
      <c r="MAO31" s="70"/>
      <c r="MAP31" s="70"/>
      <c r="MAQ31" s="70"/>
      <c r="MAR31" s="70"/>
      <c r="MAS31" s="70"/>
      <c r="MAT31" s="70"/>
      <c r="MAU31" s="70"/>
      <c r="MAV31" s="70"/>
      <c r="MAW31" s="70"/>
      <c r="MAX31" s="70"/>
      <c r="MAY31" s="70"/>
      <c r="MAZ31" s="70"/>
      <c r="MBA31" s="70"/>
      <c r="MBB31" s="70"/>
      <c r="MBC31" s="70"/>
      <c r="MBD31" s="70"/>
      <c r="MBE31" s="70"/>
      <c r="MBF31" s="70"/>
      <c r="MBG31" s="70"/>
      <c r="MBH31" s="70"/>
      <c r="MBI31" s="70"/>
      <c r="MBJ31" s="70"/>
      <c r="MBK31" s="70"/>
      <c r="MBL31" s="70"/>
      <c r="MBM31" s="70"/>
      <c r="MBN31" s="70"/>
      <c r="MBO31" s="70"/>
      <c r="MBP31" s="70"/>
      <c r="MBQ31" s="70"/>
      <c r="MBR31" s="70"/>
      <c r="MBS31" s="70"/>
      <c r="MBT31" s="70"/>
      <c r="MBU31" s="70"/>
      <c r="MBV31" s="70"/>
      <c r="MBW31" s="70"/>
      <c r="MBX31" s="70"/>
      <c r="MBY31" s="70"/>
      <c r="MBZ31" s="70"/>
      <c r="MCA31" s="70"/>
      <c r="MCB31" s="70"/>
      <c r="MCC31" s="70"/>
      <c r="MCD31" s="70"/>
      <c r="MCE31" s="70"/>
      <c r="MCF31" s="70"/>
      <c r="MCG31" s="70"/>
      <c r="MCH31" s="70"/>
      <c r="MCI31" s="70"/>
      <c r="MCJ31" s="70"/>
      <c r="MCK31" s="70"/>
      <c r="MCL31" s="70"/>
      <c r="MCM31" s="70"/>
      <c r="MCN31" s="70"/>
      <c r="MCO31" s="70"/>
      <c r="MCP31" s="70"/>
      <c r="MCQ31" s="70"/>
      <c r="MCR31" s="70"/>
      <c r="MCS31" s="70"/>
      <c r="MCT31" s="70"/>
      <c r="MCU31" s="70"/>
      <c r="MCV31" s="70"/>
      <c r="MCW31" s="70"/>
      <c r="MCX31" s="70"/>
      <c r="MCY31" s="70"/>
      <c r="MCZ31" s="70"/>
      <c r="MDA31" s="70"/>
      <c r="MDB31" s="70"/>
      <c r="MDC31" s="70"/>
      <c r="MDD31" s="70"/>
      <c r="MDE31" s="70"/>
      <c r="MDF31" s="70"/>
      <c r="MDG31" s="70"/>
      <c r="MDH31" s="70"/>
      <c r="MDI31" s="70"/>
      <c r="MDJ31" s="70"/>
      <c r="MDK31" s="70"/>
      <c r="MDL31" s="70"/>
      <c r="MDM31" s="70"/>
      <c r="MDN31" s="70"/>
      <c r="MDO31" s="70"/>
      <c r="MDP31" s="70"/>
      <c r="MDQ31" s="70"/>
      <c r="MDR31" s="70"/>
      <c r="MDS31" s="70"/>
      <c r="MDT31" s="70"/>
      <c r="MDU31" s="70"/>
      <c r="MDV31" s="70"/>
      <c r="MDW31" s="70"/>
      <c r="MDX31" s="70"/>
      <c r="MDY31" s="70"/>
      <c r="MDZ31" s="70"/>
      <c r="MEA31" s="70"/>
      <c r="MEB31" s="70"/>
      <c r="MEC31" s="70"/>
      <c r="MED31" s="70"/>
      <c r="MEE31" s="70"/>
      <c r="MEF31" s="70"/>
      <c r="MEG31" s="70"/>
      <c r="MEH31" s="70"/>
      <c r="MEI31" s="70"/>
      <c r="MEJ31" s="70"/>
      <c r="MEK31" s="70"/>
      <c r="MEL31" s="70"/>
      <c r="MEM31" s="70"/>
      <c r="MEN31" s="70"/>
      <c r="MEO31" s="70"/>
      <c r="MEP31" s="70"/>
      <c r="MEQ31" s="70"/>
      <c r="MER31" s="70"/>
      <c r="MES31" s="70"/>
      <c r="MET31" s="70"/>
      <c r="MEU31" s="70"/>
      <c r="MEV31" s="70"/>
      <c r="MEW31" s="70"/>
      <c r="MEX31" s="70"/>
      <c r="MEY31" s="70"/>
      <c r="MEZ31" s="70"/>
      <c r="MFA31" s="70"/>
      <c r="MFB31" s="70"/>
      <c r="MFC31" s="70"/>
      <c r="MFD31" s="70"/>
      <c r="MFE31" s="70"/>
      <c r="MFF31" s="70"/>
      <c r="MFG31" s="70"/>
      <c r="MFH31" s="70"/>
      <c r="MFI31" s="70"/>
      <c r="MFJ31" s="70"/>
      <c r="MFK31" s="70"/>
      <c r="MFL31" s="70"/>
      <c r="MFM31" s="70"/>
      <c r="MFN31" s="70"/>
      <c r="MFO31" s="70"/>
      <c r="MFP31" s="70"/>
      <c r="MFQ31" s="70"/>
      <c r="MFR31" s="70"/>
      <c r="MFS31" s="70"/>
      <c r="MFT31" s="70"/>
      <c r="MFU31" s="70"/>
      <c r="MFV31" s="70"/>
      <c r="MFW31" s="70"/>
      <c r="MFX31" s="70"/>
      <c r="MFY31" s="70"/>
      <c r="MFZ31" s="70"/>
      <c r="MGA31" s="70"/>
      <c r="MGB31" s="70"/>
      <c r="MGC31" s="70"/>
      <c r="MGD31" s="70"/>
      <c r="MGE31" s="70"/>
      <c r="MGF31" s="70"/>
      <c r="MGG31" s="70"/>
      <c r="MGH31" s="70"/>
      <c r="MGI31" s="70"/>
      <c r="MGJ31" s="70"/>
      <c r="MGK31" s="70"/>
      <c r="MGL31" s="70"/>
      <c r="MGM31" s="70"/>
      <c r="MGN31" s="70"/>
      <c r="MGO31" s="70"/>
      <c r="MGP31" s="70"/>
      <c r="MGQ31" s="70"/>
      <c r="MGR31" s="70"/>
      <c r="MGS31" s="70"/>
      <c r="MGT31" s="70"/>
      <c r="MGU31" s="70"/>
      <c r="MGV31" s="70"/>
      <c r="MGW31" s="70"/>
      <c r="MGX31" s="70"/>
      <c r="MGY31" s="70"/>
      <c r="MGZ31" s="70"/>
      <c r="MHA31" s="70"/>
      <c r="MHB31" s="70"/>
      <c r="MHC31" s="70"/>
      <c r="MHD31" s="70"/>
      <c r="MHE31" s="70"/>
      <c r="MHF31" s="70"/>
      <c r="MHG31" s="70"/>
      <c r="MHH31" s="70"/>
      <c r="MHI31" s="70"/>
      <c r="MHJ31" s="70"/>
      <c r="MHK31" s="70"/>
      <c r="MHL31" s="70"/>
      <c r="MHM31" s="70"/>
      <c r="MHN31" s="70"/>
      <c r="MHO31" s="70"/>
      <c r="MHP31" s="70"/>
      <c r="MHQ31" s="70"/>
      <c r="MHR31" s="70"/>
      <c r="MHS31" s="70"/>
      <c r="MHT31" s="70"/>
      <c r="MHU31" s="70"/>
      <c r="MHV31" s="70"/>
      <c r="MHW31" s="70"/>
      <c r="MHX31" s="70"/>
      <c r="MHY31" s="70"/>
      <c r="MHZ31" s="70"/>
      <c r="MIA31" s="70"/>
      <c r="MIB31" s="70"/>
      <c r="MIC31" s="70"/>
      <c r="MID31" s="70"/>
      <c r="MIE31" s="70"/>
      <c r="MIF31" s="70"/>
      <c r="MIG31" s="70"/>
      <c r="MIH31" s="70"/>
      <c r="MII31" s="70"/>
      <c r="MIJ31" s="70"/>
      <c r="MIK31" s="70"/>
      <c r="MIL31" s="70"/>
      <c r="MIM31" s="70"/>
      <c r="MIN31" s="70"/>
      <c r="MIO31" s="70"/>
      <c r="MIP31" s="70"/>
      <c r="MIQ31" s="70"/>
      <c r="MIR31" s="70"/>
      <c r="MIS31" s="70"/>
      <c r="MIT31" s="70"/>
      <c r="MIU31" s="70"/>
      <c r="MIV31" s="70"/>
      <c r="MIW31" s="70"/>
      <c r="MIX31" s="70"/>
      <c r="MIY31" s="70"/>
      <c r="MIZ31" s="70"/>
      <c r="MJA31" s="70"/>
      <c r="MJB31" s="70"/>
      <c r="MJC31" s="70"/>
      <c r="MJD31" s="70"/>
      <c r="MJE31" s="70"/>
      <c r="MJF31" s="70"/>
      <c r="MJG31" s="70"/>
      <c r="MJH31" s="70"/>
      <c r="MJI31" s="70"/>
      <c r="MJJ31" s="70"/>
      <c r="MJK31" s="70"/>
      <c r="MJL31" s="70"/>
      <c r="MJM31" s="70"/>
      <c r="MJN31" s="70"/>
      <c r="MJO31" s="70"/>
      <c r="MJP31" s="70"/>
      <c r="MJQ31" s="70"/>
      <c r="MJR31" s="70"/>
      <c r="MJS31" s="70"/>
      <c r="MJT31" s="70"/>
      <c r="MJU31" s="70"/>
      <c r="MJV31" s="70"/>
      <c r="MJW31" s="70"/>
      <c r="MJX31" s="70"/>
      <c r="MJY31" s="70"/>
      <c r="MJZ31" s="70"/>
      <c r="MKA31" s="70"/>
      <c r="MKB31" s="70"/>
      <c r="MKC31" s="70"/>
      <c r="MKD31" s="70"/>
      <c r="MKE31" s="70"/>
      <c r="MKF31" s="70"/>
      <c r="MKG31" s="70"/>
      <c r="MKH31" s="70"/>
      <c r="MKI31" s="70"/>
      <c r="MKJ31" s="70"/>
      <c r="MKK31" s="70"/>
      <c r="MKL31" s="70"/>
      <c r="MKM31" s="70"/>
      <c r="MKN31" s="70"/>
      <c r="MKO31" s="70"/>
      <c r="MKP31" s="70"/>
      <c r="MKQ31" s="70"/>
      <c r="MKR31" s="70"/>
      <c r="MKS31" s="70"/>
      <c r="MKT31" s="70"/>
      <c r="MKU31" s="70"/>
      <c r="MKV31" s="70"/>
      <c r="MKW31" s="70"/>
      <c r="MKX31" s="70"/>
      <c r="MKY31" s="70"/>
      <c r="MKZ31" s="70"/>
      <c r="MLA31" s="70"/>
      <c r="MLB31" s="70"/>
      <c r="MLC31" s="70"/>
      <c r="MLD31" s="70"/>
      <c r="MLE31" s="70"/>
      <c r="MLF31" s="70"/>
      <c r="MLG31" s="70"/>
      <c r="MLH31" s="70"/>
      <c r="MLI31" s="70"/>
      <c r="MLJ31" s="70"/>
      <c r="MLK31" s="70"/>
      <c r="MLL31" s="70"/>
      <c r="MLM31" s="70"/>
      <c r="MLN31" s="70"/>
      <c r="MLO31" s="70"/>
      <c r="MLP31" s="70"/>
      <c r="MLQ31" s="70"/>
      <c r="MLR31" s="70"/>
      <c r="MLS31" s="70"/>
      <c r="MLT31" s="70"/>
      <c r="MLU31" s="70"/>
      <c r="MLV31" s="70"/>
      <c r="MLW31" s="70"/>
      <c r="MLX31" s="70"/>
      <c r="MLY31" s="70"/>
      <c r="MLZ31" s="70"/>
      <c r="MMA31" s="70"/>
      <c r="MMB31" s="70"/>
      <c r="MMC31" s="70"/>
      <c r="MMD31" s="70"/>
      <c r="MME31" s="70"/>
      <c r="MMF31" s="70"/>
      <c r="MMG31" s="70"/>
      <c r="MMH31" s="70"/>
      <c r="MMI31" s="70"/>
      <c r="MMJ31" s="70"/>
      <c r="MMK31" s="70"/>
      <c r="MML31" s="70"/>
      <c r="MMM31" s="70"/>
      <c r="MMN31" s="70"/>
      <c r="MMO31" s="70"/>
      <c r="MMP31" s="70"/>
      <c r="MMQ31" s="70"/>
      <c r="MMR31" s="70"/>
      <c r="MMS31" s="70"/>
      <c r="MMT31" s="70"/>
      <c r="MMU31" s="70"/>
      <c r="MMV31" s="70"/>
      <c r="MMW31" s="70"/>
      <c r="MMX31" s="70"/>
      <c r="MMY31" s="70"/>
      <c r="MMZ31" s="70"/>
      <c r="MNA31" s="70"/>
      <c r="MNB31" s="70"/>
      <c r="MNC31" s="70"/>
      <c r="MND31" s="70"/>
      <c r="MNE31" s="70"/>
      <c r="MNF31" s="70"/>
      <c r="MNG31" s="70"/>
      <c r="MNH31" s="70"/>
      <c r="MNI31" s="70"/>
      <c r="MNJ31" s="70"/>
      <c r="MNK31" s="70"/>
      <c r="MNL31" s="70"/>
      <c r="MNM31" s="70"/>
      <c r="MNN31" s="70"/>
      <c r="MNO31" s="70"/>
      <c r="MNP31" s="70"/>
      <c r="MNQ31" s="70"/>
      <c r="MNR31" s="70"/>
      <c r="MNS31" s="70"/>
      <c r="MNT31" s="70"/>
      <c r="MNU31" s="70"/>
      <c r="MNV31" s="70"/>
      <c r="MNW31" s="70"/>
      <c r="MNX31" s="70"/>
      <c r="MNY31" s="70"/>
      <c r="MNZ31" s="70"/>
      <c r="MOA31" s="70"/>
      <c r="MOB31" s="70"/>
      <c r="MOC31" s="70"/>
      <c r="MOD31" s="70"/>
      <c r="MOE31" s="70"/>
      <c r="MOF31" s="70"/>
      <c r="MOG31" s="70"/>
      <c r="MOH31" s="70"/>
      <c r="MOI31" s="70"/>
      <c r="MOJ31" s="70"/>
      <c r="MOK31" s="70"/>
      <c r="MOL31" s="70"/>
      <c r="MOM31" s="70"/>
      <c r="MON31" s="70"/>
      <c r="MOO31" s="70"/>
      <c r="MOP31" s="70"/>
      <c r="MOQ31" s="70"/>
      <c r="MOR31" s="70"/>
      <c r="MOS31" s="70"/>
      <c r="MOT31" s="70"/>
      <c r="MOU31" s="70"/>
      <c r="MOV31" s="70"/>
      <c r="MOW31" s="70"/>
      <c r="MOX31" s="70"/>
      <c r="MOY31" s="70"/>
      <c r="MOZ31" s="70"/>
      <c r="MPA31" s="70"/>
      <c r="MPB31" s="70"/>
      <c r="MPC31" s="70"/>
      <c r="MPD31" s="70"/>
      <c r="MPE31" s="70"/>
      <c r="MPF31" s="70"/>
      <c r="MPG31" s="70"/>
      <c r="MPH31" s="70"/>
      <c r="MPI31" s="70"/>
      <c r="MPJ31" s="70"/>
      <c r="MPK31" s="70"/>
      <c r="MPL31" s="70"/>
      <c r="MPM31" s="70"/>
      <c r="MPN31" s="70"/>
      <c r="MPO31" s="70"/>
      <c r="MPP31" s="70"/>
      <c r="MPQ31" s="70"/>
      <c r="MPR31" s="70"/>
      <c r="MPS31" s="70"/>
      <c r="MPT31" s="70"/>
      <c r="MPU31" s="70"/>
      <c r="MPV31" s="70"/>
      <c r="MPW31" s="70"/>
      <c r="MPX31" s="70"/>
      <c r="MPY31" s="70"/>
      <c r="MPZ31" s="70"/>
      <c r="MQA31" s="70"/>
      <c r="MQB31" s="70"/>
      <c r="MQC31" s="70"/>
      <c r="MQD31" s="70"/>
      <c r="MQE31" s="70"/>
      <c r="MQF31" s="70"/>
      <c r="MQG31" s="70"/>
      <c r="MQH31" s="70"/>
      <c r="MQI31" s="70"/>
      <c r="MQJ31" s="70"/>
      <c r="MQK31" s="70"/>
      <c r="MQL31" s="70"/>
      <c r="MQM31" s="70"/>
      <c r="MQN31" s="70"/>
      <c r="MQO31" s="70"/>
      <c r="MQP31" s="70"/>
      <c r="MQQ31" s="70"/>
      <c r="MQR31" s="70"/>
      <c r="MQS31" s="70"/>
      <c r="MQT31" s="70"/>
      <c r="MQU31" s="70"/>
      <c r="MQV31" s="70"/>
      <c r="MQW31" s="70"/>
      <c r="MQX31" s="70"/>
      <c r="MQY31" s="70"/>
      <c r="MQZ31" s="70"/>
      <c r="MRA31" s="70"/>
      <c r="MRB31" s="70"/>
      <c r="MRC31" s="70"/>
      <c r="MRD31" s="70"/>
      <c r="MRE31" s="70"/>
      <c r="MRF31" s="70"/>
      <c r="MRG31" s="70"/>
      <c r="MRH31" s="70"/>
      <c r="MRI31" s="70"/>
      <c r="MRJ31" s="70"/>
      <c r="MRK31" s="70"/>
      <c r="MRL31" s="70"/>
      <c r="MRM31" s="70"/>
      <c r="MRN31" s="70"/>
      <c r="MRO31" s="70"/>
      <c r="MRP31" s="70"/>
      <c r="MRQ31" s="70"/>
      <c r="MRR31" s="70"/>
      <c r="MRS31" s="70"/>
      <c r="MRT31" s="70"/>
      <c r="MRU31" s="70"/>
      <c r="MRV31" s="70"/>
      <c r="MRW31" s="70"/>
      <c r="MRX31" s="70"/>
      <c r="MRY31" s="70"/>
      <c r="MRZ31" s="70"/>
      <c r="MSA31" s="70"/>
      <c r="MSB31" s="70"/>
      <c r="MSC31" s="70"/>
      <c r="MSD31" s="70"/>
      <c r="MSE31" s="70"/>
      <c r="MSF31" s="70"/>
      <c r="MSG31" s="70"/>
      <c r="MSH31" s="70"/>
      <c r="MSI31" s="70"/>
      <c r="MSJ31" s="70"/>
      <c r="MSK31" s="70"/>
      <c r="MSL31" s="70"/>
      <c r="MSM31" s="70"/>
      <c r="MSN31" s="70"/>
      <c r="MSO31" s="70"/>
      <c r="MSP31" s="70"/>
      <c r="MSQ31" s="70"/>
      <c r="MSR31" s="70"/>
      <c r="MSS31" s="70"/>
      <c r="MST31" s="70"/>
      <c r="MSU31" s="70"/>
      <c r="MSV31" s="70"/>
      <c r="MSW31" s="70"/>
      <c r="MSX31" s="70"/>
      <c r="MSY31" s="70"/>
      <c r="MSZ31" s="70"/>
      <c r="MTA31" s="70"/>
      <c r="MTB31" s="70"/>
      <c r="MTC31" s="70"/>
      <c r="MTD31" s="70"/>
      <c r="MTE31" s="70"/>
      <c r="MTF31" s="70"/>
      <c r="MTG31" s="70"/>
      <c r="MTH31" s="70"/>
      <c r="MTI31" s="70"/>
      <c r="MTJ31" s="70"/>
      <c r="MTK31" s="70"/>
      <c r="MTL31" s="70"/>
      <c r="MTM31" s="70"/>
      <c r="MTN31" s="70"/>
      <c r="MTO31" s="70"/>
      <c r="MTP31" s="70"/>
      <c r="MTQ31" s="70"/>
      <c r="MTR31" s="70"/>
      <c r="MTS31" s="70"/>
      <c r="MTT31" s="70"/>
      <c r="MTU31" s="70"/>
      <c r="MTV31" s="70"/>
      <c r="MTW31" s="70"/>
      <c r="MTX31" s="70"/>
      <c r="MTY31" s="70"/>
      <c r="MTZ31" s="70"/>
      <c r="MUA31" s="70"/>
      <c r="MUB31" s="70"/>
      <c r="MUC31" s="70"/>
      <c r="MUD31" s="70"/>
      <c r="MUE31" s="70"/>
      <c r="MUF31" s="70"/>
      <c r="MUG31" s="70"/>
      <c r="MUH31" s="70"/>
      <c r="MUI31" s="70"/>
      <c r="MUJ31" s="70"/>
      <c r="MUK31" s="70"/>
      <c r="MUL31" s="70"/>
      <c r="MUM31" s="70"/>
      <c r="MUN31" s="70"/>
      <c r="MUO31" s="70"/>
      <c r="MUP31" s="70"/>
      <c r="MUQ31" s="70"/>
      <c r="MUR31" s="70"/>
      <c r="MUS31" s="70"/>
      <c r="MUT31" s="70"/>
      <c r="MUU31" s="70"/>
      <c r="MUV31" s="70"/>
      <c r="MUW31" s="70"/>
      <c r="MUX31" s="70"/>
      <c r="MUY31" s="70"/>
      <c r="MUZ31" s="70"/>
      <c r="MVA31" s="70"/>
      <c r="MVB31" s="70"/>
      <c r="MVC31" s="70"/>
      <c r="MVD31" s="70"/>
      <c r="MVE31" s="70"/>
      <c r="MVF31" s="70"/>
      <c r="MVG31" s="70"/>
      <c r="MVH31" s="70"/>
      <c r="MVI31" s="70"/>
      <c r="MVJ31" s="70"/>
      <c r="MVK31" s="70"/>
      <c r="MVL31" s="70"/>
      <c r="MVM31" s="70"/>
      <c r="MVN31" s="70"/>
      <c r="MVO31" s="70"/>
      <c r="MVP31" s="70"/>
      <c r="MVQ31" s="70"/>
      <c r="MVR31" s="70"/>
      <c r="MVS31" s="70"/>
      <c r="MVT31" s="70"/>
      <c r="MVU31" s="70"/>
      <c r="MVV31" s="70"/>
      <c r="MVW31" s="70"/>
      <c r="MVX31" s="70"/>
      <c r="MVY31" s="70"/>
      <c r="MVZ31" s="70"/>
      <c r="MWA31" s="70"/>
      <c r="MWB31" s="70"/>
      <c r="MWC31" s="70"/>
      <c r="MWD31" s="70"/>
      <c r="MWE31" s="70"/>
      <c r="MWF31" s="70"/>
      <c r="MWG31" s="70"/>
      <c r="MWH31" s="70"/>
      <c r="MWI31" s="70"/>
      <c r="MWJ31" s="70"/>
      <c r="MWK31" s="70"/>
      <c r="MWL31" s="70"/>
      <c r="MWM31" s="70"/>
      <c r="MWN31" s="70"/>
      <c r="MWO31" s="70"/>
      <c r="MWP31" s="70"/>
      <c r="MWQ31" s="70"/>
      <c r="MWR31" s="70"/>
      <c r="MWS31" s="70"/>
      <c r="MWT31" s="70"/>
      <c r="MWU31" s="70"/>
      <c r="MWV31" s="70"/>
      <c r="MWW31" s="70"/>
      <c r="MWX31" s="70"/>
      <c r="MWY31" s="70"/>
      <c r="MWZ31" s="70"/>
      <c r="MXA31" s="70"/>
      <c r="MXB31" s="70"/>
      <c r="MXC31" s="70"/>
      <c r="MXD31" s="70"/>
      <c r="MXE31" s="70"/>
      <c r="MXF31" s="70"/>
      <c r="MXG31" s="70"/>
      <c r="MXH31" s="70"/>
      <c r="MXI31" s="70"/>
      <c r="MXJ31" s="70"/>
      <c r="MXK31" s="70"/>
      <c r="MXL31" s="70"/>
      <c r="MXM31" s="70"/>
      <c r="MXN31" s="70"/>
      <c r="MXO31" s="70"/>
      <c r="MXP31" s="70"/>
      <c r="MXQ31" s="70"/>
      <c r="MXR31" s="70"/>
      <c r="MXS31" s="70"/>
      <c r="MXT31" s="70"/>
      <c r="MXU31" s="70"/>
      <c r="MXV31" s="70"/>
      <c r="MXW31" s="70"/>
      <c r="MXX31" s="70"/>
      <c r="MXY31" s="70"/>
      <c r="MXZ31" s="70"/>
      <c r="MYA31" s="70"/>
      <c r="MYB31" s="70"/>
      <c r="MYC31" s="70"/>
      <c r="MYD31" s="70"/>
      <c r="MYE31" s="70"/>
      <c r="MYF31" s="70"/>
      <c r="MYG31" s="70"/>
      <c r="MYH31" s="70"/>
      <c r="MYI31" s="70"/>
      <c r="MYJ31" s="70"/>
      <c r="MYK31" s="70"/>
      <c r="MYL31" s="70"/>
      <c r="MYM31" s="70"/>
      <c r="MYN31" s="70"/>
      <c r="MYO31" s="70"/>
      <c r="MYP31" s="70"/>
      <c r="MYQ31" s="70"/>
      <c r="MYR31" s="70"/>
      <c r="MYS31" s="70"/>
      <c r="MYT31" s="70"/>
      <c r="MYU31" s="70"/>
      <c r="MYV31" s="70"/>
      <c r="MYW31" s="70"/>
      <c r="MYX31" s="70"/>
      <c r="MYY31" s="70"/>
      <c r="MYZ31" s="70"/>
      <c r="MZA31" s="70"/>
      <c r="MZB31" s="70"/>
      <c r="MZC31" s="70"/>
      <c r="MZD31" s="70"/>
      <c r="MZE31" s="70"/>
      <c r="MZF31" s="70"/>
      <c r="MZG31" s="70"/>
      <c r="MZH31" s="70"/>
      <c r="MZI31" s="70"/>
      <c r="MZJ31" s="70"/>
      <c r="MZK31" s="70"/>
      <c r="MZL31" s="70"/>
      <c r="MZM31" s="70"/>
      <c r="MZN31" s="70"/>
      <c r="MZO31" s="70"/>
      <c r="MZP31" s="70"/>
      <c r="MZQ31" s="70"/>
      <c r="MZR31" s="70"/>
      <c r="MZS31" s="70"/>
      <c r="MZT31" s="70"/>
      <c r="MZU31" s="70"/>
      <c r="MZV31" s="70"/>
      <c r="MZW31" s="70"/>
      <c r="MZX31" s="70"/>
      <c r="MZY31" s="70"/>
      <c r="MZZ31" s="70"/>
      <c r="NAA31" s="70"/>
      <c r="NAB31" s="70"/>
      <c r="NAC31" s="70"/>
      <c r="NAD31" s="70"/>
      <c r="NAE31" s="70"/>
      <c r="NAF31" s="70"/>
      <c r="NAG31" s="70"/>
      <c r="NAH31" s="70"/>
      <c r="NAI31" s="70"/>
      <c r="NAJ31" s="70"/>
      <c r="NAK31" s="70"/>
      <c r="NAL31" s="70"/>
      <c r="NAM31" s="70"/>
      <c r="NAN31" s="70"/>
      <c r="NAO31" s="70"/>
      <c r="NAP31" s="70"/>
      <c r="NAQ31" s="70"/>
      <c r="NAR31" s="70"/>
      <c r="NAS31" s="70"/>
      <c r="NAT31" s="70"/>
      <c r="NAU31" s="70"/>
      <c r="NAV31" s="70"/>
      <c r="NAW31" s="70"/>
      <c r="NAX31" s="70"/>
      <c r="NAY31" s="70"/>
      <c r="NAZ31" s="70"/>
      <c r="NBA31" s="70"/>
      <c r="NBB31" s="70"/>
      <c r="NBC31" s="70"/>
      <c r="NBD31" s="70"/>
      <c r="NBE31" s="70"/>
      <c r="NBF31" s="70"/>
      <c r="NBG31" s="70"/>
      <c r="NBH31" s="70"/>
      <c r="NBI31" s="70"/>
      <c r="NBJ31" s="70"/>
      <c r="NBK31" s="70"/>
      <c r="NBL31" s="70"/>
      <c r="NBM31" s="70"/>
      <c r="NBN31" s="70"/>
      <c r="NBO31" s="70"/>
      <c r="NBP31" s="70"/>
      <c r="NBQ31" s="70"/>
      <c r="NBR31" s="70"/>
      <c r="NBS31" s="70"/>
      <c r="NBT31" s="70"/>
      <c r="NBU31" s="70"/>
      <c r="NBV31" s="70"/>
      <c r="NBW31" s="70"/>
      <c r="NBX31" s="70"/>
      <c r="NBY31" s="70"/>
      <c r="NBZ31" s="70"/>
      <c r="NCA31" s="70"/>
      <c r="NCB31" s="70"/>
      <c r="NCC31" s="70"/>
      <c r="NCD31" s="70"/>
      <c r="NCE31" s="70"/>
      <c r="NCF31" s="70"/>
      <c r="NCG31" s="70"/>
      <c r="NCH31" s="70"/>
      <c r="NCI31" s="70"/>
      <c r="NCJ31" s="70"/>
      <c r="NCK31" s="70"/>
      <c r="NCL31" s="70"/>
      <c r="NCM31" s="70"/>
      <c r="NCN31" s="70"/>
      <c r="NCO31" s="70"/>
      <c r="NCP31" s="70"/>
      <c r="NCQ31" s="70"/>
      <c r="NCR31" s="70"/>
      <c r="NCS31" s="70"/>
      <c r="NCT31" s="70"/>
      <c r="NCU31" s="70"/>
      <c r="NCV31" s="70"/>
      <c r="NCW31" s="70"/>
      <c r="NCX31" s="70"/>
      <c r="NCY31" s="70"/>
      <c r="NCZ31" s="70"/>
      <c r="NDA31" s="70"/>
      <c r="NDB31" s="70"/>
      <c r="NDC31" s="70"/>
      <c r="NDD31" s="70"/>
      <c r="NDE31" s="70"/>
      <c r="NDF31" s="70"/>
      <c r="NDG31" s="70"/>
      <c r="NDH31" s="70"/>
      <c r="NDI31" s="70"/>
      <c r="NDJ31" s="70"/>
      <c r="NDK31" s="70"/>
      <c r="NDL31" s="70"/>
      <c r="NDM31" s="70"/>
      <c r="NDN31" s="70"/>
      <c r="NDO31" s="70"/>
      <c r="NDP31" s="70"/>
      <c r="NDQ31" s="70"/>
      <c r="NDR31" s="70"/>
      <c r="NDS31" s="70"/>
      <c r="NDT31" s="70"/>
      <c r="NDU31" s="70"/>
      <c r="NDV31" s="70"/>
      <c r="NDW31" s="70"/>
      <c r="NDX31" s="70"/>
      <c r="NDY31" s="70"/>
      <c r="NDZ31" s="70"/>
      <c r="NEA31" s="70"/>
      <c r="NEB31" s="70"/>
      <c r="NEC31" s="70"/>
      <c r="NED31" s="70"/>
      <c r="NEE31" s="70"/>
      <c r="NEF31" s="70"/>
      <c r="NEG31" s="70"/>
      <c r="NEH31" s="70"/>
      <c r="NEI31" s="70"/>
      <c r="NEJ31" s="70"/>
      <c r="NEK31" s="70"/>
      <c r="NEL31" s="70"/>
      <c r="NEM31" s="70"/>
      <c r="NEN31" s="70"/>
      <c r="NEO31" s="70"/>
      <c r="NEP31" s="70"/>
      <c r="NEQ31" s="70"/>
      <c r="NER31" s="70"/>
      <c r="NES31" s="70"/>
      <c r="NET31" s="70"/>
      <c r="NEU31" s="70"/>
      <c r="NEV31" s="70"/>
      <c r="NEW31" s="70"/>
      <c r="NEX31" s="70"/>
      <c r="NEY31" s="70"/>
      <c r="NEZ31" s="70"/>
      <c r="NFA31" s="70"/>
      <c r="NFB31" s="70"/>
      <c r="NFC31" s="70"/>
      <c r="NFD31" s="70"/>
      <c r="NFE31" s="70"/>
      <c r="NFF31" s="70"/>
      <c r="NFG31" s="70"/>
      <c r="NFH31" s="70"/>
      <c r="NFI31" s="70"/>
      <c r="NFJ31" s="70"/>
      <c r="NFK31" s="70"/>
      <c r="NFL31" s="70"/>
      <c r="NFM31" s="70"/>
      <c r="NFN31" s="70"/>
      <c r="NFO31" s="70"/>
      <c r="NFP31" s="70"/>
      <c r="NFQ31" s="70"/>
      <c r="NFR31" s="70"/>
      <c r="NFS31" s="70"/>
      <c r="NFT31" s="70"/>
      <c r="NFU31" s="70"/>
      <c r="NFV31" s="70"/>
      <c r="NFW31" s="70"/>
      <c r="NFX31" s="70"/>
      <c r="NFY31" s="70"/>
      <c r="NFZ31" s="70"/>
      <c r="NGA31" s="70"/>
      <c r="NGB31" s="70"/>
      <c r="NGC31" s="70"/>
      <c r="NGD31" s="70"/>
      <c r="NGE31" s="70"/>
      <c r="NGF31" s="70"/>
      <c r="NGG31" s="70"/>
      <c r="NGH31" s="70"/>
      <c r="NGI31" s="70"/>
      <c r="NGJ31" s="70"/>
      <c r="NGK31" s="70"/>
      <c r="NGL31" s="70"/>
      <c r="NGM31" s="70"/>
      <c r="NGN31" s="70"/>
      <c r="NGO31" s="70"/>
      <c r="NGP31" s="70"/>
      <c r="NGQ31" s="70"/>
      <c r="NGR31" s="70"/>
      <c r="NGS31" s="70"/>
      <c r="NGT31" s="70"/>
      <c r="NGU31" s="70"/>
      <c r="NGV31" s="70"/>
      <c r="NGW31" s="70"/>
      <c r="NGX31" s="70"/>
      <c r="NGY31" s="70"/>
      <c r="NGZ31" s="70"/>
      <c r="NHA31" s="70"/>
      <c r="NHB31" s="70"/>
      <c r="NHC31" s="70"/>
      <c r="NHD31" s="70"/>
      <c r="NHE31" s="70"/>
      <c r="NHF31" s="70"/>
      <c r="NHG31" s="70"/>
      <c r="NHH31" s="70"/>
      <c r="NHI31" s="70"/>
      <c r="NHJ31" s="70"/>
      <c r="NHK31" s="70"/>
      <c r="NHL31" s="70"/>
      <c r="NHM31" s="70"/>
      <c r="NHN31" s="70"/>
      <c r="NHO31" s="70"/>
      <c r="NHP31" s="70"/>
      <c r="NHQ31" s="70"/>
      <c r="NHR31" s="70"/>
      <c r="NHS31" s="70"/>
      <c r="NHT31" s="70"/>
      <c r="NHU31" s="70"/>
      <c r="NHV31" s="70"/>
      <c r="NHW31" s="70"/>
      <c r="NHX31" s="70"/>
      <c r="NHY31" s="70"/>
      <c r="NHZ31" s="70"/>
      <c r="NIA31" s="70"/>
      <c r="NIB31" s="70"/>
      <c r="NIC31" s="70"/>
      <c r="NID31" s="70"/>
      <c r="NIE31" s="70"/>
      <c r="NIF31" s="70"/>
      <c r="NIG31" s="70"/>
      <c r="NIH31" s="70"/>
      <c r="NII31" s="70"/>
      <c r="NIJ31" s="70"/>
      <c r="NIK31" s="70"/>
      <c r="NIL31" s="70"/>
      <c r="NIM31" s="70"/>
      <c r="NIN31" s="70"/>
      <c r="NIO31" s="70"/>
      <c r="NIP31" s="70"/>
      <c r="NIQ31" s="70"/>
      <c r="NIR31" s="70"/>
      <c r="NIS31" s="70"/>
      <c r="NIT31" s="70"/>
      <c r="NIU31" s="70"/>
      <c r="NIV31" s="70"/>
      <c r="NIW31" s="70"/>
      <c r="NIX31" s="70"/>
      <c r="NIY31" s="70"/>
      <c r="NIZ31" s="70"/>
      <c r="NJA31" s="70"/>
      <c r="NJB31" s="70"/>
      <c r="NJC31" s="70"/>
      <c r="NJD31" s="70"/>
      <c r="NJE31" s="70"/>
      <c r="NJF31" s="70"/>
      <c r="NJG31" s="70"/>
      <c r="NJH31" s="70"/>
      <c r="NJI31" s="70"/>
      <c r="NJJ31" s="70"/>
      <c r="NJK31" s="70"/>
      <c r="NJL31" s="70"/>
      <c r="NJM31" s="70"/>
      <c r="NJN31" s="70"/>
      <c r="NJO31" s="70"/>
      <c r="NJP31" s="70"/>
      <c r="NJQ31" s="70"/>
      <c r="NJR31" s="70"/>
      <c r="NJS31" s="70"/>
      <c r="NJT31" s="70"/>
      <c r="NJU31" s="70"/>
      <c r="NJV31" s="70"/>
      <c r="NJW31" s="70"/>
      <c r="NJX31" s="70"/>
      <c r="NJY31" s="70"/>
      <c r="NJZ31" s="70"/>
      <c r="NKA31" s="70"/>
      <c r="NKB31" s="70"/>
      <c r="NKC31" s="70"/>
      <c r="NKD31" s="70"/>
      <c r="NKE31" s="70"/>
      <c r="NKF31" s="70"/>
      <c r="NKG31" s="70"/>
      <c r="NKH31" s="70"/>
      <c r="NKI31" s="70"/>
      <c r="NKJ31" s="70"/>
      <c r="NKK31" s="70"/>
      <c r="NKL31" s="70"/>
      <c r="NKM31" s="70"/>
      <c r="NKN31" s="70"/>
      <c r="NKO31" s="70"/>
      <c r="NKP31" s="70"/>
      <c r="NKQ31" s="70"/>
      <c r="NKR31" s="70"/>
      <c r="NKS31" s="70"/>
      <c r="NKT31" s="70"/>
      <c r="NKU31" s="70"/>
      <c r="NKV31" s="70"/>
      <c r="NKW31" s="70"/>
      <c r="NKX31" s="70"/>
      <c r="NKY31" s="70"/>
      <c r="NKZ31" s="70"/>
      <c r="NLA31" s="70"/>
      <c r="NLB31" s="70"/>
      <c r="NLC31" s="70"/>
      <c r="NLD31" s="70"/>
      <c r="NLE31" s="70"/>
      <c r="NLF31" s="70"/>
      <c r="NLG31" s="70"/>
      <c r="NLH31" s="70"/>
      <c r="NLI31" s="70"/>
      <c r="NLJ31" s="70"/>
      <c r="NLK31" s="70"/>
      <c r="NLL31" s="70"/>
      <c r="NLM31" s="70"/>
      <c r="NLN31" s="70"/>
      <c r="NLO31" s="70"/>
      <c r="NLP31" s="70"/>
      <c r="NLQ31" s="70"/>
      <c r="NLR31" s="70"/>
      <c r="NLS31" s="70"/>
      <c r="NLT31" s="70"/>
      <c r="NLU31" s="70"/>
      <c r="NLV31" s="70"/>
      <c r="NLW31" s="70"/>
      <c r="NLX31" s="70"/>
      <c r="NLY31" s="70"/>
      <c r="NLZ31" s="70"/>
      <c r="NMA31" s="70"/>
      <c r="NMB31" s="70"/>
      <c r="NMC31" s="70"/>
      <c r="NMD31" s="70"/>
      <c r="NME31" s="70"/>
      <c r="NMF31" s="70"/>
      <c r="NMG31" s="70"/>
      <c r="NMH31" s="70"/>
      <c r="NMI31" s="70"/>
      <c r="NMJ31" s="70"/>
      <c r="NMK31" s="70"/>
      <c r="NML31" s="70"/>
      <c r="NMM31" s="70"/>
      <c r="NMN31" s="70"/>
      <c r="NMO31" s="70"/>
      <c r="NMP31" s="70"/>
      <c r="NMQ31" s="70"/>
      <c r="NMR31" s="70"/>
      <c r="NMS31" s="70"/>
      <c r="NMT31" s="70"/>
      <c r="NMU31" s="70"/>
      <c r="NMV31" s="70"/>
      <c r="NMW31" s="70"/>
      <c r="NMX31" s="70"/>
      <c r="NMY31" s="70"/>
      <c r="NMZ31" s="70"/>
      <c r="NNA31" s="70"/>
      <c r="NNB31" s="70"/>
      <c r="NNC31" s="70"/>
      <c r="NND31" s="70"/>
      <c r="NNE31" s="70"/>
      <c r="NNF31" s="70"/>
      <c r="NNG31" s="70"/>
      <c r="NNH31" s="70"/>
      <c r="NNI31" s="70"/>
      <c r="NNJ31" s="70"/>
      <c r="NNK31" s="70"/>
      <c r="NNL31" s="70"/>
      <c r="NNM31" s="70"/>
      <c r="NNN31" s="70"/>
      <c r="NNO31" s="70"/>
      <c r="NNP31" s="70"/>
      <c r="NNQ31" s="70"/>
      <c r="NNR31" s="70"/>
      <c r="NNS31" s="70"/>
      <c r="NNT31" s="70"/>
      <c r="NNU31" s="70"/>
      <c r="NNV31" s="70"/>
      <c r="NNW31" s="70"/>
      <c r="NNX31" s="70"/>
      <c r="NNY31" s="70"/>
      <c r="NNZ31" s="70"/>
      <c r="NOA31" s="70"/>
      <c r="NOB31" s="70"/>
      <c r="NOC31" s="70"/>
      <c r="NOD31" s="70"/>
      <c r="NOE31" s="70"/>
      <c r="NOF31" s="70"/>
      <c r="NOG31" s="70"/>
      <c r="NOH31" s="70"/>
      <c r="NOI31" s="70"/>
      <c r="NOJ31" s="70"/>
      <c r="NOK31" s="70"/>
      <c r="NOL31" s="70"/>
      <c r="NOM31" s="70"/>
      <c r="NON31" s="70"/>
      <c r="NOO31" s="70"/>
      <c r="NOP31" s="70"/>
      <c r="NOQ31" s="70"/>
      <c r="NOR31" s="70"/>
      <c r="NOS31" s="70"/>
      <c r="NOT31" s="70"/>
      <c r="NOU31" s="70"/>
      <c r="NOV31" s="70"/>
      <c r="NOW31" s="70"/>
      <c r="NOX31" s="70"/>
      <c r="NOY31" s="70"/>
      <c r="NOZ31" s="70"/>
      <c r="NPA31" s="70"/>
      <c r="NPB31" s="70"/>
      <c r="NPC31" s="70"/>
      <c r="NPD31" s="70"/>
      <c r="NPE31" s="70"/>
      <c r="NPF31" s="70"/>
      <c r="NPG31" s="70"/>
      <c r="NPH31" s="70"/>
      <c r="NPI31" s="70"/>
      <c r="NPJ31" s="70"/>
      <c r="NPK31" s="70"/>
      <c r="NPL31" s="70"/>
      <c r="NPM31" s="70"/>
      <c r="NPN31" s="70"/>
      <c r="NPO31" s="70"/>
      <c r="NPP31" s="70"/>
      <c r="NPQ31" s="70"/>
      <c r="NPR31" s="70"/>
      <c r="NPS31" s="70"/>
      <c r="NPT31" s="70"/>
      <c r="NPU31" s="70"/>
      <c r="NPV31" s="70"/>
      <c r="NPW31" s="70"/>
      <c r="NPX31" s="70"/>
      <c r="NPY31" s="70"/>
      <c r="NPZ31" s="70"/>
      <c r="NQA31" s="70"/>
      <c r="NQB31" s="70"/>
      <c r="NQC31" s="70"/>
      <c r="NQD31" s="70"/>
      <c r="NQE31" s="70"/>
      <c r="NQF31" s="70"/>
      <c r="NQG31" s="70"/>
      <c r="NQH31" s="70"/>
      <c r="NQI31" s="70"/>
      <c r="NQJ31" s="70"/>
      <c r="NQK31" s="70"/>
      <c r="NQL31" s="70"/>
      <c r="NQM31" s="70"/>
      <c r="NQN31" s="70"/>
      <c r="NQO31" s="70"/>
      <c r="NQP31" s="70"/>
      <c r="NQQ31" s="70"/>
      <c r="NQR31" s="70"/>
      <c r="NQS31" s="70"/>
      <c r="NQT31" s="70"/>
      <c r="NQU31" s="70"/>
      <c r="NQV31" s="70"/>
      <c r="NQW31" s="70"/>
      <c r="NQX31" s="70"/>
      <c r="NQY31" s="70"/>
      <c r="NQZ31" s="70"/>
      <c r="NRA31" s="70"/>
      <c r="NRB31" s="70"/>
      <c r="NRC31" s="70"/>
      <c r="NRD31" s="70"/>
      <c r="NRE31" s="70"/>
      <c r="NRF31" s="70"/>
      <c r="NRG31" s="70"/>
      <c r="NRH31" s="70"/>
      <c r="NRI31" s="70"/>
      <c r="NRJ31" s="70"/>
      <c r="NRK31" s="70"/>
      <c r="NRL31" s="70"/>
      <c r="NRM31" s="70"/>
      <c r="NRN31" s="70"/>
      <c r="NRO31" s="70"/>
      <c r="NRP31" s="70"/>
      <c r="NRQ31" s="70"/>
      <c r="NRR31" s="70"/>
      <c r="NRS31" s="70"/>
      <c r="NRT31" s="70"/>
      <c r="NRU31" s="70"/>
      <c r="NRV31" s="70"/>
      <c r="NRW31" s="70"/>
      <c r="NRX31" s="70"/>
      <c r="NRY31" s="70"/>
      <c r="NRZ31" s="70"/>
      <c r="NSA31" s="70"/>
      <c r="NSB31" s="70"/>
      <c r="NSC31" s="70"/>
      <c r="NSD31" s="70"/>
      <c r="NSE31" s="70"/>
      <c r="NSF31" s="70"/>
      <c r="NSG31" s="70"/>
      <c r="NSH31" s="70"/>
      <c r="NSI31" s="70"/>
      <c r="NSJ31" s="70"/>
      <c r="NSK31" s="70"/>
      <c r="NSL31" s="70"/>
      <c r="NSM31" s="70"/>
      <c r="NSN31" s="70"/>
      <c r="NSO31" s="70"/>
      <c r="NSP31" s="70"/>
      <c r="NSQ31" s="70"/>
      <c r="NSR31" s="70"/>
      <c r="NSS31" s="70"/>
      <c r="NST31" s="70"/>
      <c r="NSU31" s="70"/>
      <c r="NSV31" s="70"/>
      <c r="NSW31" s="70"/>
      <c r="NSX31" s="70"/>
      <c r="NSY31" s="70"/>
      <c r="NSZ31" s="70"/>
      <c r="NTA31" s="70"/>
      <c r="NTB31" s="70"/>
      <c r="NTC31" s="70"/>
      <c r="NTD31" s="70"/>
      <c r="NTE31" s="70"/>
      <c r="NTF31" s="70"/>
      <c r="NTG31" s="70"/>
      <c r="NTH31" s="70"/>
      <c r="NTI31" s="70"/>
      <c r="NTJ31" s="70"/>
      <c r="NTK31" s="70"/>
      <c r="NTL31" s="70"/>
      <c r="NTM31" s="70"/>
      <c r="NTN31" s="70"/>
      <c r="NTO31" s="70"/>
      <c r="NTP31" s="70"/>
      <c r="NTQ31" s="70"/>
      <c r="NTR31" s="70"/>
      <c r="NTS31" s="70"/>
      <c r="NTT31" s="70"/>
      <c r="NTU31" s="70"/>
      <c r="NTV31" s="70"/>
      <c r="NTW31" s="70"/>
      <c r="NTX31" s="70"/>
      <c r="NTY31" s="70"/>
      <c r="NTZ31" s="70"/>
      <c r="NUA31" s="70"/>
      <c r="NUB31" s="70"/>
      <c r="NUC31" s="70"/>
      <c r="NUD31" s="70"/>
      <c r="NUE31" s="70"/>
      <c r="NUF31" s="70"/>
      <c r="NUG31" s="70"/>
      <c r="NUH31" s="70"/>
      <c r="NUI31" s="70"/>
      <c r="NUJ31" s="70"/>
      <c r="NUK31" s="70"/>
      <c r="NUL31" s="70"/>
      <c r="NUM31" s="70"/>
      <c r="NUN31" s="70"/>
      <c r="NUO31" s="70"/>
      <c r="NUP31" s="70"/>
      <c r="NUQ31" s="70"/>
      <c r="NUR31" s="70"/>
      <c r="NUS31" s="70"/>
      <c r="NUT31" s="70"/>
      <c r="NUU31" s="70"/>
      <c r="NUV31" s="70"/>
      <c r="NUW31" s="70"/>
      <c r="NUX31" s="70"/>
      <c r="NUY31" s="70"/>
      <c r="NUZ31" s="70"/>
      <c r="NVA31" s="70"/>
      <c r="NVB31" s="70"/>
      <c r="NVC31" s="70"/>
      <c r="NVD31" s="70"/>
      <c r="NVE31" s="70"/>
      <c r="NVF31" s="70"/>
      <c r="NVG31" s="70"/>
      <c r="NVH31" s="70"/>
      <c r="NVI31" s="70"/>
      <c r="NVJ31" s="70"/>
      <c r="NVK31" s="70"/>
      <c r="NVL31" s="70"/>
      <c r="NVM31" s="70"/>
      <c r="NVN31" s="70"/>
      <c r="NVO31" s="70"/>
      <c r="NVP31" s="70"/>
      <c r="NVQ31" s="70"/>
      <c r="NVR31" s="70"/>
      <c r="NVS31" s="70"/>
      <c r="NVT31" s="70"/>
      <c r="NVU31" s="70"/>
      <c r="NVV31" s="70"/>
      <c r="NVW31" s="70"/>
      <c r="NVX31" s="70"/>
      <c r="NVY31" s="70"/>
      <c r="NVZ31" s="70"/>
      <c r="NWA31" s="70"/>
      <c r="NWB31" s="70"/>
      <c r="NWC31" s="70"/>
      <c r="NWD31" s="70"/>
      <c r="NWE31" s="70"/>
      <c r="NWF31" s="70"/>
      <c r="NWG31" s="70"/>
      <c r="NWH31" s="70"/>
      <c r="NWI31" s="70"/>
      <c r="NWJ31" s="70"/>
      <c r="NWK31" s="70"/>
      <c r="NWL31" s="70"/>
      <c r="NWM31" s="70"/>
      <c r="NWN31" s="70"/>
      <c r="NWO31" s="70"/>
      <c r="NWP31" s="70"/>
      <c r="NWQ31" s="70"/>
      <c r="NWR31" s="70"/>
      <c r="NWS31" s="70"/>
      <c r="NWT31" s="70"/>
      <c r="NWU31" s="70"/>
      <c r="NWV31" s="70"/>
      <c r="NWW31" s="70"/>
      <c r="NWX31" s="70"/>
      <c r="NWY31" s="70"/>
      <c r="NWZ31" s="70"/>
      <c r="NXA31" s="70"/>
      <c r="NXB31" s="70"/>
      <c r="NXC31" s="70"/>
      <c r="NXD31" s="70"/>
      <c r="NXE31" s="70"/>
      <c r="NXF31" s="70"/>
      <c r="NXG31" s="70"/>
      <c r="NXH31" s="70"/>
      <c r="NXI31" s="70"/>
      <c r="NXJ31" s="70"/>
      <c r="NXK31" s="70"/>
      <c r="NXL31" s="70"/>
      <c r="NXM31" s="70"/>
      <c r="NXN31" s="70"/>
      <c r="NXO31" s="70"/>
      <c r="NXP31" s="70"/>
      <c r="NXQ31" s="70"/>
      <c r="NXR31" s="70"/>
      <c r="NXS31" s="70"/>
      <c r="NXT31" s="70"/>
      <c r="NXU31" s="70"/>
      <c r="NXV31" s="70"/>
      <c r="NXW31" s="70"/>
      <c r="NXX31" s="70"/>
      <c r="NXY31" s="70"/>
      <c r="NXZ31" s="70"/>
      <c r="NYA31" s="70"/>
      <c r="NYB31" s="70"/>
      <c r="NYC31" s="70"/>
      <c r="NYD31" s="70"/>
      <c r="NYE31" s="70"/>
      <c r="NYF31" s="70"/>
      <c r="NYG31" s="70"/>
      <c r="NYH31" s="70"/>
      <c r="NYI31" s="70"/>
      <c r="NYJ31" s="70"/>
      <c r="NYK31" s="70"/>
      <c r="NYL31" s="70"/>
      <c r="NYM31" s="70"/>
      <c r="NYN31" s="70"/>
      <c r="NYO31" s="70"/>
      <c r="NYP31" s="70"/>
      <c r="NYQ31" s="70"/>
      <c r="NYR31" s="70"/>
      <c r="NYS31" s="70"/>
      <c r="NYT31" s="70"/>
      <c r="NYU31" s="70"/>
      <c r="NYV31" s="70"/>
      <c r="NYW31" s="70"/>
      <c r="NYX31" s="70"/>
      <c r="NYY31" s="70"/>
      <c r="NYZ31" s="70"/>
      <c r="NZA31" s="70"/>
      <c r="NZB31" s="70"/>
      <c r="NZC31" s="70"/>
      <c r="NZD31" s="70"/>
      <c r="NZE31" s="70"/>
      <c r="NZF31" s="70"/>
      <c r="NZG31" s="70"/>
      <c r="NZH31" s="70"/>
      <c r="NZI31" s="70"/>
      <c r="NZJ31" s="70"/>
      <c r="NZK31" s="70"/>
      <c r="NZL31" s="70"/>
      <c r="NZM31" s="70"/>
      <c r="NZN31" s="70"/>
      <c r="NZO31" s="70"/>
      <c r="NZP31" s="70"/>
      <c r="NZQ31" s="70"/>
      <c r="NZR31" s="70"/>
      <c r="NZS31" s="70"/>
      <c r="NZT31" s="70"/>
      <c r="NZU31" s="70"/>
      <c r="NZV31" s="70"/>
      <c r="NZW31" s="70"/>
      <c r="NZX31" s="70"/>
      <c r="NZY31" s="70"/>
      <c r="NZZ31" s="70"/>
      <c r="OAA31" s="70"/>
      <c r="OAB31" s="70"/>
      <c r="OAC31" s="70"/>
      <c r="OAD31" s="70"/>
      <c r="OAE31" s="70"/>
      <c r="OAF31" s="70"/>
      <c r="OAG31" s="70"/>
      <c r="OAH31" s="70"/>
      <c r="OAI31" s="70"/>
      <c r="OAJ31" s="70"/>
      <c r="OAK31" s="70"/>
      <c r="OAL31" s="70"/>
      <c r="OAM31" s="70"/>
      <c r="OAN31" s="70"/>
      <c r="OAO31" s="70"/>
      <c r="OAP31" s="70"/>
      <c r="OAQ31" s="70"/>
      <c r="OAR31" s="70"/>
      <c r="OAS31" s="70"/>
      <c r="OAT31" s="70"/>
      <c r="OAU31" s="70"/>
      <c r="OAV31" s="70"/>
      <c r="OAW31" s="70"/>
      <c r="OAX31" s="70"/>
      <c r="OAY31" s="70"/>
      <c r="OAZ31" s="70"/>
      <c r="OBA31" s="70"/>
      <c r="OBB31" s="70"/>
      <c r="OBC31" s="70"/>
      <c r="OBD31" s="70"/>
      <c r="OBE31" s="70"/>
      <c r="OBF31" s="70"/>
      <c r="OBG31" s="70"/>
      <c r="OBH31" s="70"/>
      <c r="OBI31" s="70"/>
      <c r="OBJ31" s="70"/>
      <c r="OBK31" s="70"/>
      <c r="OBL31" s="70"/>
      <c r="OBM31" s="70"/>
      <c r="OBN31" s="70"/>
      <c r="OBO31" s="70"/>
      <c r="OBP31" s="70"/>
      <c r="OBQ31" s="70"/>
      <c r="OBR31" s="70"/>
      <c r="OBS31" s="70"/>
      <c r="OBT31" s="70"/>
      <c r="OBU31" s="70"/>
      <c r="OBV31" s="70"/>
      <c r="OBW31" s="70"/>
      <c r="OBX31" s="70"/>
      <c r="OBY31" s="70"/>
      <c r="OBZ31" s="70"/>
      <c r="OCA31" s="70"/>
      <c r="OCB31" s="70"/>
      <c r="OCC31" s="70"/>
      <c r="OCD31" s="70"/>
      <c r="OCE31" s="70"/>
      <c r="OCF31" s="70"/>
      <c r="OCG31" s="70"/>
      <c r="OCH31" s="70"/>
      <c r="OCI31" s="70"/>
      <c r="OCJ31" s="70"/>
      <c r="OCK31" s="70"/>
      <c r="OCL31" s="70"/>
      <c r="OCM31" s="70"/>
      <c r="OCN31" s="70"/>
      <c r="OCO31" s="70"/>
      <c r="OCP31" s="70"/>
      <c r="OCQ31" s="70"/>
      <c r="OCR31" s="70"/>
      <c r="OCS31" s="70"/>
      <c r="OCT31" s="70"/>
      <c r="OCU31" s="70"/>
      <c r="OCV31" s="70"/>
      <c r="OCW31" s="70"/>
      <c r="OCX31" s="70"/>
      <c r="OCY31" s="70"/>
      <c r="OCZ31" s="70"/>
      <c r="ODA31" s="70"/>
      <c r="ODB31" s="70"/>
      <c r="ODC31" s="70"/>
      <c r="ODD31" s="70"/>
      <c r="ODE31" s="70"/>
      <c r="ODF31" s="70"/>
      <c r="ODG31" s="70"/>
      <c r="ODH31" s="70"/>
      <c r="ODI31" s="70"/>
      <c r="ODJ31" s="70"/>
      <c r="ODK31" s="70"/>
      <c r="ODL31" s="70"/>
      <c r="ODM31" s="70"/>
      <c r="ODN31" s="70"/>
      <c r="ODO31" s="70"/>
      <c r="ODP31" s="70"/>
      <c r="ODQ31" s="70"/>
      <c r="ODR31" s="70"/>
      <c r="ODS31" s="70"/>
      <c r="ODT31" s="70"/>
      <c r="ODU31" s="70"/>
      <c r="ODV31" s="70"/>
      <c r="ODW31" s="70"/>
      <c r="ODX31" s="70"/>
      <c r="ODY31" s="70"/>
      <c r="ODZ31" s="70"/>
      <c r="OEA31" s="70"/>
      <c r="OEB31" s="70"/>
      <c r="OEC31" s="70"/>
      <c r="OED31" s="70"/>
      <c r="OEE31" s="70"/>
      <c r="OEF31" s="70"/>
      <c r="OEG31" s="70"/>
      <c r="OEH31" s="70"/>
      <c r="OEI31" s="70"/>
      <c r="OEJ31" s="70"/>
      <c r="OEK31" s="70"/>
      <c r="OEL31" s="70"/>
      <c r="OEM31" s="70"/>
      <c r="OEN31" s="70"/>
      <c r="OEO31" s="70"/>
      <c r="OEP31" s="70"/>
      <c r="OEQ31" s="70"/>
      <c r="OER31" s="70"/>
      <c r="OES31" s="70"/>
      <c r="OET31" s="70"/>
      <c r="OEU31" s="70"/>
      <c r="OEV31" s="70"/>
      <c r="OEW31" s="70"/>
      <c r="OEX31" s="70"/>
      <c r="OEY31" s="70"/>
      <c r="OEZ31" s="70"/>
      <c r="OFA31" s="70"/>
      <c r="OFB31" s="70"/>
      <c r="OFC31" s="70"/>
      <c r="OFD31" s="70"/>
      <c r="OFE31" s="70"/>
      <c r="OFF31" s="70"/>
      <c r="OFG31" s="70"/>
      <c r="OFH31" s="70"/>
      <c r="OFI31" s="70"/>
      <c r="OFJ31" s="70"/>
      <c r="OFK31" s="70"/>
      <c r="OFL31" s="70"/>
      <c r="OFM31" s="70"/>
      <c r="OFN31" s="70"/>
      <c r="OFO31" s="70"/>
      <c r="OFP31" s="70"/>
      <c r="OFQ31" s="70"/>
      <c r="OFR31" s="70"/>
      <c r="OFS31" s="70"/>
      <c r="OFT31" s="70"/>
      <c r="OFU31" s="70"/>
      <c r="OFV31" s="70"/>
      <c r="OFW31" s="70"/>
      <c r="OFX31" s="70"/>
      <c r="OFY31" s="70"/>
      <c r="OFZ31" s="70"/>
      <c r="OGA31" s="70"/>
      <c r="OGB31" s="70"/>
      <c r="OGC31" s="70"/>
      <c r="OGD31" s="70"/>
      <c r="OGE31" s="70"/>
      <c r="OGF31" s="70"/>
      <c r="OGG31" s="70"/>
      <c r="OGH31" s="70"/>
      <c r="OGI31" s="70"/>
      <c r="OGJ31" s="70"/>
      <c r="OGK31" s="70"/>
      <c r="OGL31" s="70"/>
      <c r="OGM31" s="70"/>
      <c r="OGN31" s="70"/>
      <c r="OGO31" s="70"/>
      <c r="OGP31" s="70"/>
      <c r="OGQ31" s="70"/>
      <c r="OGR31" s="70"/>
      <c r="OGS31" s="70"/>
      <c r="OGT31" s="70"/>
      <c r="OGU31" s="70"/>
      <c r="OGV31" s="70"/>
      <c r="OGW31" s="70"/>
      <c r="OGX31" s="70"/>
      <c r="OGY31" s="70"/>
      <c r="OGZ31" s="70"/>
      <c r="OHA31" s="70"/>
      <c r="OHB31" s="70"/>
      <c r="OHC31" s="70"/>
      <c r="OHD31" s="70"/>
      <c r="OHE31" s="70"/>
      <c r="OHF31" s="70"/>
      <c r="OHG31" s="70"/>
      <c r="OHH31" s="70"/>
      <c r="OHI31" s="70"/>
      <c r="OHJ31" s="70"/>
      <c r="OHK31" s="70"/>
      <c r="OHL31" s="70"/>
      <c r="OHM31" s="70"/>
      <c r="OHN31" s="70"/>
      <c r="OHO31" s="70"/>
      <c r="OHP31" s="70"/>
      <c r="OHQ31" s="70"/>
      <c r="OHR31" s="70"/>
      <c r="OHS31" s="70"/>
      <c r="OHT31" s="70"/>
      <c r="OHU31" s="70"/>
      <c r="OHV31" s="70"/>
      <c r="OHW31" s="70"/>
      <c r="OHX31" s="70"/>
      <c r="OHY31" s="70"/>
      <c r="OHZ31" s="70"/>
      <c r="OIA31" s="70"/>
      <c r="OIB31" s="70"/>
      <c r="OIC31" s="70"/>
      <c r="OID31" s="70"/>
      <c r="OIE31" s="70"/>
      <c r="OIF31" s="70"/>
      <c r="OIG31" s="70"/>
      <c r="OIH31" s="70"/>
      <c r="OII31" s="70"/>
      <c r="OIJ31" s="70"/>
      <c r="OIK31" s="70"/>
      <c r="OIL31" s="70"/>
      <c r="OIM31" s="70"/>
      <c r="OIN31" s="70"/>
      <c r="OIO31" s="70"/>
      <c r="OIP31" s="70"/>
      <c r="OIQ31" s="70"/>
      <c r="OIR31" s="70"/>
      <c r="OIS31" s="70"/>
      <c r="OIT31" s="70"/>
      <c r="OIU31" s="70"/>
      <c r="OIV31" s="70"/>
      <c r="OIW31" s="70"/>
      <c r="OIX31" s="70"/>
      <c r="OIY31" s="70"/>
      <c r="OIZ31" s="70"/>
      <c r="OJA31" s="70"/>
      <c r="OJB31" s="70"/>
      <c r="OJC31" s="70"/>
      <c r="OJD31" s="70"/>
      <c r="OJE31" s="70"/>
      <c r="OJF31" s="70"/>
      <c r="OJG31" s="70"/>
      <c r="OJH31" s="70"/>
      <c r="OJI31" s="70"/>
      <c r="OJJ31" s="70"/>
      <c r="OJK31" s="70"/>
      <c r="OJL31" s="70"/>
      <c r="OJM31" s="70"/>
      <c r="OJN31" s="70"/>
      <c r="OJO31" s="70"/>
      <c r="OJP31" s="70"/>
      <c r="OJQ31" s="70"/>
      <c r="OJR31" s="70"/>
      <c r="OJS31" s="70"/>
      <c r="OJT31" s="70"/>
      <c r="OJU31" s="70"/>
      <c r="OJV31" s="70"/>
      <c r="OJW31" s="70"/>
      <c r="OJX31" s="70"/>
      <c r="OJY31" s="70"/>
      <c r="OJZ31" s="70"/>
      <c r="OKA31" s="70"/>
      <c r="OKB31" s="70"/>
      <c r="OKC31" s="70"/>
      <c r="OKD31" s="70"/>
      <c r="OKE31" s="70"/>
      <c r="OKF31" s="70"/>
      <c r="OKG31" s="70"/>
      <c r="OKH31" s="70"/>
      <c r="OKI31" s="70"/>
      <c r="OKJ31" s="70"/>
      <c r="OKK31" s="70"/>
      <c r="OKL31" s="70"/>
      <c r="OKM31" s="70"/>
      <c r="OKN31" s="70"/>
      <c r="OKO31" s="70"/>
      <c r="OKP31" s="70"/>
      <c r="OKQ31" s="70"/>
      <c r="OKR31" s="70"/>
      <c r="OKS31" s="70"/>
      <c r="OKT31" s="70"/>
      <c r="OKU31" s="70"/>
      <c r="OKV31" s="70"/>
      <c r="OKW31" s="70"/>
      <c r="OKX31" s="70"/>
      <c r="OKY31" s="70"/>
      <c r="OKZ31" s="70"/>
      <c r="OLA31" s="70"/>
      <c r="OLB31" s="70"/>
      <c r="OLC31" s="70"/>
      <c r="OLD31" s="70"/>
      <c r="OLE31" s="70"/>
      <c r="OLF31" s="70"/>
      <c r="OLG31" s="70"/>
      <c r="OLH31" s="70"/>
      <c r="OLI31" s="70"/>
      <c r="OLJ31" s="70"/>
      <c r="OLK31" s="70"/>
      <c r="OLL31" s="70"/>
      <c r="OLM31" s="70"/>
      <c r="OLN31" s="70"/>
      <c r="OLO31" s="70"/>
      <c r="OLP31" s="70"/>
      <c r="OLQ31" s="70"/>
      <c r="OLR31" s="70"/>
      <c r="OLS31" s="70"/>
      <c r="OLT31" s="70"/>
      <c r="OLU31" s="70"/>
      <c r="OLV31" s="70"/>
      <c r="OLW31" s="70"/>
      <c r="OLX31" s="70"/>
      <c r="OLY31" s="70"/>
      <c r="OLZ31" s="70"/>
      <c r="OMA31" s="70"/>
      <c r="OMB31" s="70"/>
      <c r="OMC31" s="70"/>
      <c r="OMD31" s="70"/>
      <c r="OME31" s="70"/>
      <c r="OMF31" s="70"/>
      <c r="OMG31" s="70"/>
      <c r="OMH31" s="70"/>
      <c r="OMI31" s="70"/>
      <c r="OMJ31" s="70"/>
      <c r="OMK31" s="70"/>
      <c r="OML31" s="70"/>
      <c r="OMM31" s="70"/>
      <c r="OMN31" s="70"/>
      <c r="OMO31" s="70"/>
      <c r="OMP31" s="70"/>
      <c r="OMQ31" s="70"/>
      <c r="OMR31" s="70"/>
      <c r="OMS31" s="70"/>
      <c r="OMT31" s="70"/>
      <c r="OMU31" s="70"/>
      <c r="OMV31" s="70"/>
      <c r="OMW31" s="70"/>
      <c r="OMX31" s="70"/>
      <c r="OMY31" s="70"/>
      <c r="OMZ31" s="70"/>
      <c r="ONA31" s="70"/>
      <c r="ONB31" s="70"/>
      <c r="ONC31" s="70"/>
      <c r="OND31" s="70"/>
      <c r="ONE31" s="70"/>
      <c r="ONF31" s="70"/>
      <c r="ONG31" s="70"/>
      <c r="ONH31" s="70"/>
      <c r="ONI31" s="70"/>
      <c r="ONJ31" s="70"/>
      <c r="ONK31" s="70"/>
      <c r="ONL31" s="70"/>
      <c r="ONM31" s="70"/>
      <c r="ONN31" s="70"/>
      <c r="ONO31" s="70"/>
      <c r="ONP31" s="70"/>
      <c r="ONQ31" s="70"/>
      <c r="ONR31" s="70"/>
      <c r="ONS31" s="70"/>
      <c r="ONT31" s="70"/>
      <c r="ONU31" s="70"/>
      <c r="ONV31" s="70"/>
      <c r="ONW31" s="70"/>
      <c r="ONX31" s="70"/>
      <c r="ONY31" s="70"/>
      <c r="ONZ31" s="70"/>
      <c r="OOA31" s="70"/>
      <c r="OOB31" s="70"/>
      <c r="OOC31" s="70"/>
      <c r="OOD31" s="70"/>
      <c r="OOE31" s="70"/>
      <c r="OOF31" s="70"/>
      <c r="OOG31" s="70"/>
      <c r="OOH31" s="70"/>
      <c r="OOI31" s="70"/>
      <c r="OOJ31" s="70"/>
      <c r="OOK31" s="70"/>
      <c r="OOL31" s="70"/>
      <c r="OOM31" s="70"/>
      <c r="OON31" s="70"/>
      <c r="OOO31" s="70"/>
      <c r="OOP31" s="70"/>
      <c r="OOQ31" s="70"/>
      <c r="OOR31" s="70"/>
      <c r="OOS31" s="70"/>
      <c r="OOT31" s="70"/>
      <c r="OOU31" s="70"/>
      <c r="OOV31" s="70"/>
      <c r="OOW31" s="70"/>
      <c r="OOX31" s="70"/>
      <c r="OOY31" s="70"/>
      <c r="OOZ31" s="70"/>
      <c r="OPA31" s="70"/>
      <c r="OPB31" s="70"/>
      <c r="OPC31" s="70"/>
      <c r="OPD31" s="70"/>
      <c r="OPE31" s="70"/>
      <c r="OPF31" s="70"/>
      <c r="OPG31" s="70"/>
      <c r="OPH31" s="70"/>
      <c r="OPI31" s="70"/>
      <c r="OPJ31" s="70"/>
      <c r="OPK31" s="70"/>
      <c r="OPL31" s="70"/>
      <c r="OPM31" s="70"/>
      <c r="OPN31" s="70"/>
      <c r="OPO31" s="70"/>
      <c r="OPP31" s="70"/>
      <c r="OPQ31" s="70"/>
      <c r="OPR31" s="70"/>
      <c r="OPS31" s="70"/>
      <c r="OPT31" s="70"/>
      <c r="OPU31" s="70"/>
      <c r="OPV31" s="70"/>
      <c r="OPW31" s="70"/>
      <c r="OPX31" s="70"/>
      <c r="OPY31" s="70"/>
      <c r="OPZ31" s="70"/>
      <c r="OQA31" s="70"/>
      <c r="OQB31" s="70"/>
      <c r="OQC31" s="70"/>
      <c r="OQD31" s="70"/>
      <c r="OQE31" s="70"/>
      <c r="OQF31" s="70"/>
      <c r="OQG31" s="70"/>
      <c r="OQH31" s="70"/>
      <c r="OQI31" s="70"/>
      <c r="OQJ31" s="70"/>
      <c r="OQK31" s="70"/>
      <c r="OQL31" s="70"/>
      <c r="OQM31" s="70"/>
      <c r="OQN31" s="70"/>
      <c r="OQO31" s="70"/>
      <c r="OQP31" s="70"/>
      <c r="OQQ31" s="70"/>
      <c r="OQR31" s="70"/>
      <c r="OQS31" s="70"/>
      <c r="OQT31" s="70"/>
      <c r="OQU31" s="70"/>
      <c r="OQV31" s="70"/>
      <c r="OQW31" s="70"/>
      <c r="OQX31" s="70"/>
      <c r="OQY31" s="70"/>
      <c r="OQZ31" s="70"/>
      <c r="ORA31" s="70"/>
      <c r="ORB31" s="70"/>
      <c r="ORC31" s="70"/>
      <c r="ORD31" s="70"/>
      <c r="ORE31" s="70"/>
      <c r="ORF31" s="70"/>
      <c r="ORG31" s="70"/>
      <c r="ORH31" s="70"/>
      <c r="ORI31" s="70"/>
      <c r="ORJ31" s="70"/>
      <c r="ORK31" s="70"/>
      <c r="ORL31" s="70"/>
      <c r="ORM31" s="70"/>
      <c r="ORN31" s="70"/>
      <c r="ORO31" s="70"/>
      <c r="ORP31" s="70"/>
      <c r="ORQ31" s="70"/>
      <c r="ORR31" s="70"/>
      <c r="ORS31" s="70"/>
      <c r="ORT31" s="70"/>
      <c r="ORU31" s="70"/>
      <c r="ORV31" s="70"/>
      <c r="ORW31" s="70"/>
      <c r="ORX31" s="70"/>
      <c r="ORY31" s="70"/>
      <c r="ORZ31" s="70"/>
      <c r="OSA31" s="70"/>
      <c r="OSB31" s="70"/>
      <c r="OSC31" s="70"/>
      <c r="OSD31" s="70"/>
      <c r="OSE31" s="70"/>
      <c r="OSF31" s="70"/>
      <c r="OSG31" s="70"/>
      <c r="OSH31" s="70"/>
      <c r="OSI31" s="70"/>
      <c r="OSJ31" s="70"/>
      <c r="OSK31" s="70"/>
      <c r="OSL31" s="70"/>
      <c r="OSM31" s="70"/>
      <c r="OSN31" s="70"/>
      <c r="OSO31" s="70"/>
      <c r="OSP31" s="70"/>
      <c r="OSQ31" s="70"/>
      <c r="OSR31" s="70"/>
      <c r="OSS31" s="70"/>
      <c r="OST31" s="70"/>
      <c r="OSU31" s="70"/>
      <c r="OSV31" s="70"/>
      <c r="OSW31" s="70"/>
      <c r="OSX31" s="70"/>
      <c r="OSY31" s="70"/>
      <c r="OSZ31" s="70"/>
      <c r="OTA31" s="70"/>
      <c r="OTB31" s="70"/>
      <c r="OTC31" s="70"/>
      <c r="OTD31" s="70"/>
      <c r="OTE31" s="70"/>
      <c r="OTF31" s="70"/>
      <c r="OTG31" s="70"/>
      <c r="OTH31" s="70"/>
      <c r="OTI31" s="70"/>
      <c r="OTJ31" s="70"/>
      <c r="OTK31" s="70"/>
      <c r="OTL31" s="70"/>
      <c r="OTM31" s="70"/>
      <c r="OTN31" s="70"/>
      <c r="OTO31" s="70"/>
      <c r="OTP31" s="70"/>
      <c r="OTQ31" s="70"/>
      <c r="OTR31" s="70"/>
      <c r="OTS31" s="70"/>
      <c r="OTT31" s="70"/>
      <c r="OTU31" s="70"/>
      <c r="OTV31" s="70"/>
      <c r="OTW31" s="70"/>
      <c r="OTX31" s="70"/>
      <c r="OTY31" s="70"/>
      <c r="OTZ31" s="70"/>
      <c r="OUA31" s="70"/>
      <c r="OUB31" s="70"/>
      <c r="OUC31" s="70"/>
      <c r="OUD31" s="70"/>
      <c r="OUE31" s="70"/>
      <c r="OUF31" s="70"/>
      <c r="OUG31" s="70"/>
      <c r="OUH31" s="70"/>
      <c r="OUI31" s="70"/>
      <c r="OUJ31" s="70"/>
      <c r="OUK31" s="70"/>
      <c r="OUL31" s="70"/>
      <c r="OUM31" s="70"/>
      <c r="OUN31" s="70"/>
      <c r="OUO31" s="70"/>
      <c r="OUP31" s="70"/>
      <c r="OUQ31" s="70"/>
      <c r="OUR31" s="70"/>
      <c r="OUS31" s="70"/>
      <c r="OUT31" s="70"/>
      <c r="OUU31" s="70"/>
      <c r="OUV31" s="70"/>
      <c r="OUW31" s="70"/>
      <c r="OUX31" s="70"/>
      <c r="OUY31" s="70"/>
      <c r="OUZ31" s="70"/>
      <c r="OVA31" s="70"/>
      <c r="OVB31" s="70"/>
      <c r="OVC31" s="70"/>
      <c r="OVD31" s="70"/>
      <c r="OVE31" s="70"/>
      <c r="OVF31" s="70"/>
      <c r="OVG31" s="70"/>
      <c r="OVH31" s="70"/>
      <c r="OVI31" s="70"/>
      <c r="OVJ31" s="70"/>
      <c r="OVK31" s="70"/>
      <c r="OVL31" s="70"/>
      <c r="OVM31" s="70"/>
      <c r="OVN31" s="70"/>
      <c r="OVO31" s="70"/>
      <c r="OVP31" s="70"/>
      <c r="OVQ31" s="70"/>
      <c r="OVR31" s="70"/>
      <c r="OVS31" s="70"/>
      <c r="OVT31" s="70"/>
      <c r="OVU31" s="70"/>
      <c r="OVV31" s="70"/>
      <c r="OVW31" s="70"/>
      <c r="OVX31" s="70"/>
      <c r="OVY31" s="70"/>
      <c r="OVZ31" s="70"/>
      <c r="OWA31" s="70"/>
      <c r="OWB31" s="70"/>
      <c r="OWC31" s="70"/>
      <c r="OWD31" s="70"/>
      <c r="OWE31" s="70"/>
      <c r="OWF31" s="70"/>
      <c r="OWG31" s="70"/>
      <c r="OWH31" s="70"/>
      <c r="OWI31" s="70"/>
      <c r="OWJ31" s="70"/>
      <c r="OWK31" s="70"/>
      <c r="OWL31" s="70"/>
      <c r="OWM31" s="70"/>
      <c r="OWN31" s="70"/>
      <c r="OWO31" s="70"/>
      <c r="OWP31" s="70"/>
      <c r="OWQ31" s="70"/>
      <c r="OWR31" s="70"/>
      <c r="OWS31" s="70"/>
      <c r="OWT31" s="70"/>
      <c r="OWU31" s="70"/>
      <c r="OWV31" s="70"/>
      <c r="OWW31" s="70"/>
      <c r="OWX31" s="70"/>
      <c r="OWY31" s="70"/>
      <c r="OWZ31" s="70"/>
      <c r="OXA31" s="70"/>
      <c r="OXB31" s="70"/>
      <c r="OXC31" s="70"/>
      <c r="OXD31" s="70"/>
      <c r="OXE31" s="70"/>
      <c r="OXF31" s="70"/>
      <c r="OXG31" s="70"/>
      <c r="OXH31" s="70"/>
      <c r="OXI31" s="70"/>
      <c r="OXJ31" s="70"/>
      <c r="OXK31" s="70"/>
      <c r="OXL31" s="70"/>
      <c r="OXM31" s="70"/>
      <c r="OXN31" s="70"/>
      <c r="OXO31" s="70"/>
      <c r="OXP31" s="70"/>
      <c r="OXQ31" s="70"/>
      <c r="OXR31" s="70"/>
      <c r="OXS31" s="70"/>
      <c r="OXT31" s="70"/>
      <c r="OXU31" s="70"/>
      <c r="OXV31" s="70"/>
      <c r="OXW31" s="70"/>
      <c r="OXX31" s="70"/>
      <c r="OXY31" s="70"/>
      <c r="OXZ31" s="70"/>
      <c r="OYA31" s="70"/>
      <c r="OYB31" s="70"/>
      <c r="OYC31" s="70"/>
      <c r="OYD31" s="70"/>
      <c r="OYE31" s="70"/>
      <c r="OYF31" s="70"/>
      <c r="OYG31" s="70"/>
      <c r="OYH31" s="70"/>
      <c r="OYI31" s="70"/>
      <c r="OYJ31" s="70"/>
      <c r="OYK31" s="70"/>
      <c r="OYL31" s="70"/>
      <c r="OYM31" s="70"/>
      <c r="OYN31" s="70"/>
      <c r="OYO31" s="70"/>
      <c r="OYP31" s="70"/>
      <c r="OYQ31" s="70"/>
      <c r="OYR31" s="70"/>
      <c r="OYS31" s="70"/>
      <c r="OYT31" s="70"/>
      <c r="OYU31" s="70"/>
      <c r="OYV31" s="70"/>
      <c r="OYW31" s="70"/>
      <c r="OYX31" s="70"/>
      <c r="OYY31" s="70"/>
      <c r="OYZ31" s="70"/>
      <c r="OZA31" s="70"/>
      <c r="OZB31" s="70"/>
      <c r="OZC31" s="70"/>
      <c r="OZD31" s="70"/>
      <c r="OZE31" s="70"/>
      <c r="OZF31" s="70"/>
      <c r="OZG31" s="70"/>
      <c r="OZH31" s="70"/>
      <c r="OZI31" s="70"/>
      <c r="OZJ31" s="70"/>
      <c r="OZK31" s="70"/>
      <c r="OZL31" s="70"/>
      <c r="OZM31" s="70"/>
      <c r="OZN31" s="70"/>
      <c r="OZO31" s="70"/>
      <c r="OZP31" s="70"/>
      <c r="OZQ31" s="70"/>
      <c r="OZR31" s="70"/>
      <c r="OZS31" s="70"/>
      <c r="OZT31" s="70"/>
      <c r="OZU31" s="70"/>
      <c r="OZV31" s="70"/>
      <c r="OZW31" s="70"/>
      <c r="OZX31" s="70"/>
      <c r="OZY31" s="70"/>
      <c r="OZZ31" s="70"/>
      <c r="PAA31" s="70"/>
      <c r="PAB31" s="70"/>
      <c r="PAC31" s="70"/>
      <c r="PAD31" s="70"/>
      <c r="PAE31" s="70"/>
      <c r="PAF31" s="70"/>
      <c r="PAG31" s="70"/>
      <c r="PAH31" s="70"/>
      <c r="PAI31" s="70"/>
      <c r="PAJ31" s="70"/>
      <c r="PAK31" s="70"/>
      <c r="PAL31" s="70"/>
      <c r="PAM31" s="70"/>
      <c r="PAN31" s="70"/>
      <c r="PAO31" s="70"/>
      <c r="PAP31" s="70"/>
      <c r="PAQ31" s="70"/>
      <c r="PAR31" s="70"/>
      <c r="PAS31" s="70"/>
      <c r="PAT31" s="70"/>
      <c r="PAU31" s="70"/>
      <c r="PAV31" s="70"/>
      <c r="PAW31" s="70"/>
      <c r="PAX31" s="70"/>
      <c r="PAY31" s="70"/>
      <c r="PAZ31" s="70"/>
      <c r="PBA31" s="70"/>
      <c r="PBB31" s="70"/>
      <c r="PBC31" s="70"/>
      <c r="PBD31" s="70"/>
      <c r="PBE31" s="70"/>
      <c r="PBF31" s="70"/>
      <c r="PBG31" s="70"/>
      <c r="PBH31" s="70"/>
      <c r="PBI31" s="70"/>
      <c r="PBJ31" s="70"/>
      <c r="PBK31" s="70"/>
      <c r="PBL31" s="70"/>
      <c r="PBM31" s="70"/>
      <c r="PBN31" s="70"/>
      <c r="PBO31" s="70"/>
      <c r="PBP31" s="70"/>
      <c r="PBQ31" s="70"/>
      <c r="PBR31" s="70"/>
      <c r="PBS31" s="70"/>
      <c r="PBT31" s="70"/>
      <c r="PBU31" s="70"/>
      <c r="PBV31" s="70"/>
      <c r="PBW31" s="70"/>
      <c r="PBX31" s="70"/>
      <c r="PBY31" s="70"/>
      <c r="PBZ31" s="70"/>
      <c r="PCA31" s="70"/>
      <c r="PCB31" s="70"/>
      <c r="PCC31" s="70"/>
      <c r="PCD31" s="70"/>
      <c r="PCE31" s="70"/>
      <c r="PCF31" s="70"/>
      <c r="PCG31" s="70"/>
      <c r="PCH31" s="70"/>
      <c r="PCI31" s="70"/>
      <c r="PCJ31" s="70"/>
      <c r="PCK31" s="70"/>
      <c r="PCL31" s="70"/>
      <c r="PCM31" s="70"/>
      <c r="PCN31" s="70"/>
      <c r="PCO31" s="70"/>
      <c r="PCP31" s="70"/>
      <c r="PCQ31" s="70"/>
      <c r="PCR31" s="70"/>
      <c r="PCS31" s="70"/>
      <c r="PCT31" s="70"/>
      <c r="PCU31" s="70"/>
      <c r="PCV31" s="70"/>
      <c r="PCW31" s="70"/>
      <c r="PCX31" s="70"/>
      <c r="PCY31" s="70"/>
      <c r="PCZ31" s="70"/>
      <c r="PDA31" s="70"/>
      <c r="PDB31" s="70"/>
      <c r="PDC31" s="70"/>
      <c r="PDD31" s="70"/>
      <c r="PDE31" s="70"/>
      <c r="PDF31" s="70"/>
      <c r="PDG31" s="70"/>
      <c r="PDH31" s="70"/>
      <c r="PDI31" s="70"/>
      <c r="PDJ31" s="70"/>
      <c r="PDK31" s="70"/>
      <c r="PDL31" s="70"/>
      <c r="PDM31" s="70"/>
      <c r="PDN31" s="70"/>
      <c r="PDO31" s="70"/>
      <c r="PDP31" s="70"/>
      <c r="PDQ31" s="70"/>
      <c r="PDR31" s="70"/>
      <c r="PDS31" s="70"/>
      <c r="PDT31" s="70"/>
      <c r="PDU31" s="70"/>
      <c r="PDV31" s="70"/>
      <c r="PDW31" s="70"/>
      <c r="PDX31" s="70"/>
      <c r="PDY31" s="70"/>
      <c r="PDZ31" s="70"/>
      <c r="PEA31" s="70"/>
      <c r="PEB31" s="70"/>
      <c r="PEC31" s="70"/>
      <c r="PED31" s="70"/>
      <c r="PEE31" s="70"/>
      <c r="PEF31" s="70"/>
      <c r="PEG31" s="70"/>
      <c r="PEH31" s="70"/>
      <c r="PEI31" s="70"/>
      <c r="PEJ31" s="70"/>
      <c r="PEK31" s="70"/>
      <c r="PEL31" s="70"/>
      <c r="PEM31" s="70"/>
      <c r="PEN31" s="70"/>
      <c r="PEO31" s="70"/>
      <c r="PEP31" s="70"/>
      <c r="PEQ31" s="70"/>
      <c r="PER31" s="70"/>
      <c r="PES31" s="70"/>
      <c r="PET31" s="70"/>
      <c r="PEU31" s="70"/>
      <c r="PEV31" s="70"/>
      <c r="PEW31" s="70"/>
      <c r="PEX31" s="70"/>
      <c r="PEY31" s="70"/>
      <c r="PEZ31" s="70"/>
      <c r="PFA31" s="70"/>
      <c r="PFB31" s="70"/>
      <c r="PFC31" s="70"/>
      <c r="PFD31" s="70"/>
      <c r="PFE31" s="70"/>
      <c r="PFF31" s="70"/>
      <c r="PFG31" s="70"/>
      <c r="PFH31" s="70"/>
      <c r="PFI31" s="70"/>
      <c r="PFJ31" s="70"/>
      <c r="PFK31" s="70"/>
      <c r="PFL31" s="70"/>
      <c r="PFM31" s="70"/>
      <c r="PFN31" s="70"/>
      <c r="PFO31" s="70"/>
      <c r="PFP31" s="70"/>
      <c r="PFQ31" s="70"/>
      <c r="PFR31" s="70"/>
      <c r="PFS31" s="70"/>
      <c r="PFT31" s="70"/>
      <c r="PFU31" s="70"/>
      <c r="PFV31" s="70"/>
      <c r="PFW31" s="70"/>
      <c r="PFX31" s="70"/>
      <c r="PFY31" s="70"/>
      <c r="PFZ31" s="70"/>
      <c r="PGA31" s="70"/>
      <c r="PGB31" s="70"/>
      <c r="PGC31" s="70"/>
      <c r="PGD31" s="70"/>
      <c r="PGE31" s="70"/>
      <c r="PGF31" s="70"/>
      <c r="PGG31" s="70"/>
      <c r="PGH31" s="70"/>
      <c r="PGI31" s="70"/>
      <c r="PGJ31" s="70"/>
      <c r="PGK31" s="70"/>
      <c r="PGL31" s="70"/>
      <c r="PGM31" s="70"/>
      <c r="PGN31" s="70"/>
      <c r="PGO31" s="70"/>
      <c r="PGP31" s="70"/>
      <c r="PGQ31" s="70"/>
      <c r="PGR31" s="70"/>
      <c r="PGS31" s="70"/>
      <c r="PGT31" s="70"/>
      <c r="PGU31" s="70"/>
      <c r="PGV31" s="70"/>
      <c r="PGW31" s="70"/>
      <c r="PGX31" s="70"/>
      <c r="PGY31" s="70"/>
      <c r="PGZ31" s="70"/>
      <c r="PHA31" s="70"/>
      <c r="PHB31" s="70"/>
      <c r="PHC31" s="70"/>
      <c r="PHD31" s="70"/>
      <c r="PHE31" s="70"/>
      <c r="PHF31" s="70"/>
      <c r="PHG31" s="70"/>
      <c r="PHH31" s="70"/>
      <c r="PHI31" s="70"/>
      <c r="PHJ31" s="70"/>
      <c r="PHK31" s="70"/>
      <c r="PHL31" s="70"/>
      <c r="PHM31" s="70"/>
      <c r="PHN31" s="70"/>
      <c r="PHO31" s="70"/>
      <c r="PHP31" s="70"/>
      <c r="PHQ31" s="70"/>
      <c r="PHR31" s="70"/>
      <c r="PHS31" s="70"/>
      <c r="PHT31" s="70"/>
      <c r="PHU31" s="70"/>
      <c r="PHV31" s="70"/>
      <c r="PHW31" s="70"/>
      <c r="PHX31" s="70"/>
      <c r="PHY31" s="70"/>
      <c r="PHZ31" s="70"/>
      <c r="PIA31" s="70"/>
      <c r="PIB31" s="70"/>
      <c r="PIC31" s="70"/>
      <c r="PID31" s="70"/>
      <c r="PIE31" s="70"/>
      <c r="PIF31" s="70"/>
      <c r="PIG31" s="70"/>
      <c r="PIH31" s="70"/>
      <c r="PII31" s="70"/>
      <c r="PIJ31" s="70"/>
      <c r="PIK31" s="70"/>
      <c r="PIL31" s="70"/>
      <c r="PIM31" s="70"/>
      <c r="PIN31" s="70"/>
      <c r="PIO31" s="70"/>
      <c r="PIP31" s="70"/>
      <c r="PIQ31" s="70"/>
      <c r="PIR31" s="70"/>
      <c r="PIS31" s="70"/>
      <c r="PIT31" s="70"/>
      <c r="PIU31" s="70"/>
      <c r="PIV31" s="70"/>
      <c r="PIW31" s="70"/>
      <c r="PIX31" s="70"/>
      <c r="PIY31" s="70"/>
      <c r="PIZ31" s="70"/>
      <c r="PJA31" s="70"/>
      <c r="PJB31" s="70"/>
      <c r="PJC31" s="70"/>
      <c r="PJD31" s="70"/>
      <c r="PJE31" s="70"/>
      <c r="PJF31" s="70"/>
      <c r="PJG31" s="70"/>
      <c r="PJH31" s="70"/>
      <c r="PJI31" s="70"/>
      <c r="PJJ31" s="70"/>
      <c r="PJK31" s="70"/>
      <c r="PJL31" s="70"/>
      <c r="PJM31" s="70"/>
      <c r="PJN31" s="70"/>
      <c r="PJO31" s="70"/>
      <c r="PJP31" s="70"/>
      <c r="PJQ31" s="70"/>
      <c r="PJR31" s="70"/>
      <c r="PJS31" s="70"/>
      <c r="PJT31" s="70"/>
      <c r="PJU31" s="70"/>
      <c r="PJV31" s="70"/>
      <c r="PJW31" s="70"/>
      <c r="PJX31" s="70"/>
      <c r="PJY31" s="70"/>
      <c r="PJZ31" s="70"/>
      <c r="PKA31" s="70"/>
      <c r="PKB31" s="70"/>
      <c r="PKC31" s="70"/>
      <c r="PKD31" s="70"/>
      <c r="PKE31" s="70"/>
      <c r="PKF31" s="70"/>
      <c r="PKG31" s="70"/>
      <c r="PKH31" s="70"/>
      <c r="PKI31" s="70"/>
      <c r="PKJ31" s="70"/>
      <c r="PKK31" s="70"/>
      <c r="PKL31" s="70"/>
      <c r="PKM31" s="70"/>
      <c r="PKN31" s="70"/>
      <c r="PKO31" s="70"/>
      <c r="PKP31" s="70"/>
      <c r="PKQ31" s="70"/>
      <c r="PKR31" s="70"/>
      <c r="PKS31" s="70"/>
      <c r="PKT31" s="70"/>
      <c r="PKU31" s="70"/>
      <c r="PKV31" s="70"/>
      <c r="PKW31" s="70"/>
      <c r="PKX31" s="70"/>
      <c r="PKY31" s="70"/>
      <c r="PKZ31" s="70"/>
      <c r="PLA31" s="70"/>
      <c r="PLB31" s="70"/>
      <c r="PLC31" s="70"/>
      <c r="PLD31" s="70"/>
      <c r="PLE31" s="70"/>
      <c r="PLF31" s="70"/>
      <c r="PLG31" s="70"/>
      <c r="PLH31" s="70"/>
      <c r="PLI31" s="70"/>
      <c r="PLJ31" s="70"/>
      <c r="PLK31" s="70"/>
      <c r="PLL31" s="70"/>
      <c r="PLM31" s="70"/>
      <c r="PLN31" s="70"/>
      <c r="PLO31" s="70"/>
      <c r="PLP31" s="70"/>
      <c r="PLQ31" s="70"/>
      <c r="PLR31" s="70"/>
      <c r="PLS31" s="70"/>
      <c r="PLT31" s="70"/>
      <c r="PLU31" s="70"/>
      <c r="PLV31" s="70"/>
      <c r="PLW31" s="70"/>
      <c r="PLX31" s="70"/>
      <c r="PLY31" s="70"/>
      <c r="PLZ31" s="70"/>
      <c r="PMA31" s="70"/>
      <c r="PMB31" s="70"/>
      <c r="PMC31" s="70"/>
      <c r="PMD31" s="70"/>
      <c r="PME31" s="70"/>
      <c r="PMF31" s="70"/>
      <c r="PMG31" s="70"/>
      <c r="PMH31" s="70"/>
      <c r="PMI31" s="70"/>
      <c r="PMJ31" s="70"/>
      <c r="PMK31" s="70"/>
      <c r="PML31" s="70"/>
      <c r="PMM31" s="70"/>
      <c r="PMN31" s="70"/>
      <c r="PMO31" s="70"/>
      <c r="PMP31" s="70"/>
      <c r="PMQ31" s="70"/>
      <c r="PMR31" s="70"/>
      <c r="PMS31" s="70"/>
      <c r="PMT31" s="70"/>
      <c r="PMU31" s="70"/>
      <c r="PMV31" s="70"/>
      <c r="PMW31" s="70"/>
      <c r="PMX31" s="70"/>
      <c r="PMY31" s="70"/>
      <c r="PMZ31" s="70"/>
      <c r="PNA31" s="70"/>
      <c r="PNB31" s="70"/>
      <c r="PNC31" s="70"/>
      <c r="PND31" s="70"/>
      <c r="PNE31" s="70"/>
      <c r="PNF31" s="70"/>
      <c r="PNG31" s="70"/>
      <c r="PNH31" s="70"/>
      <c r="PNI31" s="70"/>
      <c r="PNJ31" s="70"/>
      <c r="PNK31" s="70"/>
      <c r="PNL31" s="70"/>
      <c r="PNM31" s="70"/>
      <c r="PNN31" s="70"/>
      <c r="PNO31" s="70"/>
      <c r="PNP31" s="70"/>
      <c r="PNQ31" s="70"/>
      <c r="PNR31" s="70"/>
      <c r="PNS31" s="70"/>
      <c r="PNT31" s="70"/>
      <c r="PNU31" s="70"/>
      <c r="PNV31" s="70"/>
      <c r="PNW31" s="70"/>
      <c r="PNX31" s="70"/>
      <c r="PNY31" s="70"/>
      <c r="PNZ31" s="70"/>
      <c r="POA31" s="70"/>
      <c r="POB31" s="70"/>
      <c r="POC31" s="70"/>
      <c r="POD31" s="70"/>
      <c r="POE31" s="70"/>
      <c r="POF31" s="70"/>
      <c r="POG31" s="70"/>
      <c r="POH31" s="70"/>
      <c r="POI31" s="70"/>
      <c r="POJ31" s="70"/>
      <c r="POK31" s="70"/>
      <c r="POL31" s="70"/>
      <c r="POM31" s="70"/>
      <c r="PON31" s="70"/>
      <c r="POO31" s="70"/>
      <c r="POP31" s="70"/>
      <c r="POQ31" s="70"/>
      <c r="POR31" s="70"/>
      <c r="POS31" s="70"/>
      <c r="POT31" s="70"/>
      <c r="POU31" s="70"/>
      <c r="POV31" s="70"/>
      <c r="POW31" s="70"/>
      <c r="POX31" s="70"/>
      <c r="POY31" s="70"/>
      <c r="POZ31" s="70"/>
      <c r="PPA31" s="70"/>
      <c r="PPB31" s="70"/>
      <c r="PPC31" s="70"/>
      <c r="PPD31" s="70"/>
      <c r="PPE31" s="70"/>
      <c r="PPF31" s="70"/>
      <c r="PPG31" s="70"/>
      <c r="PPH31" s="70"/>
      <c r="PPI31" s="70"/>
      <c r="PPJ31" s="70"/>
      <c r="PPK31" s="70"/>
      <c r="PPL31" s="70"/>
      <c r="PPM31" s="70"/>
      <c r="PPN31" s="70"/>
      <c r="PPO31" s="70"/>
      <c r="PPP31" s="70"/>
      <c r="PPQ31" s="70"/>
      <c r="PPR31" s="70"/>
      <c r="PPS31" s="70"/>
      <c r="PPT31" s="70"/>
      <c r="PPU31" s="70"/>
      <c r="PPV31" s="70"/>
      <c r="PPW31" s="70"/>
      <c r="PPX31" s="70"/>
      <c r="PPY31" s="70"/>
      <c r="PPZ31" s="70"/>
      <c r="PQA31" s="70"/>
      <c r="PQB31" s="70"/>
      <c r="PQC31" s="70"/>
      <c r="PQD31" s="70"/>
      <c r="PQE31" s="70"/>
      <c r="PQF31" s="70"/>
      <c r="PQG31" s="70"/>
      <c r="PQH31" s="70"/>
      <c r="PQI31" s="70"/>
      <c r="PQJ31" s="70"/>
      <c r="PQK31" s="70"/>
      <c r="PQL31" s="70"/>
      <c r="PQM31" s="70"/>
      <c r="PQN31" s="70"/>
      <c r="PQO31" s="70"/>
      <c r="PQP31" s="70"/>
      <c r="PQQ31" s="70"/>
      <c r="PQR31" s="70"/>
      <c r="PQS31" s="70"/>
      <c r="PQT31" s="70"/>
      <c r="PQU31" s="70"/>
      <c r="PQV31" s="70"/>
      <c r="PQW31" s="70"/>
      <c r="PQX31" s="70"/>
      <c r="PQY31" s="70"/>
      <c r="PQZ31" s="70"/>
      <c r="PRA31" s="70"/>
      <c r="PRB31" s="70"/>
      <c r="PRC31" s="70"/>
      <c r="PRD31" s="70"/>
      <c r="PRE31" s="70"/>
      <c r="PRF31" s="70"/>
      <c r="PRG31" s="70"/>
      <c r="PRH31" s="70"/>
      <c r="PRI31" s="70"/>
      <c r="PRJ31" s="70"/>
      <c r="PRK31" s="70"/>
      <c r="PRL31" s="70"/>
      <c r="PRM31" s="70"/>
      <c r="PRN31" s="70"/>
      <c r="PRO31" s="70"/>
      <c r="PRP31" s="70"/>
      <c r="PRQ31" s="70"/>
      <c r="PRR31" s="70"/>
      <c r="PRS31" s="70"/>
      <c r="PRT31" s="70"/>
      <c r="PRU31" s="70"/>
      <c r="PRV31" s="70"/>
      <c r="PRW31" s="70"/>
      <c r="PRX31" s="70"/>
      <c r="PRY31" s="70"/>
      <c r="PRZ31" s="70"/>
      <c r="PSA31" s="70"/>
      <c r="PSB31" s="70"/>
      <c r="PSC31" s="70"/>
      <c r="PSD31" s="70"/>
      <c r="PSE31" s="70"/>
      <c r="PSF31" s="70"/>
      <c r="PSG31" s="70"/>
      <c r="PSH31" s="70"/>
      <c r="PSI31" s="70"/>
      <c r="PSJ31" s="70"/>
      <c r="PSK31" s="70"/>
      <c r="PSL31" s="70"/>
      <c r="PSM31" s="70"/>
      <c r="PSN31" s="70"/>
      <c r="PSO31" s="70"/>
      <c r="PSP31" s="70"/>
      <c r="PSQ31" s="70"/>
      <c r="PSR31" s="70"/>
      <c r="PSS31" s="70"/>
      <c r="PST31" s="70"/>
      <c r="PSU31" s="70"/>
      <c r="PSV31" s="70"/>
      <c r="PSW31" s="70"/>
      <c r="PSX31" s="70"/>
      <c r="PSY31" s="70"/>
      <c r="PSZ31" s="70"/>
      <c r="PTA31" s="70"/>
      <c r="PTB31" s="70"/>
      <c r="PTC31" s="70"/>
      <c r="PTD31" s="70"/>
      <c r="PTE31" s="70"/>
      <c r="PTF31" s="70"/>
      <c r="PTG31" s="70"/>
      <c r="PTH31" s="70"/>
      <c r="PTI31" s="70"/>
      <c r="PTJ31" s="70"/>
      <c r="PTK31" s="70"/>
      <c r="PTL31" s="70"/>
      <c r="PTM31" s="70"/>
      <c r="PTN31" s="70"/>
      <c r="PTO31" s="70"/>
      <c r="PTP31" s="70"/>
      <c r="PTQ31" s="70"/>
      <c r="PTR31" s="70"/>
      <c r="PTS31" s="70"/>
      <c r="PTT31" s="70"/>
      <c r="PTU31" s="70"/>
      <c r="PTV31" s="70"/>
      <c r="PTW31" s="70"/>
      <c r="PTX31" s="70"/>
      <c r="PTY31" s="70"/>
      <c r="PTZ31" s="70"/>
      <c r="PUA31" s="70"/>
      <c r="PUB31" s="70"/>
      <c r="PUC31" s="70"/>
      <c r="PUD31" s="70"/>
      <c r="PUE31" s="70"/>
      <c r="PUF31" s="70"/>
      <c r="PUG31" s="70"/>
      <c r="PUH31" s="70"/>
      <c r="PUI31" s="70"/>
      <c r="PUJ31" s="70"/>
      <c r="PUK31" s="70"/>
      <c r="PUL31" s="70"/>
      <c r="PUM31" s="70"/>
      <c r="PUN31" s="70"/>
      <c r="PUO31" s="70"/>
      <c r="PUP31" s="70"/>
      <c r="PUQ31" s="70"/>
      <c r="PUR31" s="70"/>
      <c r="PUS31" s="70"/>
      <c r="PUT31" s="70"/>
      <c r="PUU31" s="70"/>
      <c r="PUV31" s="70"/>
      <c r="PUW31" s="70"/>
      <c r="PUX31" s="70"/>
      <c r="PUY31" s="70"/>
      <c r="PUZ31" s="70"/>
      <c r="PVA31" s="70"/>
      <c r="PVB31" s="70"/>
      <c r="PVC31" s="70"/>
      <c r="PVD31" s="70"/>
      <c r="PVE31" s="70"/>
      <c r="PVF31" s="70"/>
      <c r="PVG31" s="70"/>
      <c r="PVH31" s="70"/>
      <c r="PVI31" s="70"/>
      <c r="PVJ31" s="70"/>
      <c r="PVK31" s="70"/>
      <c r="PVL31" s="70"/>
      <c r="PVM31" s="70"/>
      <c r="PVN31" s="70"/>
      <c r="PVO31" s="70"/>
      <c r="PVP31" s="70"/>
      <c r="PVQ31" s="70"/>
      <c r="PVR31" s="70"/>
      <c r="PVS31" s="70"/>
      <c r="PVT31" s="70"/>
      <c r="PVU31" s="70"/>
      <c r="PVV31" s="70"/>
      <c r="PVW31" s="70"/>
      <c r="PVX31" s="70"/>
      <c r="PVY31" s="70"/>
      <c r="PVZ31" s="70"/>
      <c r="PWA31" s="70"/>
      <c r="PWB31" s="70"/>
      <c r="PWC31" s="70"/>
      <c r="PWD31" s="70"/>
      <c r="PWE31" s="70"/>
      <c r="PWF31" s="70"/>
      <c r="PWG31" s="70"/>
      <c r="PWH31" s="70"/>
      <c r="PWI31" s="70"/>
      <c r="PWJ31" s="70"/>
      <c r="PWK31" s="70"/>
      <c r="PWL31" s="70"/>
      <c r="PWM31" s="70"/>
      <c r="PWN31" s="70"/>
      <c r="PWO31" s="70"/>
      <c r="PWP31" s="70"/>
      <c r="PWQ31" s="70"/>
      <c r="PWR31" s="70"/>
      <c r="PWS31" s="70"/>
      <c r="PWT31" s="70"/>
      <c r="PWU31" s="70"/>
      <c r="PWV31" s="70"/>
      <c r="PWW31" s="70"/>
      <c r="PWX31" s="70"/>
      <c r="PWY31" s="70"/>
      <c r="PWZ31" s="70"/>
      <c r="PXA31" s="70"/>
      <c r="PXB31" s="70"/>
      <c r="PXC31" s="70"/>
      <c r="PXD31" s="70"/>
      <c r="PXE31" s="70"/>
      <c r="PXF31" s="70"/>
      <c r="PXG31" s="70"/>
      <c r="PXH31" s="70"/>
      <c r="PXI31" s="70"/>
      <c r="PXJ31" s="70"/>
      <c r="PXK31" s="70"/>
      <c r="PXL31" s="70"/>
      <c r="PXM31" s="70"/>
      <c r="PXN31" s="70"/>
      <c r="PXO31" s="70"/>
      <c r="PXP31" s="70"/>
      <c r="PXQ31" s="70"/>
      <c r="PXR31" s="70"/>
      <c r="PXS31" s="70"/>
      <c r="PXT31" s="70"/>
      <c r="PXU31" s="70"/>
      <c r="PXV31" s="70"/>
      <c r="PXW31" s="70"/>
      <c r="PXX31" s="70"/>
      <c r="PXY31" s="70"/>
      <c r="PXZ31" s="70"/>
      <c r="PYA31" s="70"/>
      <c r="PYB31" s="70"/>
      <c r="PYC31" s="70"/>
      <c r="PYD31" s="70"/>
      <c r="PYE31" s="70"/>
      <c r="PYF31" s="70"/>
      <c r="PYG31" s="70"/>
      <c r="PYH31" s="70"/>
      <c r="PYI31" s="70"/>
      <c r="PYJ31" s="70"/>
      <c r="PYK31" s="70"/>
      <c r="PYL31" s="70"/>
      <c r="PYM31" s="70"/>
      <c r="PYN31" s="70"/>
      <c r="PYO31" s="70"/>
      <c r="PYP31" s="70"/>
      <c r="PYQ31" s="70"/>
      <c r="PYR31" s="70"/>
      <c r="PYS31" s="70"/>
      <c r="PYT31" s="70"/>
      <c r="PYU31" s="70"/>
      <c r="PYV31" s="70"/>
      <c r="PYW31" s="70"/>
      <c r="PYX31" s="70"/>
      <c r="PYY31" s="70"/>
      <c r="PYZ31" s="70"/>
      <c r="PZA31" s="70"/>
      <c r="PZB31" s="70"/>
      <c r="PZC31" s="70"/>
      <c r="PZD31" s="70"/>
      <c r="PZE31" s="70"/>
      <c r="PZF31" s="70"/>
      <c r="PZG31" s="70"/>
      <c r="PZH31" s="70"/>
      <c r="PZI31" s="70"/>
      <c r="PZJ31" s="70"/>
      <c r="PZK31" s="70"/>
      <c r="PZL31" s="70"/>
      <c r="PZM31" s="70"/>
      <c r="PZN31" s="70"/>
      <c r="PZO31" s="70"/>
      <c r="PZP31" s="70"/>
      <c r="PZQ31" s="70"/>
      <c r="PZR31" s="70"/>
      <c r="PZS31" s="70"/>
      <c r="PZT31" s="70"/>
      <c r="PZU31" s="70"/>
      <c r="PZV31" s="70"/>
      <c r="PZW31" s="70"/>
      <c r="PZX31" s="70"/>
      <c r="PZY31" s="70"/>
      <c r="PZZ31" s="70"/>
      <c r="QAA31" s="70"/>
      <c r="QAB31" s="70"/>
      <c r="QAC31" s="70"/>
      <c r="QAD31" s="70"/>
      <c r="QAE31" s="70"/>
      <c r="QAF31" s="70"/>
      <c r="QAG31" s="70"/>
      <c r="QAH31" s="70"/>
      <c r="QAI31" s="70"/>
      <c r="QAJ31" s="70"/>
      <c r="QAK31" s="70"/>
      <c r="QAL31" s="70"/>
      <c r="QAM31" s="70"/>
      <c r="QAN31" s="70"/>
      <c r="QAO31" s="70"/>
      <c r="QAP31" s="70"/>
      <c r="QAQ31" s="70"/>
      <c r="QAR31" s="70"/>
      <c r="QAS31" s="70"/>
      <c r="QAT31" s="70"/>
      <c r="QAU31" s="70"/>
      <c r="QAV31" s="70"/>
      <c r="QAW31" s="70"/>
      <c r="QAX31" s="70"/>
      <c r="QAY31" s="70"/>
      <c r="QAZ31" s="70"/>
      <c r="QBA31" s="70"/>
      <c r="QBB31" s="70"/>
      <c r="QBC31" s="70"/>
      <c r="QBD31" s="70"/>
      <c r="QBE31" s="70"/>
      <c r="QBF31" s="70"/>
      <c r="QBG31" s="70"/>
      <c r="QBH31" s="70"/>
      <c r="QBI31" s="70"/>
      <c r="QBJ31" s="70"/>
      <c r="QBK31" s="70"/>
      <c r="QBL31" s="70"/>
      <c r="QBM31" s="70"/>
      <c r="QBN31" s="70"/>
      <c r="QBO31" s="70"/>
      <c r="QBP31" s="70"/>
      <c r="QBQ31" s="70"/>
      <c r="QBR31" s="70"/>
      <c r="QBS31" s="70"/>
      <c r="QBT31" s="70"/>
      <c r="QBU31" s="70"/>
      <c r="QBV31" s="70"/>
      <c r="QBW31" s="70"/>
      <c r="QBX31" s="70"/>
      <c r="QBY31" s="70"/>
      <c r="QBZ31" s="70"/>
      <c r="QCA31" s="70"/>
      <c r="QCB31" s="70"/>
      <c r="QCC31" s="70"/>
      <c r="QCD31" s="70"/>
      <c r="QCE31" s="70"/>
      <c r="QCF31" s="70"/>
      <c r="QCG31" s="70"/>
      <c r="QCH31" s="70"/>
      <c r="QCI31" s="70"/>
      <c r="QCJ31" s="70"/>
      <c r="QCK31" s="70"/>
      <c r="QCL31" s="70"/>
      <c r="QCM31" s="70"/>
      <c r="QCN31" s="70"/>
      <c r="QCO31" s="70"/>
      <c r="QCP31" s="70"/>
      <c r="QCQ31" s="70"/>
      <c r="QCR31" s="70"/>
      <c r="QCS31" s="70"/>
      <c r="QCT31" s="70"/>
      <c r="QCU31" s="70"/>
      <c r="QCV31" s="70"/>
      <c r="QCW31" s="70"/>
      <c r="QCX31" s="70"/>
      <c r="QCY31" s="70"/>
      <c r="QCZ31" s="70"/>
      <c r="QDA31" s="70"/>
      <c r="QDB31" s="70"/>
      <c r="QDC31" s="70"/>
      <c r="QDD31" s="70"/>
      <c r="QDE31" s="70"/>
      <c r="QDF31" s="70"/>
      <c r="QDG31" s="70"/>
      <c r="QDH31" s="70"/>
      <c r="QDI31" s="70"/>
      <c r="QDJ31" s="70"/>
      <c r="QDK31" s="70"/>
      <c r="QDL31" s="70"/>
      <c r="QDM31" s="70"/>
      <c r="QDN31" s="70"/>
      <c r="QDO31" s="70"/>
      <c r="QDP31" s="70"/>
      <c r="QDQ31" s="70"/>
      <c r="QDR31" s="70"/>
      <c r="QDS31" s="70"/>
      <c r="QDT31" s="70"/>
      <c r="QDU31" s="70"/>
      <c r="QDV31" s="70"/>
      <c r="QDW31" s="70"/>
      <c r="QDX31" s="70"/>
      <c r="QDY31" s="70"/>
      <c r="QDZ31" s="70"/>
      <c r="QEA31" s="70"/>
      <c r="QEB31" s="70"/>
      <c r="QEC31" s="70"/>
      <c r="QED31" s="70"/>
      <c r="QEE31" s="70"/>
      <c r="QEF31" s="70"/>
      <c r="QEG31" s="70"/>
      <c r="QEH31" s="70"/>
      <c r="QEI31" s="70"/>
      <c r="QEJ31" s="70"/>
      <c r="QEK31" s="70"/>
      <c r="QEL31" s="70"/>
      <c r="QEM31" s="70"/>
      <c r="QEN31" s="70"/>
      <c r="QEO31" s="70"/>
      <c r="QEP31" s="70"/>
      <c r="QEQ31" s="70"/>
      <c r="QER31" s="70"/>
      <c r="QES31" s="70"/>
      <c r="QET31" s="70"/>
      <c r="QEU31" s="70"/>
      <c r="QEV31" s="70"/>
      <c r="QEW31" s="70"/>
      <c r="QEX31" s="70"/>
      <c r="QEY31" s="70"/>
      <c r="QEZ31" s="70"/>
      <c r="QFA31" s="70"/>
      <c r="QFB31" s="70"/>
      <c r="QFC31" s="70"/>
      <c r="QFD31" s="70"/>
      <c r="QFE31" s="70"/>
      <c r="QFF31" s="70"/>
      <c r="QFG31" s="70"/>
      <c r="QFH31" s="70"/>
      <c r="QFI31" s="70"/>
      <c r="QFJ31" s="70"/>
      <c r="QFK31" s="70"/>
      <c r="QFL31" s="70"/>
      <c r="QFM31" s="70"/>
      <c r="QFN31" s="70"/>
      <c r="QFO31" s="70"/>
      <c r="QFP31" s="70"/>
      <c r="QFQ31" s="70"/>
      <c r="QFR31" s="70"/>
      <c r="QFS31" s="70"/>
      <c r="QFT31" s="70"/>
      <c r="QFU31" s="70"/>
      <c r="QFV31" s="70"/>
      <c r="QFW31" s="70"/>
      <c r="QFX31" s="70"/>
      <c r="QFY31" s="70"/>
      <c r="QFZ31" s="70"/>
      <c r="QGA31" s="70"/>
      <c r="QGB31" s="70"/>
      <c r="QGC31" s="70"/>
      <c r="QGD31" s="70"/>
      <c r="QGE31" s="70"/>
      <c r="QGF31" s="70"/>
      <c r="QGG31" s="70"/>
      <c r="QGH31" s="70"/>
      <c r="QGI31" s="70"/>
      <c r="QGJ31" s="70"/>
      <c r="QGK31" s="70"/>
      <c r="QGL31" s="70"/>
      <c r="QGM31" s="70"/>
      <c r="QGN31" s="70"/>
      <c r="QGO31" s="70"/>
      <c r="QGP31" s="70"/>
      <c r="QGQ31" s="70"/>
      <c r="QGR31" s="70"/>
      <c r="QGS31" s="70"/>
      <c r="QGT31" s="70"/>
      <c r="QGU31" s="70"/>
      <c r="QGV31" s="70"/>
      <c r="QGW31" s="70"/>
      <c r="QGX31" s="70"/>
      <c r="QGY31" s="70"/>
      <c r="QGZ31" s="70"/>
      <c r="QHA31" s="70"/>
      <c r="QHB31" s="70"/>
      <c r="QHC31" s="70"/>
      <c r="QHD31" s="70"/>
      <c r="QHE31" s="70"/>
      <c r="QHF31" s="70"/>
      <c r="QHG31" s="70"/>
      <c r="QHH31" s="70"/>
      <c r="QHI31" s="70"/>
      <c r="QHJ31" s="70"/>
      <c r="QHK31" s="70"/>
      <c r="QHL31" s="70"/>
      <c r="QHM31" s="70"/>
      <c r="QHN31" s="70"/>
      <c r="QHO31" s="70"/>
      <c r="QHP31" s="70"/>
      <c r="QHQ31" s="70"/>
      <c r="QHR31" s="70"/>
      <c r="QHS31" s="70"/>
      <c r="QHT31" s="70"/>
      <c r="QHU31" s="70"/>
      <c r="QHV31" s="70"/>
      <c r="QHW31" s="70"/>
      <c r="QHX31" s="70"/>
      <c r="QHY31" s="70"/>
      <c r="QHZ31" s="70"/>
      <c r="QIA31" s="70"/>
      <c r="QIB31" s="70"/>
      <c r="QIC31" s="70"/>
      <c r="QID31" s="70"/>
      <c r="QIE31" s="70"/>
      <c r="QIF31" s="70"/>
      <c r="QIG31" s="70"/>
      <c r="QIH31" s="70"/>
      <c r="QII31" s="70"/>
      <c r="QIJ31" s="70"/>
      <c r="QIK31" s="70"/>
      <c r="QIL31" s="70"/>
      <c r="QIM31" s="70"/>
      <c r="QIN31" s="70"/>
      <c r="QIO31" s="70"/>
      <c r="QIP31" s="70"/>
      <c r="QIQ31" s="70"/>
      <c r="QIR31" s="70"/>
      <c r="QIS31" s="70"/>
      <c r="QIT31" s="70"/>
      <c r="QIU31" s="70"/>
      <c r="QIV31" s="70"/>
      <c r="QIW31" s="70"/>
      <c r="QIX31" s="70"/>
      <c r="QIY31" s="70"/>
      <c r="QIZ31" s="70"/>
      <c r="QJA31" s="70"/>
      <c r="QJB31" s="70"/>
      <c r="QJC31" s="70"/>
      <c r="QJD31" s="70"/>
      <c r="QJE31" s="70"/>
      <c r="QJF31" s="70"/>
      <c r="QJG31" s="70"/>
      <c r="QJH31" s="70"/>
      <c r="QJI31" s="70"/>
      <c r="QJJ31" s="70"/>
      <c r="QJK31" s="70"/>
      <c r="QJL31" s="70"/>
      <c r="QJM31" s="70"/>
      <c r="QJN31" s="70"/>
      <c r="QJO31" s="70"/>
      <c r="QJP31" s="70"/>
      <c r="QJQ31" s="70"/>
      <c r="QJR31" s="70"/>
      <c r="QJS31" s="70"/>
      <c r="QJT31" s="70"/>
      <c r="QJU31" s="70"/>
      <c r="QJV31" s="70"/>
      <c r="QJW31" s="70"/>
      <c r="QJX31" s="70"/>
      <c r="QJY31" s="70"/>
      <c r="QJZ31" s="70"/>
      <c r="QKA31" s="70"/>
      <c r="QKB31" s="70"/>
      <c r="QKC31" s="70"/>
      <c r="QKD31" s="70"/>
      <c r="QKE31" s="70"/>
      <c r="QKF31" s="70"/>
      <c r="QKG31" s="70"/>
      <c r="QKH31" s="70"/>
      <c r="QKI31" s="70"/>
      <c r="QKJ31" s="70"/>
      <c r="QKK31" s="70"/>
      <c r="QKL31" s="70"/>
      <c r="QKM31" s="70"/>
      <c r="QKN31" s="70"/>
      <c r="QKO31" s="70"/>
      <c r="QKP31" s="70"/>
      <c r="QKQ31" s="70"/>
      <c r="QKR31" s="70"/>
      <c r="QKS31" s="70"/>
      <c r="QKT31" s="70"/>
      <c r="QKU31" s="70"/>
      <c r="QKV31" s="70"/>
      <c r="QKW31" s="70"/>
      <c r="QKX31" s="70"/>
      <c r="QKY31" s="70"/>
      <c r="QKZ31" s="70"/>
      <c r="QLA31" s="70"/>
      <c r="QLB31" s="70"/>
      <c r="QLC31" s="70"/>
      <c r="QLD31" s="70"/>
      <c r="QLE31" s="70"/>
      <c r="QLF31" s="70"/>
      <c r="QLG31" s="70"/>
      <c r="QLH31" s="70"/>
      <c r="QLI31" s="70"/>
      <c r="QLJ31" s="70"/>
      <c r="QLK31" s="70"/>
      <c r="QLL31" s="70"/>
      <c r="QLM31" s="70"/>
      <c r="QLN31" s="70"/>
      <c r="QLO31" s="70"/>
      <c r="QLP31" s="70"/>
      <c r="QLQ31" s="70"/>
      <c r="QLR31" s="70"/>
      <c r="QLS31" s="70"/>
      <c r="QLT31" s="70"/>
      <c r="QLU31" s="70"/>
      <c r="QLV31" s="70"/>
      <c r="QLW31" s="70"/>
      <c r="QLX31" s="70"/>
      <c r="QLY31" s="70"/>
      <c r="QLZ31" s="70"/>
      <c r="QMA31" s="70"/>
      <c r="QMB31" s="70"/>
      <c r="QMC31" s="70"/>
      <c r="QMD31" s="70"/>
      <c r="QME31" s="70"/>
      <c r="QMF31" s="70"/>
      <c r="QMG31" s="70"/>
      <c r="QMH31" s="70"/>
      <c r="QMI31" s="70"/>
      <c r="QMJ31" s="70"/>
      <c r="QMK31" s="70"/>
      <c r="QML31" s="70"/>
      <c r="QMM31" s="70"/>
      <c r="QMN31" s="70"/>
      <c r="QMO31" s="70"/>
      <c r="QMP31" s="70"/>
      <c r="QMQ31" s="70"/>
      <c r="QMR31" s="70"/>
      <c r="QMS31" s="70"/>
      <c r="QMT31" s="70"/>
      <c r="QMU31" s="70"/>
      <c r="QMV31" s="70"/>
      <c r="QMW31" s="70"/>
      <c r="QMX31" s="70"/>
      <c r="QMY31" s="70"/>
      <c r="QMZ31" s="70"/>
      <c r="QNA31" s="70"/>
      <c r="QNB31" s="70"/>
      <c r="QNC31" s="70"/>
      <c r="QND31" s="70"/>
      <c r="QNE31" s="70"/>
      <c r="QNF31" s="70"/>
      <c r="QNG31" s="70"/>
      <c r="QNH31" s="70"/>
      <c r="QNI31" s="70"/>
      <c r="QNJ31" s="70"/>
      <c r="QNK31" s="70"/>
      <c r="QNL31" s="70"/>
      <c r="QNM31" s="70"/>
      <c r="QNN31" s="70"/>
      <c r="QNO31" s="70"/>
      <c r="QNP31" s="70"/>
      <c r="QNQ31" s="70"/>
      <c r="QNR31" s="70"/>
      <c r="QNS31" s="70"/>
      <c r="QNT31" s="70"/>
      <c r="QNU31" s="70"/>
      <c r="QNV31" s="70"/>
      <c r="QNW31" s="70"/>
      <c r="QNX31" s="70"/>
      <c r="QNY31" s="70"/>
      <c r="QNZ31" s="70"/>
      <c r="QOA31" s="70"/>
      <c r="QOB31" s="70"/>
      <c r="QOC31" s="70"/>
      <c r="QOD31" s="70"/>
      <c r="QOE31" s="70"/>
      <c r="QOF31" s="70"/>
      <c r="QOG31" s="70"/>
      <c r="QOH31" s="70"/>
      <c r="QOI31" s="70"/>
      <c r="QOJ31" s="70"/>
      <c r="QOK31" s="70"/>
      <c r="QOL31" s="70"/>
      <c r="QOM31" s="70"/>
      <c r="QON31" s="70"/>
      <c r="QOO31" s="70"/>
      <c r="QOP31" s="70"/>
      <c r="QOQ31" s="70"/>
      <c r="QOR31" s="70"/>
      <c r="QOS31" s="70"/>
      <c r="QOT31" s="70"/>
      <c r="QOU31" s="70"/>
      <c r="QOV31" s="70"/>
      <c r="QOW31" s="70"/>
      <c r="QOX31" s="70"/>
      <c r="QOY31" s="70"/>
      <c r="QOZ31" s="70"/>
      <c r="QPA31" s="70"/>
      <c r="QPB31" s="70"/>
      <c r="QPC31" s="70"/>
      <c r="QPD31" s="70"/>
      <c r="QPE31" s="70"/>
      <c r="QPF31" s="70"/>
      <c r="QPG31" s="70"/>
      <c r="QPH31" s="70"/>
      <c r="QPI31" s="70"/>
      <c r="QPJ31" s="70"/>
      <c r="QPK31" s="70"/>
      <c r="QPL31" s="70"/>
      <c r="QPM31" s="70"/>
      <c r="QPN31" s="70"/>
      <c r="QPO31" s="70"/>
      <c r="QPP31" s="70"/>
      <c r="QPQ31" s="70"/>
      <c r="QPR31" s="70"/>
      <c r="QPS31" s="70"/>
      <c r="QPT31" s="70"/>
      <c r="QPU31" s="70"/>
      <c r="QPV31" s="70"/>
      <c r="QPW31" s="70"/>
      <c r="QPX31" s="70"/>
      <c r="QPY31" s="70"/>
      <c r="QPZ31" s="70"/>
      <c r="QQA31" s="70"/>
      <c r="QQB31" s="70"/>
      <c r="QQC31" s="70"/>
      <c r="QQD31" s="70"/>
      <c r="QQE31" s="70"/>
      <c r="QQF31" s="70"/>
      <c r="QQG31" s="70"/>
      <c r="QQH31" s="70"/>
      <c r="QQI31" s="70"/>
      <c r="QQJ31" s="70"/>
      <c r="QQK31" s="70"/>
      <c r="QQL31" s="70"/>
      <c r="QQM31" s="70"/>
      <c r="QQN31" s="70"/>
      <c r="QQO31" s="70"/>
      <c r="QQP31" s="70"/>
      <c r="QQQ31" s="70"/>
      <c r="QQR31" s="70"/>
      <c r="QQS31" s="70"/>
      <c r="QQT31" s="70"/>
      <c r="QQU31" s="70"/>
      <c r="QQV31" s="70"/>
      <c r="QQW31" s="70"/>
      <c r="QQX31" s="70"/>
      <c r="QQY31" s="70"/>
      <c r="QQZ31" s="70"/>
      <c r="QRA31" s="70"/>
      <c r="QRB31" s="70"/>
      <c r="QRC31" s="70"/>
      <c r="QRD31" s="70"/>
      <c r="QRE31" s="70"/>
      <c r="QRF31" s="70"/>
      <c r="QRG31" s="70"/>
      <c r="QRH31" s="70"/>
      <c r="QRI31" s="70"/>
      <c r="QRJ31" s="70"/>
      <c r="QRK31" s="70"/>
      <c r="QRL31" s="70"/>
      <c r="QRM31" s="70"/>
      <c r="QRN31" s="70"/>
      <c r="QRO31" s="70"/>
      <c r="QRP31" s="70"/>
      <c r="QRQ31" s="70"/>
      <c r="QRR31" s="70"/>
      <c r="QRS31" s="70"/>
      <c r="QRT31" s="70"/>
      <c r="QRU31" s="70"/>
      <c r="QRV31" s="70"/>
      <c r="QRW31" s="70"/>
      <c r="QRX31" s="70"/>
      <c r="QRY31" s="70"/>
      <c r="QRZ31" s="70"/>
      <c r="QSA31" s="70"/>
      <c r="QSB31" s="70"/>
      <c r="QSC31" s="70"/>
      <c r="QSD31" s="70"/>
      <c r="QSE31" s="70"/>
      <c r="QSF31" s="70"/>
      <c r="QSG31" s="70"/>
      <c r="QSH31" s="70"/>
      <c r="QSI31" s="70"/>
      <c r="QSJ31" s="70"/>
      <c r="QSK31" s="70"/>
      <c r="QSL31" s="70"/>
      <c r="QSM31" s="70"/>
      <c r="QSN31" s="70"/>
      <c r="QSO31" s="70"/>
      <c r="QSP31" s="70"/>
      <c r="QSQ31" s="70"/>
      <c r="QSR31" s="70"/>
      <c r="QSS31" s="70"/>
      <c r="QST31" s="70"/>
      <c r="QSU31" s="70"/>
      <c r="QSV31" s="70"/>
      <c r="QSW31" s="70"/>
      <c r="QSX31" s="70"/>
      <c r="QSY31" s="70"/>
      <c r="QSZ31" s="70"/>
      <c r="QTA31" s="70"/>
      <c r="QTB31" s="70"/>
      <c r="QTC31" s="70"/>
      <c r="QTD31" s="70"/>
      <c r="QTE31" s="70"/>
      <c r="QTF31" s="70"/>
      <c r="QTG31" s="70"/>
      <c r="QTH31" s="70"/>
      <c r="QTI31" s="70"/>
      <c r="QTJ31" s="70"/>
      <c r="QTK31" s="70"/>
      <c r="QTL31" s="70"/>
      <c r="QTM31" s="70"/>
      <c r="QTN31" s="70"/>
      <c r="QTO31" s="70"/>
      <c r="QTP31" s="70"/>
      <c r="QTQ31" s="70"/>
      <c r="QTR31" s="70"/>
      <c r="QTS31" s="70"/>
      <c r="QTT31" s="70"/>
      <c r="QTU31" s="70"/>
      <c r="QTV31" s="70"/>
      <c r="QTW31" s="70"/>
      <c r="QTX31" s="70"/>
      <c r="QTY31" s="70"/>
      <c r="QTZ31" s="70"/>
      <c r="QUA31" s="70"/>
      <c r="QUB31" s="70"/>
      <c r="QUC31" s="70"/>
      <c r="QUD31" s="70"/>
      <c r="QUE31" s="70"/>
      <c r="QUF31" s="70"/>
      <c r="QUG31" s="70"/>
      <c r="QUH31" s="70"/>
      <c r="QUI31" s="70"/>
      <c r="QUJ31" s="70"/>
      <c r="QUK31" s="70"/>
      <c r="QUL31" s="70"/>
      <c r="QUM31" s="70"/>
      <c r="QUN31" s="70"/>
      <c r="QUO31" s="70"/>
      <c r="QUP31" s="70"/>
      <c r="QUQ31" s="70"/>
      <c r="QUR31" s="70"/>
      <c r="QUS31" s="70"/>
      <c r="QUT31" s="70"/>
      <c r="QUU31" s="70"/>
      <c r="QUV31" s="70"/>
      <c r="QUW31" s="70"/>
      <c r="QUX31" s="70"/>
      <c r="QUY31" s="70"/>
      <c r="QUZ31" s="70"/>
      <c r="QVA31" s="70"/>
      <c r="QVB31" s="70"/>
      <c r="QVC31" s="70"/>
      <c r="QVD31" s="70"/>
      <c r="QVE31" s="70"/>
      <c r="QVF31" s="70"/>
      <c r="QVG31" s="70"/>
      <c r="QVH31" s="70"/>
      <c r="QVI31" s="70"/>
      <c r="QVJ31" s="70"/>
      <c r="QVK31" s="70"/>
      <c r="QVL31" s="70"/>
      <c r="QVM31" s="70"/>
      <c r="QVN31" s="70"/>
      <c r="QVO31" s="70"/>
      <c r="QVP31" s="70"/>
      <c r="QVQ31" s="70"/>
      <c r="QVR31" s="70"/>
      <c r="QVS31" s="70"/>
      <c r="QVT31" s="70"/>
      <c r="QVU31" s="70"/>
      <c r="QVV31" s="70"/>
      <c r="QVW31" s="70"/>
      <c r="QVX31" s="70"/>
      <c r="QVY31" s="70"/>
      <c r="QVZ31" s="70"/>
      <c r="QWA31" s="70"/>
      <c r="QWB31" s="70"/>
      <c r="QWC31" s="70"/>
      <c r="QWD31" s="70"/>
      <c r="QWE31" s="70"/>
      <c r="QWF31" s="70"/>
      <c r="QWG31" s="70"/>
      <c r="QWH31" s="70"/>
      <c r="QWI31" s="70"/>
      <c r="QWJ31" s="70"/>
      <c r="QWK31" s="70"/>
      <c r="QWL31" s="70"/>
      <c r="QWM31" s="70"/>
      <c r="QWN31" s="70"/>
      <c r="QWO31" s="70"/>
      <c r="QWP31" s="70"/>
      <c r="QWQ31" s="70"/>
      <c r="QWR31" s="70"/>
      <c r="QWS31" s="70"/>
      <c r="QWT31" s="70"/>
      <c r="QWU31" s="70"/>
      <c r="QWV31" s="70"/>
      <c r="QWW31" s="70"/>
      <c r="QWX31" s="70"/>
      <c r="QWY31" s="70"/>
      <c r="QWZ31" s="70"/>
      <c r="QXA31" s="70"/>
      <c r="QXB31" s="70"/>
      <c r="QXC31" s="70"/>
      <c r="QXD31" s="70"/>
      <c r="QXE31" s="70"/>
      <c r="QXF31" s="70"/>
      <c r="QXG31" s="70"/>
      <c r="QXH31" s="70"/>
      <c r="QXI31" s="70"/>
      <c r="QXJ31" s="70"/>
      <c r="QXK31" s="70"/>
      <c r="QXL31" s="70"/>
      <c r="QXM31" s="70"/>
      <c r="QXN31" s="70"/>
      <c r="QXO31" s="70"/>
      <c r="QXP31" s="70"/>
      <c r="QXQ31" s="70"/>
      <c r="QXR31" s="70"/>
      <c r="QXS31" s="70"/>
      <c r="QXT31" s="70"/>
      <c r="QXU31" s="70"/>
      <c r="QXV31" s="70"/>
      <c r="QXW31" s="70"/>
      <c r="QXX31" s="70"/>
      <c r="QXY31" s="70"/>
      <c r="QXZ31" s="70"/>
      <c r="QYA31" s="70"/>
      <c r="QYB31" s="70"/>
      <c r="QYC31" s="70"/>
      <c r="QYD31" s="70"/>
      <c r="QYE31" s="70"/>
      <c r="QYF31" s="70"/>
      <c r="QYG31" s="70"/>
      <c r="QYH31" s="70"/>
      <c r="QYI31" s="70"/>
      <c r="QYJ31" s="70"/>
      <c r="QYK31" s="70"/>
      <c r="QYL31" s="70"/>
      <c r="QYM31" s="70"/>
      <c r="QYN31" s="70"/>
      <c r="QYO31" s="70"/>
      <c r="QYP31" s="70"/>
      <c r="QYQ31" s="70"/>
      <c r="QYR31" s="70"/>
      <c r="QYS31" s="70"/>
      <c r="QYT31" s="70"/>
      <c r="QYU31" s="70"/>
      <c r="QYV31" s="70"/>
      <c r="QYW31" s="70"/>
      <c r="QYX31" s="70"/>
      <c r="QYY31" s="70"/>
      <c r="QYZ31" s="70"/>
      <c r="QZA31" s="70"/>
      <c r="QZB31" s="70"/>
      <c r="QZC31" s="70"/>
      <c r="QZD31" s="70"/>
      <c r="QZE31" s="70"/>
      <c r="QZF31" s="70"/>
      <c r="QZG31" s="70"/>
      <c r="QZH31" s="70"/>
      <c r="QZI31" s="70"/>
      <c r="QZJ31" s="70"/>
      <c r="QZK31" s="70"/>
      <c r="QZL31" s="70"/>
      <c r="QZM31" s="70"/>
      <c r="QZN31" s="70"/>
      <c r="QZO31" s="70"/>
      <c r="QZP31" s="70"/>
      <c r="QZQ31" s="70"/>
      <c r="QZR31" s="70"/>
      <c r="QZS31" s="70"/>
      <c r="QZT31" s="70"/>
      <c r="QZU31" s="70"/>
      <c r="QZV31" s="70"/>
      <c r="QZW31" s="70"/>
      <c r="QZX31" s="70"/>
      <c r="QZY31" s="70"/>
      <c r="QZZ31" s="70"/>
      <c r="RAA31" s="70"/>
      <c r="RAB31" s="70"/>
      <c r="RAC31" s="70"/>
      <c r="RAD31" s="70"/>
      <c r="RAE31" s="70"/>
      <c r="RAF31" s="70"/>
      <c r="RAG31" s="70"/>
      <c r="RAH31" s="70"/>
      <c r="RAI31" s="70"/>
      <c r="RAJ31" s="70"/>
      <c r="RAK31" s="70"/>
      <c r="RAL31" s="70"/>
      <c r="RAM31" s="70"/>
      <c r="RAN31" s="70"/>
      <c r="RAO31" s="70"/>
      <c r="RAP31" s="70"/>
      <c r="RAQ31" s="70"/>
      <c r="RAR31" s="70"/>
      <c r="RAS31" s="70"/>
      <c r="RAT31" s="70"/>
      <c r="RAU31" s="70"/>
      <c r="RAV31" s="70"/>
      <c r="RAW31" s="70"/>
      <c r="RAX31" s="70"/>
      <c r="RAY31" s="70"/>
      <c r="RAZ31" s="70"/>
      <c r="RBA31" s="70"/>
      <c r="RBB31" s="70"/>
      <c r="RBC31" s="70"/>
      <c r="RBD31" s="70"/>
      <c r="RBE31" s="70"/>
      <c r="RBF31" s="70"/>
      <c r="RBG31" s="70"/>
      <c r="RBH31" s="70"/>
      <c r="RBI31" s="70"/>
      <c r="RBJ31" s="70"/>
      <c r="RBK31" s="70"/>
      <c r="RBL31" s="70"/>
      <c r="RBM31" s="70"/>
      <c r="RBN31" s="70"/>
      <c r="RBO31" s="70"/>
      <c r="RBP31" s="70"/>
      <c r="RBQ31" s="70"/>
      <c r="RBR31" s="70"/>
      <c r="RBS31" s="70"/>
      <c r="RBT31" s="70"/>
      <c r="RBU31" s="70"/>
      <c r="RBV31" s="70"/>
      <c r="RBW31" s="70"/>
      <c r="RBX31" s="70"/>
      <c r="RBY31" s="70"/>
      <c r="RBZ31" s="70"/>
      <c r="RCA31" s="70"/>
      <c r="RCB31" s="70"/>
      <c r="RCC31" s="70"/>
      <c r="RCD31" s="70"/>
      <c r="RCE31" s="70"/>
      <c r="RCF31" s="70"/>
      <c r="RCG31" s="70"/>
      <c r="RCH31" s="70"/>
      <c r="RCI31" s="70"/>
      <c r="RCJ31" s="70"/>
      <c r="RCK31" s="70"/>
      <c r="RCL31" s="70"/>
      <c r="RCM31" s="70"/>
      <c r="RCN31" s="70"/>
      <c r="RCO31" s="70"/>
      <c r="RCP31" s="70"/>
      <c r="RCQ31" s="70"/>
      <c r="RCR31" s="70"/>
      <c r="RCS31" s="70"/>
      <c r="RCT31" s="70"/>
      <c r="RCU31" s="70"/>
      <c r="RCV31" s="70"/>
      <c r="RCW31" s="70"/>
      <c r="RCX31" s="70"/>
      <c r="RCY31" s="70"/>
      <c r="RCZ31" s="70"/>
      <c r="RDA31" s="70"/>
      <c r="RDB31" s="70"/>
      <c r="RDC31" s="70"/>
      <c r="RDD31" s="70"/>
      <c r="RDE31" s="70"/>
      <c r="RDF31" s="70"/>
      <c r="RDG31" s="70"/>
      <c r="RDH31" s="70"/>
      <c r="RDI31" s="70"/>
      <c r="RDJ31" s="70"/>
      <c r="RDK31" s="70"/>
      <c r="RDL31" s="70"/>
      <c r="RDM31" s="70"/>
      <c r="RDN31" s="70"/>
      <c r="RDO31" s="70"/>
      <c r="RDP31" s="70"/>
      <c r="RDQ31" s="70"/>
      <c r="RDR31" s="70"/>
      <c r="RDS31" s="70"/>
      <c r="RDT31" s="70"/>
      <c r="RDU31" s="70"/>
      <c r="RDV31" s="70"/>
      <c r="RDW31" s="70"/>
      <c r="RDX31" s="70"/>
      <c r="RDY31" s="70"/>
      <c r="RDZ31" s="70"/>
      <c r="REA31" s="70"/>
      <c r="REB31" s="70"/>
      <c r="REC31" s="70"/>
      <c r="RED31" s="70"/>
      <c r="REE31" s="70"/>
      <c r="REF31" s="70"/>
      <c r="REG31" s="70"/>
      <c r="REH31" s="70"/>
      <c r="REI31" s="70"/>
      <c r="REJ31" s="70"/>
      <c r="REK31" s="70"/>
      <c r="REL31" s="70"/>
      <c r="REM31" s="70"/>
      <c r="REN31" s="70"/>
      <c r="REO31" s="70"/>
      <c r="REP31" s="70"/>
      <c r="REQ31" s="70"/>
      <c r="RER31" s="70"/>
      <c r="RES31" s="70"/>
      <c r="RET31" s="70"/>
      <c r="REU31" s="70"/>
      <c r="REV31" s="70"/>
      <c r="REW31" s="70"/>
      <c r="REX31" s="70"/>
      <c r="REY31" s="70"/>
      <c r="REZ31" s="70"/>
      <c r="RFA31" s="70"/>
      <c r="RFB31" s="70"/>
      <c r="RFC31" s="70"/>
      <c r="RFD31" s="70"/>
      <c r="RFE31" s="70"/>
      <c r="RFF31" s="70"/>
      <c r="RFG31" s="70"/>
      <c r="RFH31" s="70"/>
      <c r="RFI31" s="70"/>
      <c r="RFJ31" s="70"/>
      <c r="RFK31" s="70"/>
      <c r="RFL31" s="70"/>
      <c r="RFM31" s="70"/>
      <c r="RFN31" s="70"/>
      <c r="RFO31" s="70"/>
      <c r="RFP31" s="70"/>
      <c r="RFQ31" s="70"/>
      <c r="RFR31" s="70"/>
      <c r="RFS31" s="70"/>
      <c r="RFT31" s="70"/>
      <c r="RFU31" s="70"/>
      <c r="RFV31" s="70"/>
      <c r="RFW31" s="70"/>
      <c r="RFX31" s="70"/>
      <c r="RFY31" s="70"/>
      <c r="RFZ31" s="70"/>
      <c r="RGA31" s="70"/>
      <c r="RGB31" s="70"/>
      <c r="RGC31" s="70"/>
      <c r="RGD31" s="70"/>
      <c r="RGE31" s="70"/>
      <c r="RGF31" s="70"/>
      <c r="RGG31" s="70"/>
      <c r="RGH31" s="70"/>
      <c r="RGI31" s="70"/>
      <c r="RGJ31" s="70"/>
      <c r="RGK31" s="70"/>
      <c r="RGL31" s="70"/>
      <c r="RGM31" s="70"/>
      <c r="RGN31" s="70"/>
      <c r="RGO31" s="70"/>
      <c r="RGP31" s="70"/>
      <c r="RGQ31" s="70"/>
      <c r="RGR31" s="70"/>
      <c r="RGS31" s="70"/>
      <c r="RGT31" s="70"/>
      <c r="RGU31" s="70"/>
      <c r="RGV31" s="70"/>
      <c r="RGW31" s="70"/>
      <c r="RGX31" s="70"/>
      <c r="RGY31" s="70"/>
      <c r="RGZ31" s="70"/>
      <c r="RHA31" s="70"/>
      <c r="RHB31" s="70"/>
      <c r="RHC31" s="70"/>
      <c r="RHD31" s="70"/>
      <c r="RHE31" s="70"/>
      <c r="RHF31" s="70"/>
      <c r="RHG31" s="70"/>
      <c r="RHH31" s="70"/>
      <c r="RHI31" s="70"/>
      <c r="RHJ31" s="70"/>
      <c r="RHK31" s="70"/>
      <c r="RHL31" s="70"/>
      <c r="RHM31" s="70"/>
      <c r="RHN31" s="70"/>
      <c r="RHO31" s="70"/>
      <c r="RHP31" s="70"/>
      <c r="RHQ31" s="70"/>
      <c r="RHR31" s="70"/>
      <c r="RHS31" s="70"/>
      <c r="RHT31" s="70"/>
      <c r="RHU31" s="70"/>
      <c r="RHV31" s="70"/>
      <c r="RHW31" s="70"/>
      <c r="RHX31" s="70"/>
      <c r="RHY31" s="70"/>
      <c r="RHZ31" s="70"/>
      <c r="RIA31" s="70"/>
      <c r="RIB31" s="70"/>
      <c r="RIC31" s="70"/>
      <c r="RID31" s="70"/>
      <c r="RIE31" s="70"/>
      <c r="RIF31" s="70"/>
      <c r="RIG31" s="70"/>
      <c r="RIH31" s="70"/>
      <c r="RII31" s="70"/>
      <c r="RIJ31" s="70"/>
      <c r="RIK31" s="70"/>
      <c r="RIL31" s="70"/>
      <c r="RIM31" s="70"/>
      <c r="RIN31" s="70"/>
      <c r="RIO31" s="70"/>
      <c r="RIP31" s="70"/>
      <c r="RIQ31" s="70"/>
      <c r="RIR31" s="70"/>
      <c r="RIS31" s="70"/>
      <c r="RIT31" s="70"/>
      <c r="RIU31" s="70"/>
      <c r="RIV31" s="70"/>
      <c r="RIW31" s="70"/>
      <c r="RIX31" s="70"/>
      <c r="RIY31" s="70"/>
      <c r="RIZ31" s="70"/>
      <c r="RJA31" s="70"/>
      <c r="RJB31" s="70"/>
      <c r="RJC31" s="70"/>
      <c r="RJD31" s="70"/>
      <c r="RJE31" s="70"/>
      <c r="RJF31" s="70"/>
      <c r="RJG31" s="70"/>
      <c r="RJH31" s="70"/>
      <c r="RJI31" s="70"/>
      <c r="RJJ31" s="70"/>
      <c r="RJK31" s="70"/>
      <c r="RJL31" s="70"/>
      <c r="RJM31" s="70"/>
      <c r="RJN31" s="70"/>
      <c r="RJO31" s="70"/>
      <c r="RJP31" s="70"/>
      <c r="RJQ31" s="70"/>
      <c r="RJR31" s="70"/>
      <c r="RJS31" s="70"/>
      <c r="RJT31" s="70"/>
      <c r="RJU31" s="70"/>
      <c r="RJV31" s="70"/>
      <c r="RJW31" s="70"/>
      <c r="RJX31" s="70"/>
      <c r="RJY31" s="70"/>
      <c r="RJZ31" s="70"/>
      <c r="RKA31" s="70"/>
      <c r="RKB31" s="70"/>
      <c r="RKC31" s="70"/>
      <c r="RKD31" s="70"/>
      <c r="RKE31" s="70"/>
      <c r="RKF31" s="70"/>
      <c r="RKG31" s="70"/>
      <c r="RKH31" s="70"/>
      <c r="RKI31" s="70"/>
      <c r="RKJ31" s="70"/>
      <c r="RKK31" s="70"/>
      <c r="RKL31" s="70"/>
      <c r="RKM31" s="70"/>
      <c r="RKN31" s="70"/>
      <c r="RKO31" s="70"/>
      <c r="RKP31" s="70"/>
      <c r="RKQ31" s="70"/>
      <c r="RKR31" s="70"/>
      <c r="RKS31" s="70"/>
      <c r="RKT31" s="70"/>
      <c r="RKU31" s="70"/>
      <c r="RKV31" s="70"/>
      <c r="RKW31" s="70"/>
      <c r="RKX31" s="70"/>
      <c r="RKY31" s="70"/>
      <c r="RKZ31" s="70"/>
      <c r="RLA31" s="70"/>
      <c r="RLB31" s="70"/>
      <c r="RLC31" s="70"/>
      <c r="RLD31" s="70"/>
      <c r="RLE31" s="70"/>
      <c r="RLF31" s="70"/>
      <c r="RLG31" s="70"/>
      <c r="RLH31" s="70"/>
      <c r="RLI31" s="70"/>
      <c r="RLJ31" s="70"/>
      <c r="RLK31" s="70"/>
      <c r="RLL31" s="70"/>
      <c r="RLM31" s="70"/>
      <c r="RLN31" s="70"/>
      <c r="RLO31" s="70"/>
      <c r="RLP31" s="70"/>
      <c r="RLQ31" s="70"/>
      <c r="RLR31" s="70"/>
      <c r="RLS31" s="70"/>
      <c r="RLT31" s="70"/>
      <c r="RLU31" s="70"/>
      <c r="RLV31" s="70"/>
      <c r="RLW31" s="70"/>
      <c r="RLX31" s="70"/>
      <c r="RLY31" s="70"/>
      <c r="RLZ31" s="70"/>
      <c r="RMA31" s="70"/>
      <c r="RMB31" s="70"/>
      <c r="RMC31" s="70"/>
      <c r="RMD31" s="70"/>
      <c r="RME31" s="70"/>
      <c r="RMF31" s="70"/>
      <c r="RMG31" s="70"/>
      <c r="RMH31" s="70"/>
      <c r="RMI31" s="70"/>
      <c r="RMJ31" s="70"/>
      <c r="RMK31" s="70"/>
      <c r="RML31" s="70"/>
      <c r="RMM31" s="70"/>
      <c r="RMN31" s="70"/>
      <c r="RMO31" s="70"/>
      <c r="RMP31" s="70"/>
      <c r="RMQ31" s="70"/>
      <c r="RMR31" s="70"/>
      <c r="RMS31" s="70"/>
      <c r="RMT31" s="70"/>
      <c r="RMU31" s="70"/>
      <c r="RMV31" s="70"/>
      <c r="RMW31" s="70"/>
      <c r="RMX31" s="70"/>
      <c r="RMY31" s="70"/>
      <c r="RMZ31" s="70"/>
      <c r="RNA31" s="70"/>
      <c r="RNB31" s="70"/>
      <c r="RNC31" s="70"/>
      <c r="RND31" s="70"/>
      <c r="RNE31" s="70"/>
      <c r="RNF31" s="70"/>
      <c r="RNG31" s="70"/>
      <c r="RNH31" s="70"/>
      <c r="RNI31" s="70"/>
      <c r="RNJ31" s="70"/>
      <c r="RNK31" s="70"/>
      <c r="RNL31" s="70"/>
      <c r="RNM31" s="70"/>
      <c r="RNN31" s="70"/>
      <c r="RNO31" s="70"/>
      <c r="RNP31" s="70"/>
      <c r="RNQ31" s="70"/>
      <c r="RNR31" s="70"/>
      <c r="RNS31" s="70"/>
      <c r="RNT31" s="70"/>
      <c r="RNU31" s="70"/>
      <c r="RNV31" s="70"/>
      <c r="RNW31" s="70"/>
      <c r="RNX31" s="70"/>
      <c r="RNY31" s="70"/>
      <c r="RNZ31" s="70"/>
      <c r="ROA31" s="70"/>
      <c r="ROB31" s="70"/>
      <c r="ROC31" s="70"/>
      <c r="ROD31" s="70"/>
      <c r="ROE31" s="70"/>
      <c r="ROF31" s="70"/>
      <c r="ROG31" s="70"/>
      <c r="ROH31" s="70"/>
      <c r="ROI31" s="70"/>
      <c r="ROJ31" s="70"/>
      <c r="ROK31" s="70"/>
      <c r="ROL31" s="70"/>
      <c r="ROM31" s="70"/>
      <c r="RON31" s="70"/>
      <c r="ROO31" s="70"/>
      <c r="ROP31" s="70"/>
      <c r="ROQ31" s="70"/>
      <c r="ROR31" s="70"/>
      <c r="ROS31" s="70"/>
      <c r="ROT31" s="70"/>
      <c r="ROU31" s="70"/>
      <c r="ROV31" s="70"/>
      <c r="ROW31" s="70"/>
      <c r="ROX31" s="70"/>
      <c r="ROY31" s="70"/>
      <c r="ROZ31" s="70"/>
      <c r="RPA31" s="70"/>
      <c r="RPB31" s="70"/>
      <c r="RPC31" s="70"/>
      <c r="RPD31" s="70"/>
      <c r="RPE31" s="70"/>
      <c r="RPF31" s="70"/>
      <c r="RPG31" s="70"/>
      <c r="RPH31" s="70"/>
      <c r="RPI31" s="70"/>
      <c r="RPJ31" s="70"/>
      <c r="RPK31" s="70"/>
      <c r="RPL31" s="70"/>
      <c r="RPM31" s="70"/>
      <c r="RPN31" s="70"/>
      <c r="RPO31" s="70"/>
      <c r="RPP31" s="70"/>
      <c r="RPQ31" s="70"/>
      <c r="RPR31" s="70"/>
      <c r="RPS31" s="70"/>
      <c r="RPT31" s="70"/>
      <c r="RPU31" s="70"/>
      <c r="RPV31" s="70"/>
      <c r="RPW31" s="70"/>
      <c r="RPX31" s="70"/>
      <c r="RPY31" s="70"/>
      <c r="RPZ31" s="70"/>
      <c r="RQA31" s="70"/>
      <c r="RQB31" s="70"/>
      <c r="RQC31" s="70"/>
      <c r="RQD31" s="70"/>
      <c r="RQE31" s="70"/>
      <c r="RQF31" s="70"/>
      <c r="RQG31" s="70"/>
      <c r="RQH31" s="70"/>
      <c r="RQI31" s="70"/>
      <c r="RQJ31" s="70"/>
      <c r="RQK31" s="70"/>
      <c r="RQL31" s="70"/>
      <c r="RQM31" s="70"/>
      <c r="RQN31" s="70"/>
      <c r="RQO31" s="70"/>
      <c r="RQP31" s="70"/>
      <c r="RQQ31" s="70"/>
      <c r="RQR31" s="70"/>
      <c r="RQS31" s="70"/>
      <c r="RQT31" s="70"/>
      <c r="RQU31" s="70"/>
      <c r="RQV31" s="70"/>
      <c r="RQW31" s="70"/>
      <c r="RQX31" s="70"/>
      <c r="RQY31" s="70"/>
      <c r="RQZ31" s="70"/>
      <c r="RRA31" s="70"/>
      <c r="RRB31" s="70"/>
      <c r="RRC31" s="70"/>
      <c r="RRD31" s="70"/>
      <c r="RRE31" s="70"/>
      <c r="RRF31" s="70"/>
      <c r="RRG31" s="70"/>
      <c r="RRH31" s="70"/>
      <c r="RRI31" s="70"/>
      <c r="RRJ31" s="70"/>
      <c r="RRK31" s="70"/>
      <c r="RRL31" s="70"/>
      <c r="RRM31" s="70"/>
      <c r="RRN31" s="70"/>
      <c r="RRO31" s="70"/>
      <c r="RRP31" s="70"/>
      <c r="RRQ31" s="70"/>
      <c r="RRR31" s="70"/>
      <c r="RRS31" s="70"/>
      <c r="RRT31" s="70"/>
      <c r="RRU31" s="70"/>
      <c r="RRV31" s="70"/>
      <c r="RRW31" s="70"/>
      <c r="RRX31" s="70"/>
      <c r="RRY31" s="70"/>
      <c r="RRZ31" s="70"/>
      <c r="RSA31" s="70"/>
      <c r="RSB31" s="70"/>
      <c r="RSC31" s="70"/>
      <c r="RSD31" s="70"/>
      <c r="RSE31" s="70"/>
      <c r="RSF31" s="70"/>
      <c r="RSG31" s="70"/>
      <c r="RSH31" s="70"/>
      <c r="RSI31" s="70"/>
      <c r="RSJ31" s="70"/>
      <c r="RSK31" s="70"/>
      <c r="RSL31" s="70"/>
      <c r="RSM31" s="70"/>
      <c r="RSN31" s="70"/>
      <c r="RSO31" s="70"/>
      <c r="RSP31" s="70"/>
      <c r="RSQ31" s="70"/>
      <c r="RSR31" s="70"/>
      <c r="RSS31" s="70"/>
      <c r="RST31" s="70"/>
      <c r="RSU31" s="70"/>
      <c r="RSV31" s="70"/>
      <c r="RSW31" s="70"/>
      <c r="RSX31" s="70"/>
      <c r="RSY31" s="70"/>
      <c r="RSZ31" s="70"/>
      <c r="RTA31" s="70"/>
      <c r="RTB31" s="70"/>
      <c r="RTC31" s="70"/>
      <c r="RTD31" s="70"/>
      <c r="RTE31" s="70"/>
      <c r="RTF31" s="70"/>
      <c r="RTG31" s="70"/>
      <c r="RTH31" s="70"/>
      <c r="RTI31" s="70"/>
      <c r="RTJ31" s="70"/>
      <c r="RTK31" s="70"/>
      <c r="RTL31" s="70"/>
      <c r="RTM31" s="70"/>
      <c r="RTN31" s="70"/>
      <c r="RTO31" s="70"/>
      <c r="RTP31" s="70"/>
      <c r="RTQ31" s="70"/>
      <c r="RTR31" s="70"/>
      <c r="RTS31" s="70"/>
      <c r="RTT31" s="70"/>
      <c r="RTU31" s="70"/>
      <c r="RTV31" s="70"/>
      <c r="RTW31" s="70"/>
      <c r="RTX31" s="70"/>
      <c r="RTY31" s="70"/>
      <c r="RTZ31" s="70"/>
      <c r="RUA31" s="70"/>
      <c r="RUB31" s="70"/>
      <c r="RUC31" s="70"/>
      <c r="RUD31" s="70"/>
      <c r="RUE31" s="70"/>
      <c r="RUF31" s="70"/>
      <c r="RUG31" s="70"/>
      <c r="RUH31" s="70"/>
      <c r="RUI31" s="70"/>
      <c r="RUJ31" s="70"/>
      <c r="RUK31" s="70"/>
      <c r="RUL31" s="70"/>
      <c r="RUM31" s="70"/>
      <c r="RUN31" s="70"/>
      <c r="RUO31" s="70"/>
      <c r="RUP31" s="70"/>
      <c r="RUQ31" s="70"/>
      <c r="RUR31" s="70"/>
      <c r="RUS31" s="70"/>
      <c r="RUT31" s="70"/>
      <c r="RUU31" s="70"/>
      <c r="RUV31" s="70"/>
      <c r="RUW31" s="70"/>
      <c r="RUX31" s="70"/>
      <c r="RUY31" s="70"/>
      <c r="RUZ31" s="70"/>
      <c r="RVA31" s="70"/>
      <c r="RVB31" s="70"/>
      <c r="RVC31" s="70"/>
      <c r="RVD31" s="70"/>
      <c r="RVE31" s="70"/>
      <c r="RVF31" s="70"/>
      <c r="RVG31" s="70"/>
      <c r="RVH31" s="70"/>
      <c r="RVI31" s="70"/>
      <c r="RVJ31" s="70"/>
      <c r="RVK31" s="70"/>
      <c r="RVL31" s="70"/>
      <c r="RVM31" s="70"/>
      <c r="RVN31" s="70"/>
      <c r="RVO31" s="70"/>
      <c r="RVP31" s="70"/>
      <c r="RVQ31" s="70"/>
      <c r="RVR31" s="70"/>
      <c r="RVS31" s="70"/>
      <c r="RVT31" s="70"/>
      <c r="RVU31" s="70"/>
      <c r="RVV31" s="70"/>
      <c r="RVW31" s="70"/>
      <c r="RVX31" s="70"/>
      <c r="RVY31" s="70"/>
      <c r="RVZ31" s="70"/>
      <c r="RWA31" s="70"/>
      <c r="RWB31" s="70"/>
      <c r="RWC31" s="70"/>
      <c r="RWD31" s="70"/>
      <c r="RWE31" s="70"/>
      <c r="RWF31" s="70"/>
      <c r="RWG31" s="70"/>
      <c r="RWH31" s="70"/>
      <c r="RWI31" s="70"/>
      <c r="RWJ31" s="70"/>
      <c r="RWK31" s="70"/>
      <c r="RWL31" s="70"/>
      <c r="RWM31" s="70"/>
      <c r="RWN31" s="70"/>
      <c r="RWO31" s="70"/>
      <c r="RWP31" s="70"/>
      <c r="RWQ31" s="70"/>
      <c r="RWR31" s="70"/>
      <c r="RWS31" s="70"/>
      <c r="RWT31" s="70"/>
      <c r="RWU31" s="70"/>
      <c r="RWV31" s="70"/>
      <c r="RWW31" s="70"/>
      <c r="RWX31" s="70"/>
      <c r="RWY31" s="70"/>
      <c r="RWZ31" s="70"/>
      <c r="RXA31" s="70"/>
      <c r="RXB31" s="70"/>
      <c r="RXC31" s="70"/>
      <c r="RXD31" s="70"/>
      <c r="RXE31" s="70"/>
      <c r="RXF31" s="70"/>
      <c r="RXG31" s="70"/>
      <c r="RXH31" s="70"/>
      <c r="RXI31" s="70"/>
      <c r="RXJ31" s="70"/>
      <c r="RXK31" s="70"/>
      <c r="RXL31" s="70"/>
      <c r="RXM31" s="70"/>
      <c r="RXN31" s="70"/>
      <c r="RXO31" s="70"/>
      <c r="RXP31" s="70"/>
      <c r="RXQ31" s="70"/>
      <c r="RXR31" s="70"/>
      <c r="RXS31" s="70"/>
      <c r="RXT31" s="70"/>
      <c r="RXU31" s="70"/>
      <c r="RXV31" s="70"/>
      <c r="RXW31" s="70"/>
      <c r="RXX31" s="70"/>
      <c r="RXY31" s="70"/>
      <c r="RXZ31" s="70"/>
      <c r="RYA31" s="70"/>
      <c r="RYB31" s="70"/>
      <c r="RYC31" s="70"/>
      <c r="RYD31" s="70"/>
      <c r="RYE31" s="70"/>
      <c r="RYF31" s="70"/>
      <c r="RYG31" s="70"/>
      <c r="RYH31" s="70"/>
      <c r="RYI31" s="70"/>
      <c r="RYJ31" s="70"/>
      <c r="RYK31" s="70"/>
      <c r="RYL31" s="70"/>
      <c r="RYM31" s="70"/>
      <c r="RYN31" s="70"/>
      <c r="RYO31" s="70"/>
      <c r="RYP31" s="70"/>
      <c r="RYQ31" s="70"/>
      <c r="RYR31" s="70"/>
      <c r="RYS31" s="70"/>
      <c r="RYT31" s="70"/>
      <c r="RYU31" s="70"/>
      <c r="RYV31" s="70"/>
      <c r="RYW31" s="70"/>
      <c r="RYX31" s="70"/>
      <c r="RYY31" s="70"/>
      <c r="RYZ31" s="70"/>
      <c r="RZA31" s="70"/>
      <c r="RZB31" s="70"/>
      <c r="RZC31" s="70"/>
      <c r="RZD31" s="70"/>
      <c r="RZE31" s="70"/>
      <c r="RZF31" s="70"/>
      <c r="RZG31" s="70"/>
      <c r="RZH31" s="70"/>
      <c r="RZI31" s="70"/>
      <c r="RZJ31" s="70"/>
      <c r="RZK31" s="70"/>
      <c r="RZL31" s="70"/>
      <c r="RZM31" s="70"/>
      <c r="RZN31" s="70"/>
      <c r="RZO31" s="70"/>
      <c r="RZP31" s="70"/>
      <c r="RZQ31" s="70"/>
      <c r="RZR31" s="70"/>
      <c r="RZS31" s="70"/>
      <c r="RZT31" s="70"/>
      <c r="RZU31" s="70"/>
      <c r="RZV31" s="70"/>
      <c r="RZW31" s="70"/>
      <c r="RZX31" s="70"/>
      <c r="RZY31" s="70"/>
      <c r="RZZ31" s="70"/>
      <c r="SAA31" s="70"/>
      <c r="SAB31" s="70"/>
      <c r="SAC31" s="70"/>
      <c r="SAD31" s="70"/>
      <c r="SAE31" s="70"/>
      <c r="SAF31" s="70"/>
      <c r="SAG31" s="70"/>
      <c r="SAH31" s="70"/>
      <c r="SAI31" s="70"/>
      <c r="SAJ31" s="70"/>
      <c r="SAK31" s="70"/>
      <c r="SAL31" s="70"/>
      <c r="SAM31" s="70"/>
      <c r="SAN31" s="70"/>
      <c r="SAO31" s="70"/>
      <c r="SAP31" s="70"/>
      <c r="SAQ31" s="70"/>
      <c r="SAR31" s="70"/>
      <c r="SAS31" s="70"/>
      <c r="SAT31" s="70"/>
      <c r="SAU31" s="70"/>
      <c r="SAV31" s="70"/>
      <c r="SAW31" s="70"/>
      <c r="SAX31" s="70"/>
      <c r="SAY31" s="70"/>
      <c r="SAZ31" s="70"/>
      <c r="SBA31" s="70"/>
      <c r="SBB31" s="70"/>
      <c r="SBC31" s="70"/>
      <c r="SBD31" s="70"/>
      <c r="SBE31" s="70"/>
      <c r="SBF31" s="70"/>
      <c r="SBG31" s="70"/>
      <c r="SBH31" s="70"/>
      <c r="SBI31" s="70"/>
      <c r="SBJ31" s="70"/>
      <c r="SBK31" s="70"/>
      <c r="SBL31" s="70"/>
      <c r="SBM31" s="70"/>
      <c r="SBN31" s="70"/>
      <c r="SBO31" s="70"/>
      <c r="SBP31" s="70"/>
      <c r="SBQ31" s="70"/>
      <c r="SBR31" s="70"/>
      <c r="SBS31" s="70"/>
      <c r="SBT31" s="70"/>
      <c r="SBU31" s="70"/>
      <c r="SBV31" s="70"/>
      <c r="SBW31" s="70"/>
      <c r="SBX31" s="70"/>
      <c r="SBY31" s="70"/>
      <c r="SBZ31" s="70"/>
      <c r="SCA31" s="70"/>
      <c r="SCB31" s="70"/>
      <c r="SCC31" s="70"/>
      <c r="SCD31" s="70"/>
      <c r="SCE31" s="70"/>
      <c r="SCF31" s="70"/>
      <c r="SCG31" s="70"/>
      <c r="SCH31" s="70"/>
      <c r="SCI31" s="70"/>
      <c r="SCJ31" s="70"/>
      <c r="SCK31" s="70"/>
      <c r="SCL31" s="70"/>
      <c r="SCM31" s="70"/>
      <c r="SCN31" s="70"/>
      <c r="SCO31" s="70"/>
      <c r="SCP31" s="70"/>
      <c r="SCQ31" s="70"/>
      <c r="SCR31" s="70"/>
      <c r="SCS31" s="70"/>
      <c r="SCT31" s="70"/>
      <c r="SCU31" s="70"/>
      <c r="SCV31" s="70"/>
      <c r="SCW31" s="70"/>
      <c r="SCX31" s="70"/>
      <c r="SCY31" s="70"/>
      <c r="SCZ31" s="70"/>
      <c r="SDA31" s="70"/>
      <c r="SDB31" s="70"/>
      <c r="SDC31" s="70"/>
      <c r="SDD31" s="70"/>
      <c r="SDE31" s="70"/>
      <c r="SDF31" s="70"/>
      <c r="SDG31" s="70"/>
      <c r="SDH31" s="70"/>
      <c r="SDI31" s="70"/>
      <c r="SDJ31" s="70"/>
      <c r="SDK31" s="70"/>
      <c r="SDL31" s="70"/>
      <c r="SDM31" s="70"/>
      <c r="SDN31" s="70"/>
      <c r="SDO31" s="70"/>
      <c r="SDP31" s="70"/>
      <c r="SDQ31" s="70"/>
      <c r="SDR31" s="70"/>
      <c r="SDS31" s="70"/>
      <c r="SDT31" s="70"/>
      <c r="SDU31" s="70"/>
      <c r="SDV31" s="70"/>
      <c r="SDW31" s="70"/>
      <c r="SDX31" s="70"/>
      <c r="SDY31" s="70"/>
      <c r="SDZ31" s="70"/>
      <c r="SEA31" s="70"/>
      <c r="SEB31" s="70"/>
      <c r="SEC31" s="70"/>
      <c r="SED31" s="70"/>
      <c r="SEE31" s="70"/>
      <c r="SEF31" s="70"/>
      <c r="SEG31" s="70"/>
      <c r="SEH31" s="70"/>
      <c r="SEI31" s="70"/>
      <c r="SEJ31" s="70"/>
      <c r="SEK31" s="70"/>
      <c r="SEL31" s="70"/>
      <c r="SEM31" s="70"/>
      <c r="SEN31" s="70"/>
      <c r="SEO31" s="70"/>
      <c r="SEP31" s="70"/>
      <c r="SEQ31" s="70"/>
      <c r="SER31" s="70"/>
      <c r="SES31" s="70"/>
      <c r="SET31" s="70"/>
      <c r="SEU31" s="70"/>
      <c r="SEV31" s="70"/>
      <c r="SEW31" s="70"/>
      <c r="SEX31" s="70"/>
      <c r="SEY31" s="70"/>
      <c r="SEZ31" s="70"/>
      <c r="SFA31" s="70"/>
      <c r="SFB31" s="70"/>
      <c r="SFC31" s="70"/>
      <c r="SFD31" s="70"/>
      <c r="SFE31" s="70"/>
      <c r="SFF31" s="70"/>
      <c r="SFG31" s="70"/>
      <c r="SFH31" s="70"/>
      <c r="SFI31" s="70"/>
      <c r="SFJ31" s="70"/>
      <c r="SFK31" s="70"/>
      <c r="SFL31" s="70"/>
      <c r="SFM31" s="70"/>
      <c r="SFN31" s="70"/>
      <c r="SFO31" s="70"/>
      <c r="SFP31" s="70"/>
      <c r="SFQ31" s="70"/>
      <c r="SFR31" s="70"/>
      <c r="SFS31" s="70"/>
      <c r="SFT31" s="70"/>
      <c r="SFU31" s="70"/>
      <c r="SFV31" s="70"/>
      <c r="SFW31" s="70"/>
      <c r="SFX31" s="70"/>
      <c r="SFY31" s="70"/>
      <c r="SFZ31" s="70"/>
      <c r="SGA31" s="70"/>
      <c r="SGB31" s="70"/>
      <c r="SGC31" s="70"/>
      <c r="SGD31" s="70"/>
      <c r="SGE31" s="70"/>
      <c r="SGF31" s="70"/>
      <c r="SGG31" s="70"/>
      <c r="SGH31" s="70"/>
      <c r="SGI31" s="70"/>
      <c r="SGJ31" s="70"/>
      <c r="SGK31" s="70"/>
      <c r="SGL31" s="70"/>
      <c r="SGM31" s="70"/>
      <c r="SGN31" s="70"/>
      <c r="SGO31" s="70"/>
      <c r="SGP31" s="70"/>
      <c r="SGQ31" s="70"/>
      <c r="SGR31" s="70"/>
      <c r="SGS31" s="70"/>
      <c r="SGT31" s="70"/>
      <c r="SGU31" s="70"/>
      <c r="SGV31" s="70"/>
      <c r="SGW31" s="70"/>
      <c r="SGX31" s="70"/>
      <c r="SGY31" s="70"/>
      <c r="SGZ31" s="70"/>
      <c r="SHA31" s="70"/>
      <c r="SHB31" s="70"/>
      <c r="SHC31" s="70"/>
      <c r="SHD31" s="70"/>
      <c r="SHE31" s="70"/>
      <c r="SHF31" s="70"/>
      <c r="SHG31" s="70"/>
      <c r="SHH31" s="70"/>
      <c r="SHI31" s="70"/>
      <c r="SHJ31" s="70"/>
      <c r="SHK31" s="70"/>
      <c r="SHL31" s="70"/>
      <c r="SHM31" s="70"/>
      <c r="SHN31" s="70"/>
      <c r="SHO31" s="70"/>
      <c r="SHP31" s="70"/>
      <c r="SHQ31" s="70"/>
      <c r="SHR31" s="70"/>
      <c r="SHS31" s="70"/>
      <c r="SHT31" s="70"/>
      <c r="SHU31" s="70"/>
      <c r="SHV31" s="70"/>
      <c r="SHW31" s="70"/>
      <c r="SHX31" s="70"/>
      <c r="SHY31" s="70"/>
      <c r="SHZ31" s="70"/>
      <c r="SIA31" s="70"/>
      <c r="SIB31" s="70"/>
      <c r="SIC31" s="70"/>
      <c r="SID31" s="70"/>
      <c r="SIE31" s="70"/>
      <c r="SIF31" s="70"/>
      <c r="SIG31" s="70"/>
      <c r="SIH31" s="70"/>
      <c r="SII31" s="70"/>
      <c r="SIJ31" s="70"/>
      <c r="SIK31" s="70"/>
      <c r="SIL31" s="70"/>
      <c r="SIM31" s="70"/>
      <c r="SIN31" s="70"/>
      <c r="SIO31" s="70"/>
      <c r="SIP31" s="70"/>
      <c r="SIQ31" s="70"/>
      <c r="SIR31" s="70"/>
      <c r="SIS31" s="70"/>
      <c r="SIT31" s="70"/>
      <c r="SIU31" s="70"/>
      <c r="SIV31" s="70"/>
      <c r="SIW31" s="70"/>
      <c r="SIX31" s="70"/>
      <c r="SIY31" s="70"/>
      <c r="SIZ31" s="70"/>
      <c r="SJA31" s="70"/>
      <c r="SJB31" s="70"/>
      <c r="SJC31" s="70"/>
      <c r="SJD31" s="70"/>
      <c r="SJE31" s="70"/>
      <c r="SJF31" s="70"/>
      <c r="SJG31" s="70"/>
      <c r="SJH31" s="70"/>
      <c r="SJI31" s="70"/>
      <c r="SJJ31" s="70"/>
      <c r="SJK31" s="70"/>
      <c r="SJL31" s="70"/>
      <c r="SJM31" s="70"/>
      <c r="SJN31" s="70"/>
      <c r="SJO31" s="70"/>
      <c r="SJP31" s="70"/>
      <c r="SJQ31" s="70"/>
      <c r="SJR31" s="70"/>
      <c r="SJS31" s="70"/>
      <c r="SJT31" s="70"/>
      <c r="SJU31" s="70"/>
      <c r="SJV31" s="70"/>
      <c r="SJW31" s="70"/>
      <c r="SJX31" s="70"/>
      <c r="SJY31" s="70"/>
      <c r="SJZ31" s="70"/>
      <c r="SKA31" s="70"/>
      <c r="SKB31" s="70"/>
      <c r="SKC31" s="70"/>
      <c r="SKD31" s="70"/>
      <c r="SKE31" s="70"/>
      <c r="SKF31" s="70"/>
      <c r="SKG31" s="70"/>
      <c r="SKH31" s="70"/>
      <c r="SKI31" s="70"/>
      <c r="SKJ31" s="70"/>
      <c r="SKK31" s="70"/>
      <c r="SKL31" s="70"/>
      <c r="SKM31" s="70"/>
      <c r="SKN31" s="70"/>
      <c r="SKO31" s="70"/>
      <c r="SKP31" s="70"/>
      <c r="SKQ31" s="70"/>
      <c r="SKR31" s="70"/>
      <c r="SKS31" s="70"/>
      <c r="SKT31" s="70"/>
      <c r="SKU31" s="70"/>
      <c r="SKV31" s="70"/>
      <c r="SKW31" s="70"/>
      <c r="SKX31" s="70"/>
      <c r="SKY31" s="70"/>
      <c r="SKZ31" s="70"/>
      <c r="SLA31" s="70"/>
      <c r="SLB31" s="70"/>
      <c r="SLC31" s="70"/>
      <c r="SLD31" s="70"/>
      <c r="SLE31" s="70"/>
      <c r="SLF31" s="70"/>
      <c r="SLG31" s="70"/>
      <c r="SLH31" s="70"/>
      <c r="SLI31" s="70"/>
      <c r="SLJ31" s="70"/>
      <c r="SLK31" s="70"/>
      <c r="SLL31" s="70"/>
      <c r="SLM31" s="70"/>
      <c r="SLN31" s="70"/>
      <c r="SLO31" s="70"/>
      <c r="SLP31" s="70"/>
      <c r="SLQ31" s="70"/>
      <c r="SLR31" s="70"/>
      <c r="SLS31" s="70"/>
      <c r="SLT31" s="70"/>
      <c r="SLU31" s="70"/>
      <c r="SLV31" s="70"/>
      <c r="SLW31" s="70"/>
      <c r="SLX31" s="70"/>
      <c r="SLY31" s="70"/>
      <c r="SLZ31" s="70"/>
      <c r="SMA31" s="70"/>
      <c r="SMB31" s="70"/>
      <c r="SMC31" s="70"/>
      <c r="SMD31" s="70"/>
      <c r="SME31" s="70"/>
      <c r="SMF31" s="70"/>
      <c r="SMG31" s="70"/>
      <c r="SMH31" s="70"/>
      <c r="SMI31" s="70"/>
      <c r="SMJ31" s="70"/>
      <c r="SMK31" s="70"/>
      <c r="SML31" s="70"/>
      <c r="SMM31" s="70"/>
      <c r="SMN31" s="70"/>
      <c r="SMO31" s="70"/>
      <c r="SMP31" s="70"/>
      <c r="SMQ31" s="70"/>
      <c r="SMR31" s="70"/>
      <c r="SMS31" s="70"/>
      <c r="SMT31" s="70"/>
      <c r="SMU31" s="70"/>
      <c r="SMV31" s="70"/>
      <c r="SMW31" s="70"/>
      <c r="SMX31" s="70"/>
      <c r="SMY31" s="70"/>
      <c r="SMZ31" s="70"/>
      <c r="SNA31" s="70"/>
      <c r="SNB31" s="70"/>
      <c r="SNC31" s="70"/>
      <c r="SND31" s="70"/>
      <c r="SNE31" s="70"/>
      <c r="SNF31" s="70"/>
      <c r="SNG31" s="70"/>
      <c r="SNH31" s="70"/>
      <c r="SNI31" s="70"/>
      <c r="SNJ31" s="70"/>
      <c r="SNK31" s="70"/>
      <c r="SNL31" s="70"/>
      <c r="SNM31" s="70"/>
      <c r="SNN31" s="70"/>
      <c r="SNO31" s="70"/>
      <c r="SNP31" s="70"/>
      <c r="SNQ31" s="70"/>
      <c r="SNR31" s="70"/>
      <c r="SNS31" s="70"/>
      <c r="SNT31" s="70"/>
      <c r="SNU31" s="70"/>
      <c r="SNV31" s="70"/>
      <c r="SNW31" s="70"/>
      <c r="SNX31" s="70"/>
      <c r="SNY31" s="70"/>
      <c r="SNZ31" s="70"/>
      <c r="SOA31" s="70"/>
      <c r="SOB31" s="70"/>
      <c r="SOC31" s="70"/>
      <c r="SOD31" s="70"/>
      <c r="SOE31" s="70"/>
      <c r="SOF31" s="70"/>
      <c r="SOG31" s="70"/>
      <c r="SOH31" s="70"/>
      <c r="SOI31" s="70"/>
      <c r="SOJ31" s="70"/>
      <c r="SOK31" s="70"/>
      <c r="SOL31" s="70"/>
      <c r="SOM31" s="70"/>
      <c r="SON31" s="70"/>
      <c r="SOO31" s="70"/>
      <c r="SOP31" s="70"/>
      <c r="SOQ31" s="70"/>
      <c r="SOR31" s="70"/>
      <c r="SOS31" s="70"/>
      <c r="SOT31" s="70"/>
      <c r="SOU31" s="70"/>
      <c r="SOV31" s="70"/>
      <c r="SOW31" s="70"/>
      <c r="SOX31" s="70"/>
      <c r="SOY31" s="70"/>
      <c r="SOZ31" s="70"/>
      <c r="SPA31" s="70"/>
      <c r="SPB31" s="70"/>
      <c r="SPC31" s="70"/>
      <c r="SPD31" s="70"/>
      <c r="SPE31" s="70"/>
      <c r="SPF31" s="70"/>
      <c r="SPG31" s="70"/>
      <c r="SPH31" s="70"/>
      <c r="SPI31" s="70"/>
      <c r="SPJ31" s="70"/>
      <c r="SPK31" s="70"/>
      <c r="SPL31" s="70"/>
      <c r="SPM31" s="70"/>
      <c r="SPN31" s="70"/>
      <c r="SPO31" s="70"/>
      <c r="SPP31" s="70"/>
      <c r="SPQ31" s="70"/>
      <c r="SPR31" s="70"/>
      <c r="SPS31" s="70"/>
      <c r="SPT31" s="70"/>
      <c r="SPU31" s="70"/>
      <c r="SPV31" s="70"/>
      <c r="SPW31" s="70"/>
      <c r="SPX31" s="70"/>
      <c r="SPY31" s="70"/>
      <c r="SPZ31" s="70"/>
      <c r="SQA31" s="70"/>
      <c r="SQB31" s="70"/>
      <c r="SQC31" s="70"/>
      <c r="SQD31" s="70"/>
      <c r="SQE31" s="70"/>
      <c r="SQF31" s="70"/>
      <c r="SQG31" s="70"/>
      <c r="SQH31" s="70"/>
      <c r="SQI31" s="70"/>
      <c r="SQJ31" s="70"/>
      <c r="SQK31" s="70"/>
      <c r="SQL31" s="70"/>
      <c r="SQM31" s="70"/>
      <c r="SQN31" s="70"/>
      <c r="SQO31" s="70"/>
      <c r="SQP31" s="70"/>
      <c r="SQQ31" s="70"/>
      <c r="SQR31" s="70"/>
      <c r="SQS31" s="70"/>
      <c r="SQT31" s="70"/>
      <c r="SQU31" s="70"/>
      <c r="SQV31" s="70"/>
      <c r="SQW31" s="70"/>
      <c r="SQX31" s="70"/>
      <c r="SQY31" s="70"/>
      <c r="SQZ31" s="70"/>
      <c r="SRA31" s="70"/>
      <c r="SRB31" s="70"/>
      <c r="SRC31" s="70"/>
      <c r="SRD31" s="70"/>
      <c r="SRE31" s="70"/>
      <c r="SRF31" s="70"/>
      <c r="SRG31" s="70"/>
      <c r="SRH31" s="70"/>
      <c r="SRI31" s="70"/>
      <c r="SRJ31" s="70"/>
      <c r="SRK31" s="70"/>
      <c r="SRL31" s="70"/>
      <c r="SRM31" s="70"/>
      <c r="SRN31" s="70"/>
      <c r="SRO31" s="70"/>
      <c r="SRP31" s="70"/>
      <c r="SRQ31" s="70"/>
      <c r="SRR31" s="70"/>
      <c r="SRS31" s="70"/>
      <c r="SRT31" s="70"/>
      <c r="SRU31" s="70"/>
      <c r="SRV31" s="70"/>
      <c r="SRW31" s="70"/>
      <c r="SRX31" s="70"/>
      <c r="SRY31" s="70"/>
      <c r="SRZ31" s="70"/>
      <c r="SSA31" s="70"/>
      <c r="SSB31" s="70"/>
      <c r="SSC31" s="70"/>
      <c r="SSD31" s="70"/>
      <c r="SSE31" s="70"/>
      <c r="SSF31" s="70"/>
      <c r="SSG31" s="70"/>
      <c r="SSH31" s="70"/>
      <c r="SSI31" s="70"/>
      <c r="SSJ31" s="70"/>
      <c r="SSK31" s="70"/>
      <c r="SSL31" s="70"/>
      <c r="SSM31" s="70"/>
      <c r="SSN31" s="70"/>
      <c r="SSO31" s="70"/>
      <c r="SSP31" s="70"/>
      <c r="SSQ31" s="70"/>
      <c r="SSR31" s="70"/>
      <c r="SSS31" s="70"/>
      <c r="SST31" s="70"/>
      <c r="SSU31" s="70"/>
      <c r="SSV31" s="70"/>
      <c r="SSW31" s="70"/>
      <c r="SSX31" s="70"/>
      <c r="SSY31" s="70"/>
      <c r="SSZ31" s="70"/>
      <c r="STA31" s="70"/>
      <c r="STB31" s="70"/>
      <c r="STC31" s="70"/>
      <c r="STD31" s="70"/>
      <c r="STE31" s="70"/>
      <c r="STF31" s="70"/>
      <c r="STG31" s="70"/>
      <c r="STH31" s="70"/>
      <c r="STI31" s="70"/>
      <c r="STJ31" s="70"/>
      <c r="STK31" s="70"/>
      <c r="STL31" s="70"/>
      <c r="STM31" s="70"/>
      <c r="STN31" s="70"/>
      <c r="STO31" s="70"/>
      <c r="STP31" s="70"/>
      <c r="STQ31" s="70"/>
      <c r="STR31" s="70"/>
      <c r="STS31" s="70"/>
      <c r="STT31" s="70"/>
      <c r="STU31" s="70"/>
      <c r="STV31" s="70"/>
      <c r="STW31" s="70"/>
      <c r="STX31" s="70"/>
      <c r="STY31" s="70"/>
      <c r="STZ31" s="70"/>
      <c r="SUA31" s="70"/>
      <c r="SUB31" s="70"/>
      <c r="SUC31" s="70"/>
      <c r="SUD31" s="70"/>
      <c r="SUE31" s="70"/>
      <c r="SUF31" s="70"/>
      <c r="SUG31" s="70"/>
      <c r="SUH31" s="70"/>
      <c r="SUI31" s="70"/>
      <c r="SUJ31" s="70"/>
      <c r="SUK31" s="70"/>
      <c r="SUL31" s="70"/>
      <c r="SUM31" s="70"/>
      <c r="SUN31" s="70"/>
      <c r="SUO31" s="70"/>
      <c r="SUP31" s="70"/>
      <c r="SUQ31" s="70"/>
      <c r="SUR31" s="70"/>
      <c r="SUS31" s="70"/>
      <c r="SUT31" s="70"/>
      <c r="SUU31" s="70"/>
      <c r="SUV31" s="70"/>
      <c r="SUW31" s="70"/>
      <c r="SUX31" s="70"/>
      <c r="SUY31" s="70"/>
      <c r="SUZ31" s="70"/>
      <c r="SVA31" s="70"/>
      <c r="SVB31" s="70"/>
      <c r="SVC31" s="70"/>
      <c r="SVD31" s="70"/>
      <c r="SVE31" s="70"/>
      <c r="SVF31" s="70"/>
      <c r="SVG31" s="70"/>
      <c r="SVH31" s="70"/>
      <c r="SVI31" s="70"/>
      <c r="SVJ31" s="70"/>
      <c r="SVK31" s="70"/>
      <c r="SVL31" s="70"/>
      <c r="SVM31" s="70"/>
      <c r="SVN31" s="70"/>
      <c r="SVO31" s="70"/>
      <c r="SVP31" s="70"/>
      <c r="SVQ31" s="70"/>
      <c r="SVR31" s="70"/>
      <c r="SVS31" s="70"/>
      <c r="SVT31" s="70"/>
      <c r="SVU31" s="70"/>
      <c r="SVV31" s="70"/>
      <c r="SVW31" s="70"/>
      <c r="SVX31" s="70"/>
      <c r="SVY31" s="70"/>
      <c r="SVZ31" s="70"/>
      <c r="SWA31" s="70"/>
      <c r="SWB31" s="70"/>
      <c r="SWC31" s="70"/>
      <c r="SWD31" s="70"/>
      <c r="SWE31" s="70"/>
      <c r="SWF31" s="70"/>
      <c r="SWG31" s="70"/>
      <c r="SWH31" s="70"/>
      <c r="SWI31" s="70"/>
      <c r="SWJ31" s="70"/>
      <c r="SWK31" s="70"/>
      <c r="SWL31" s="70"/>
      <c r="SWM31" s="70"/>
      <c r="SWN31" s="70"/>
      <c r="SWO31" s="70"/>
      <c r="SWP31" s="70"/>
      <c r="SWQ31" s="70"/>
      <c r="SWR31" s="70"/>
      <c r="SWS31" s="70"/>
      <c r="SWT31" s="70"/>
      <c r="SWU31" s="70"/>
      <c r="SWV31" s="70"/>
      <c r="SWW31" s="70"/>
      <c r="SWX31" s="70"/>
      <c r="SWY31" s="70"/>
      <c r="SWZ31" s="70"/>
      <c r="SXA31" s="70"/>
      <c r="SXB31" s="70"/>
      <c r="SXC31" s="70"/>
      <c r="SXD31" s="70"/>
      <c r="SXE31" s="70"/>
      <c r="SXF31" s="70"/>
      <c r="SXG31" s="70"/>
      <c r="SXH31" s="70"/>
      <c r="SXI31" s="70"/>
      <c r="SXJ31" s="70"/>
      <c r="SXK31" s="70"/>
      <c r="SXL31" s="70"/>
      <c r="SXM31" s="70"/>
      <c r="SXN31" s="70"/>
      <c r="SXO31" s="70"/>
      <c r="SXP31" s="70"/>
      <c r="SXQ31" s="70"/>
      <c r="SXR31" s="70"/>
      <c r="SXS31" s="70"/>
      <c r="SXT31" s="70"/>
      <c r="SXU31" s="70"/>
      <c r="SXV31" s="70"/>
      <c r="SXW31" s="70"/>
      <c r="SXX31" s="70"/>
      <c r="SXY31" s="70"/>
      <c r="SXZ31" s="70"/>
      <c r="SYA31" s="70"/>
      <c r="SYB31" s="70"/>
      <c r="SYC31" s="70"/>
      <c r="SYD31" s="70"/>
      <c r="SYE31" s="70"/>
      <c r="SYF31" s="70"/>
      <c r="SYG31" s="70"/>
      <c r="SYH31" s="70"/>
      <c r="SYI31" s="70"/>
      <c r="SYJ31" s="70"/>
      <c r="SYK31" s="70"/>
      <c r="SYL31" s="70"/>
      <c r="SYM31" s="70"/>
      <c r="SYN31" s="70"/>
      <c r="SYO31" s="70"/>
      <c r="SYP31" s="70"/>
      <c r="SYQ31" s="70"/>
      <c r="SYR31" s="70"/>
      <c r="SYS31" s="70"/>
      <c r="SYT31" s="70"/>
      <c r="SYU31" s="70"/>
      <c r="SYV31" s="70"/>
      <c r="SYW31" s="70"/>
      <c r="SYX31" s="70"/>
      <c r="SYY31" s="70"/>
      <c r="SYZ31" s="70"/>
      <c r="SZA31" s="70"/>
      <c r="SZB31" s="70"/>
      <c r="SZC31" s="70"/>
      <c r="SZD31" s="70"/>
      <c r="SZE31" s="70"/>
      <c r="SZF31" s="70"/>
      <c r="SZG31" s="70"/>
      <c r="SZH31" s="70"/>
      <c r="SZI31" s="70"/>
      <c r="SZJ31" s="70"/>
      <c r="SZK31" s="70"/>
      <c r="SZL31" s="70"/>
      <c r="SZM31" s="70"/>
      <c r="SZN31" s="70"/>
      <c r="SZO31" s="70"/>
      <c r="SZP31" s="70"/>
      <c r="SZQ31" s="70"/>
      <c r="SZR31" s="70"/>
      <c r="SZS31" s="70"/>
      <c r="SZT31" s="70"/>
      <c r="SZU31" s="70"/>
      <c r="SZV31" s="70"/>
      <c r="SZW31" s="70"/>
      <c r="SZX31" s="70"/>
      <c r="SZY31" s="70"/>
      <c r="SZZ31" s="70"/>
      <c r="TAA31" s="70"/>
      <c r="TAB31" s="70"/>
      <c r="TAC31" s="70"/>
      <c r="TAD31" s="70"/>
      <c r="TAE31" s="70"/>
      <c r="TAF31" s="70"/>
      <c r="TAG31" s="70"/>
      <c r="TAH31" s="70"/>
      <c r="TAI31" s="70"/>
      <c r="TAJ31" s="70"/>
      <c r="TAK31" s="70"/>
      <c r="TAL31" s="70"/>
      <c r="TAM31" s="70"/>
      <c r="TAN31" s="70"/>
      <c r="TAO31" s="70"/>
      <c r="TAP31" s="70"/>
      <c r="TAQ31" s="70"/>
      <c r="TAR31" s="70"/>
      <c r="TAS31" s="70"/>
      <c r="TAT31" s="70"/>
      <c r="TAU31" s="70"/>
      <c r="TAV31" s="70"/>
      <c r="TAW31" s="70"/>
      <c r="TAX31" s="70"/>
      <c r="TAY31" s="70"/>
      <c r="TAZ31" s="70"/>
      <c r="TBA31" s="70"/>
      <c r="TBB31" s="70"/>
      <c r="TBC31" s="70"/>
      <c r="TBD31" s="70"/>
      <c r="TBE31" s="70"/>
      <c r="TBF31" s="70"/>
      <c r="TBG31" s="70"/>
      <c r="TBH31" s="70"/>
      <c r="TBI31" s="70"/>
      <c r="TBJ31" s="70"/>
      <c r="TBK31" s="70"/>
      <c r="TBL31" s="70"/>
      <c r="TBM31" s="70"/>
      <c r="TBN31" s="70"/>
      <c r="TBO31" s="70"/>
      <c r="TBP31" s="70"/>
      <c r="TBQ31" s="70"/>
      <c r="TBR31" s="70"/>
      <c r="TBS31" s="70"/>
      <c r="TBT31" s="70"/>
      <c r="TBU31" s="70"/>
      <c r="TBV31" s="70"/>
      <c r="TBW31" s="70"/>
      <c r="TBX31" s="70"/>
      <c r="TBY31" s="70"/>
      <c r="TBZ31" s="70"/>
      <c r="TCA31" s="70"/>
      <c r="TCB31" s="70"/>
      <c r="TCC31" s="70"/>
      <c r="TCD31" s="70"/>
      <c r="TCE31" s="70"/>
      <c r="TCF31" s="70"/>
      <c r="TCG31" s="70"/>
      <c r="TCH31" s="70"/>
      <c r="TCI31" s="70"/>
      <c r="TCJ31" s="70"/>
      <c r="TCK31" s="70"/>
      <c r="TCL31" s="70"/>
      <c r="TCM31" s="70"/>
      <c r="TCN31" s="70"/>
      <c r="TCO31" s="70"/>
      <c r="TCP31" s="70"/>
      <c r="TCQ31" s="70"/>
      <c r="TCR31" s="70"/>
      <c r="TCS31" s="70"/>
      <c r="TCT31" s="70"/>
      <c r="TCU31" s="70"/>
      <c r="TCV31" s="70"/>
      <c r="TCW31" s="70"/>
      <c r="TCX31" s="70"/>
      <c r="TCY31" s="70"/>
      <c r="TCZ31" s="70"/>
      <c r="TDA31" s="70"/>
      <c r="TDB31" s="70"/>
      <c r="TDC31" s="70"/>
      <c r="TDD31" s="70"/>
      <c r="TDE31" s="70"/>
      <c r="TDF31" s="70"/>
      <c r="TDG31" s="70"/>
      <c r="TDH31" s="70"/>
      <c r="TDI31" s="70"/>
      <c r="TDJ31" s="70"/>
      <c r="TDK31" s="70"/>
      <c r="TDL31" s="70"/>
      <c r="TDM31" s="70"/>
      <c r="TDN31" s="70"/>
      <c r="TDO31" s="70"/>
      <c r="TDP31" s="70"/>
      <c r="TDQ31" s="70"/>
      <c r="TDR31" s="70"/>
      <c r="TDS31" s="70"/>
      <c r="TDT31" s="70"/>
      <c r="TDU31" s="70"/>
      <c r="TDV31" s="70"/>
      <c r="TDW31" s="70"/>
      <c r="TDX31" s="70"/>
      <c r="TDY31" s="70"/>
      <c r="TDZ31" s="70"/>
      <c r="TEA31" s="70"/>
      <c r="TEB31" s="70"/>
      <c r="TEC31" s="70"/>
      <c r="TED31" s="70"/>
      <c r="TEE31" s="70"/>
      <c r="TEF31" s="70"/>
      <c r="TEG31" s="70"/>
      <c r="TEH31" s="70"/>
      <c r="TEI31" s="70"/>
      <c r="TEJ31" s="70"/>
      <c r="TEK31" s="70"/>
      <c r="TEL31" s="70"/>
      <c r="TEM31" s="70"/>
      <c r="TEN31" s="70"/>
      <c r="TEO31" s="70"/>
      <c r="TEP31" s="70"/>
      <c r="TEQ31" s="70"/>
      <c r="TER31" s="70"/>
      <c r="TES31" s="70"/>
      <c r="TET31" s="70"/>
      <c r="TEU31" s="70"/>
      <c r="TEV31" s="70"/>
      <c r="TEW31" s="70"/>
      <c r="TEX31" s="70"/>
      <c r="TEY31" s="70"/>
      <c r="TEZ31" s="70"/>
      <c r="TFA31" s="70"/>
      <c r="TFB31" s="70"/>
      <c r="TFC31" s="70"/>
      <c r="TFD31" s="70"/>
      <c r="TFE31" s="70"/>
      <c r="TFF31" s="70"/>
      <c r="TFG31" s="70"/>
      <c r="TFH31" s="70"/>
      <c r="TFI31" s="70"/>
      <c r="TFJ31" s="70"/>
      <c r="TFK31" s="70"/>
      <c r="TFL31" s="70"/>
      <c r="TFM31" s="70"/>
      <c r="TFN31" s="70"/>
      <c r="TFO31" s="70"/>
      <c r="TFP31" s="70"/>
      <c r="TFQ31" s="70"/>
      <c r="TFR31" s="70"/>
      <c r="TFS31" s="70"/>
      <c r="TFT31" s="70"/>
      <c r="TFU31" s="70"/>
      <c r="TFV31" s="70"/>
      <c r="TFW31" s="70"/>
      <c r="TFX31" s="70"/>
      <c r="TFY31" s="70"/>
      <c r="TFZ31" s="70"/>
      <c r="TGA31" s="70"/>
      <c r="TGB31" s="70"/>
      <c r="TGC31" s="70"/>
      <c r="TGD31" s="70"/>
      <c r="TGE31" s="70"/>
      <c r="TGF31" s="70"/>
      <c r="TGG31" s="70"/>
      <c r="TGH31" s="70"/>
      <c r="TGI31" s="70"/>
      <c r="TGJ31" s="70"/>
      <c r="TGK31" s="70"/>
      <c r="TGL31" s="70"/>
      <c r="TGM31" s="70"/>
      <c r="TGN31" s="70"/>
      <c r="TGO31" s="70"/>
      <c r="TGP31" s="70"/>
      <c r="TGQ31" s="70"/>
      <c r="TGR31" s="70"/>
      <c r="TGS31" s="70"/>
      <c r="TGT31" s="70"/>
      <c r="TGU31" s="70"/>
      <c r="TGV31" s="70"/>
      <c r="TGW31" s="70"/>
      <c r="TGX31" s="70"/>
      <c r="TGY31" s="70"/>
      <c r="TGZ31" s="70"/>
      <c r="THA31" s="70"/>
      <c r="THB31" s="70"/>
      <c r="THC31" s="70"/>
      <c r="THD31" s="70"/>
      <c r="THE31" s="70"/>
      <c r="THF31" s="70"/>
      <c r="THG31" s="70"/>
      <c r="THH31" s="70"/>
      <c r="THI31" s="70"/>
      <c r="THJ31" s="70"/>
      <c r="THK31" s="70"/>
      <c r="THL31" s="70"/>
      <c r="THM31" s="70"/>
      <c r="THN31" s="70"/>
      <c r="THO31" s="70"/>
      <c r="THP31" s="70"/>
      <c r="THQ31" s="70"/>
      <c r="THR31" s="70"/>
      <c r="THS31" s="70"/>
      <c r="THT31" s="70"/>
      <c r="THU31" s="70"/>
      <c r="THV31" s="70"/>
      <c r="THW31" s="70"/>
      <c r="THX31" s="70"/>
      <c r="THY31" s="70"/>
      <c r="THZ31" s="70"/>
      <c r="TIA31" s="70"/>
      <c r="TIB31" s="70"/>
      <c r="TIC31" s="70"/>
      <c r="TID31" s="70"/>
      <c r="TIE31" s="70"/>
      <c r="TIF31" s="70"/>
      <c r="TIG31" s="70"/>
      <c r="TIH31" s="70"/>
      <c r="TII31" s="70"/>
      <c r="TIJ31" s="70"/>
      <c r="TIK31" s="70"/>
      <c r="TIL31" s="70"/>
      <c r="TIM31" s="70"/>
      <c r="TIN31" s="70"/>
      <c r="TIO31" s="70"/>
      <c r="TIP31" s="70"/>
      <c r="TIQ31" s="70"/>
      <c r="TIR31" s="70"/>
      <c r="TIS31" s="70"/>
      <c r="TIT31" s="70"/>
      <c r="TIU31" s="70"/>
      <c r="TIV31" s="70"/>
      <c r="TIW31" s="70"/>
      <c r="TIX31" s="70"/>
      <c r="TIY31" s="70"/>
      <c r="TIZ31" s="70"/>
      <c r="TJA31" s="70"/>
      <c r="TJB31" s="70"/>
      <c r="TJC31" s="70"/>
      <c r="TJD31" s="70"/>
      <c r="TJE31" s="70"/>
      <c r="TJF31" s="70"/>
      <c r="TJG31" s="70"/>
      <c r="TJH31" s="70"/>
      <c r="TJI31" s="70"/>
      <c r="TJJ31" s="70"/>
      <c r="TJK31" s="70"/>
      <c r="TJL31" s="70"/>
      <c r="TJM31" s="70"/>
      <c r="TJN31" s="70"/>
      <c r="TJO31" s="70"/>
      <c r="TJP31" s="70"/>
      <c r="TJQ31" s="70"/>
      <c r="TJR31" s="70"/>
      <c r="TJS31" s="70"/>
      <c r="TJT31" s="70"/>
      <c r="TJU31" s="70"/>
      <c r="TJV31" s="70"/>
      <c r="TJW31" s="70"/>
      <c r="TJX31" s="70"/>
      <c r="TJY31" s="70"/>
      <c r="TJZ31" s="70"/>
      <c r="TKA31" s="70"/>
      <c r="TKB31" s="70"/>
      <c r="TKC31" s="70"/>
      <c r="TKD31" s="70"/>
      <c r="TKE31" s="70"/>
      <c r="TKF31" s="70"/>
      <c r="TKG31" s="70"/>
      <c r="TKH31" s="70"/>
      <c r="TKI31" s="70"/>
      <c r="TKJ31" s="70"/>
      <c r="TKK31" s="70"/>
      <c r="TKL31" s="70"/>
      <c r="TKM31" s="70"/>
      <c r="TKN31" s="70"/>
      <c r="TKO31" s="70"/>
      <c r="TKP31" s="70"/>
      <c r="TKQ31" s="70"/>
      <c r="TKR31" s="70"/>
      <c r="TKS31" s="70"/>
      <c r="TKT31" s="70"/>
      <c r="TKU31" s="70"/>
      <c r="TKV31" s="70"/>
      <c r="TKW31" s="70"/>
      <c r="TKX31" s="70"/>
      <c r="TKY31" s="70"/>
      <c r="TKZ31" s="70"/>
      <c r="TLA31" s="70"/>
      <c r="TLB31" s="70"/>
      <c r="TLC31" s="70"/>
      <c r="TLD31" s="70"/>
      <c r="TLE31" s="70"/>
      <c r="TLF31" s="70"/>
      <c r="TLG31" s="70"/>
      <c r="TLH31" s="70"/>
      <c r="TLI31" s="70"/>
      <c r="TLJ31" s="70"/>
      <c r="TLK31" s="70"/>
      <c r="TLL31" s="70"/>
      <c r="TLM31" s="70"/>
      <c r="TLN31" s="70"/>
      <c r="TLO31" s="70"/>
      <c r="TLP31" s="70"/>
      <c r="TLQ31" s="70"/>
      <c r="TLR31" s="70"/>
      <c r="TLS31" s="70"/>
      <c r="TLT31" s="70"/>
      <c r="TLU31" s="70"/>
      <c r="TLV31" s="70"/>
      <c r="TLW31" s="70"/>
      <c r="TLX31" s="70"/>
      <c r="TLY31" s="70"/>
      <c r="TLZ31" s="70"/>
      <c r="TMA31" s="70"/>
      <c r="TMB31" s="70"/>
      <c r="TMC31" s="70"/>
      <c r="TMD31" s="70"/>
      <c r="TME31" s="70"/>
      <c r="TMF31" s="70"/>
      <c r="TMG31" s="70"/>
      <c r="TMH31" s="70"/>
      <c r="TMI31" s="70"/>
      <c r="TMJ31" s="70"/>
      <c r="TMK31" s="70"/>
      <c r="TML31" s="70"/>
      <c r="TMM31" s="70"/>
      <c r="TMN31" s="70"/>
      <c r="TMO31" s="70"/>
      <c r="TMP31" s="70"/>
      <c r="TMQ31" s="70"/>
      <c r="TMR31" s="70"/>
      <c r="TMS31" s="70"/>
      <c r="TMT31" s="70"/>
      <c r="TMU31" s="70"/>
      <c r="TMV31" s="70"/>
      <c r="TMW31" s="70"/>
      <c r="TMX31" s="70"/>
      <c r="TMY31" s="70"/>
      <c r="TMZ31" s="70"/>
      <c r="TNA31" s="70"/>
      <c r="TNB31" s="70"/>
      <c r="TNC31" s="70"/>
      <c r="TND31" s="70"/>
      <c r="TNE31" s="70"/>
      <c r="TNF31" s="70"/>
      <c r="TNG31" s="70"/>
      <c r="TNH31" s="70"/>
      <c r="TNI31" s="70"/>
      <c r="TNJ31" s="70"/>
      <c r="TNK31" s="70"/>
      <c r="TNL31" s="70"/>
      <c r="TNM31" s="70"/>
      <c r="TNN31" s="70"/>
      <c r="TNO31" s="70"/>
      <c r="TNP31" s="70"/>
      <c r="TNQ31" s="70"/>
      <c r="TNR31" s="70"/>
      <c r="TNS31" s="70"/>
      <c r="TNT31" s="70"/>
      <c r="TNU31" s="70"/>
      <c r="TNV31" s="70"/>
      <c r="TNW31" s="70"/>
      <c r="TNX31" s="70"/>
      <c r="TNY31" s="70"/>
      <c r="TNZ31" s="70"/>
      <c r="TOA31" s="70"/>
      <c r="TOB31" s="70"/>
      <c r="TOC31" s="70"/>
      <c r="TOD31" s="70"/>
      <c r="TOE31" s="70"/>
      <c r="TOF31" s="70"/>
      <c r="TOG31" s="70"/>
      <c r="TOH31" s="70"/>
      <c r="TOI31" s="70"/>
      <c r="TOJ31" s="70"/>
      <c r="TOK31" s="70"/>
      <c r="TOL31" s="70"/>
      <c r="TOM31" s="70"/>
      <c r="TON31" s="70"/>
      <c r="TOO31" s="70"/>
      <c r="TOP31" s="70"/>
      <c r="TOQ31" s="70"/>
      <c r="TOR31" s="70"/>
      <c r="TOS31" s="70"/>
      <c r="TOT31" s="70"/>
      <c r="TOU31" s="70"/>
      <c r="TOV31" s="70"/>
      <c r="TOW31" s="70"/>
      <c r="TOX31" s="70"/>
      <c r="TOY31" s="70"/>
      <c r="TOZ31" s="70"/>
      <c r="TPA31" s="70"/>
      <c r="TPB31" s="70"/>
      <c r="TPC31" s="70"/>
      <c r="TPD31" s="70"/>
      <c r="TPE31" s="70"/>
      <c r="TPF31" s="70"/>
      <c r="TPG31" s="70"/>
      <c r="TPH31" s="70"/>
      <c r="TPI31" s="70"/>
      <c r="TPJ31" s="70"/>
      <c r="TPK31" s="70"/>
      <c r="TPL31" s="70"/>
      <c r="TPM31" s="70"/>
      <c r="TPN31" s="70"/>
      <c r="TPO31" s="70"/>
      <c r="TPP31" s="70"/>
      <c r="TPQ31" s="70"/>
      <c r="TPR31" s="70"/>
      <c r="TPS31" s="70"/>
      <c r="TPT31" s="70"/>
      <c r="TPU31" s="70"/>
      <c r="TPV31" s="70"/>
      <c r="TPW31" s="70"/>
      <c r="TPX31" s="70"/>
      <c r="TPY31" s="70"/>
      <c r="TPZ31" s="70"/>
      <c r="TQA31" s="70"/>
      <c r="TQB31" s="70"/>
      <c r="TQC31" s="70"/>
      <c r="TQD31" s="70"/>
      <c r="TQE31" s="70"/>
      <c r="TQF31" s="70"/>
      <c r="TQG31" s="70"/>
      <c r="TQH31" s="70"/>
      <c r="TQI31" s="70"/>
      <c r="TQJ31" s="70"/>
      <c r="TQK31" s="70"/>
      <c r="TQL31" s="70"/>
      <c r="TQM31" s="70"/>
      <c r="TQN31" s="70"/>
      <c r="TQO31" s="70"/>
      <c r="TQP31" s="70"/>
      <c r="TQQ31" s="70"/>
      <c r="TQR31" s="70"/>
      <c r="TQS31" s="70"/>
      <c r="TQT31" s="70"/>
      <c r="TQU31" s="70"/>
      <c r="TQV31" s="70"/>
      <c r="TQW31" s="70"/>
      <c r="TQX31" s="70"/>
      <c r="TQY31" s="70"/>
      <c r="TQZ31" s="70"/>
      <c r="TRA31" s="70"/>
      <c r="TRB31" s="70"/>
      <c r="TRC31" s="70"/>
      <c r="TRD31" s="70"/>
      <c r="TRE31" s="70"/>
      <c r="TRF31" s="70"/>
      <c r="TRG31" s="70"/>
      <c r="TRH31" s="70"/>
      <c r="TRI31" s="70"/>
      <c r="TRJ31" s="70"/>
      <c r="TRK31" s="70"/>
      <c r="TRL31" s="70"/>
      <c r="TRM31" s="70"/>
      <c r="TRN31" s="70"/>
      <c r="TRO31" s="70"/>
      <c r="TRP31" s="70"/>
      <c r="TRQ31" s="70"/>
      <c r="TRR31" s="70"/>
      <c r="TRS31" s="70"/>
      <c r="TRT31" s="70"/>
      <c r="TRU31" s="70"/>
      <c r="TRV31" s="70"/>
      <c r="TRW31" s="70"/>
      <c r="TRX31" s="70"/>
      <c r="TRY31" s="70"/>
      <c r="TRZ31" s="70"/>
      <c r="TSA31" s="70"/>
      <c r="TSB31" s="70"/>
      <c r="TSC31" s="70"/>
      <c r="TSD31" s="70"/>
      <c r="TSE31" s="70"/>
      <c r="TSF31" s="70"/>
      <c r="TSG31" s="70"/>
      <c r="TSH31" s="70"/>
      <c r="TSI31" s="70"/>
      <c r="TSJ31" s="70"/>
      <c r="TSK31" s="70"/>
      <c r="TSL31" s="70"/>
      <c r="TSM31" s="70"/>
      <c r="TSN31" s="70"/>
      <c r="TSO31" s="70"/>
      <c r="TSP31" s="70"/>
      <c r="TSQ31" s="70"/>
      <c r="TSR31" s="70"/>
      <c r="TSS31" s="70"/>
      <c r="TST31" s="70"/>
      <c r="TSU31" s="70"/>
      <c r="TSV31" s="70"/>
      <c r="TSW31" s="70"/>
      <c r="TSX31" s="70"/>
      <c r="TSY31" s="70"/>
      <c r="TSZ31" s="70"/>
      <c r="TTA31" s="70"/>
      <c r="TTB31" s="70"/>
      <c r="TTC31" s="70"/>
      <c r="TTD31" s="70"/>
      <c r="TTE31" s="70"/>
      <c r="TTF31" s="70"/>
      <c r="TTG31" s="70"/>
      <c r="TTH31" s="70"/>
      <c r="TTI31" s="70"/>
      <c r="TTJ31" s="70"/>
      <c r="TTK31" s="70"/>
      <c r="TTL31" s="70"/>
      <c r="TTM31" s="70"/>
      <c r="TTN31" s="70"/>
      <c r="TTO31" s="70"/>
      <c r="TTP31" s="70"/>
      <c r="TTQ31" s="70"/>
      <c r="TTR31" s="70"/>
      <c r="TTS31" s="70"/>
      <c r="TTT31" s="70"/>
      <c r="TTU31" s="70"/>
      <c r="TTV31" s="70"/>
      <c r="TTW31" s="70"/>
      <c r="TTX31" s="70"/>
      <c r="TTY31" s="70"/>
      <c r="TTZ31" s="70"/>
      <c r="TUA31" s="70"/>
      <c r="TUB31" s="70"/>
      <c r="TUC31" s="70"/>
      <c r="TUD31" s="70"/>
      <c r="TUE31" s="70"/>
      <c r="TUF31" s="70"/>
      <c r="TUG31" s="70"/>
      <c r="TUH31" s="70"/>
      <c r="TUI31" s="70"/>
      <c r="TUJ31" s="70"/>
      <c r="TUK31" s="70"/>
      <c r="TUL31" s="70"/>
      <c r="TUM31" s="70"/>
      <c r="TUN31" s="70"/>
      <c r="TUO31" s="70"/>
      <c r="TUP31" s="70"/>
      <c r="TUQ31" s="70"/>
      <c r="TUR31" s="70"/>
      <c r="TUS31" s="70"/>
      <c r="TUT31" s="70"/>
      <c r="TUU31" s="70"/>
      <c r="TUV31" s="70"/>
      <c r="TUW31" s="70"/>
      <c r="TUX31" s="70"/>
      <c r="TUY31" s="70"/>
      <c r="TUZ31" s="70"/>
      <c r="TVA31" s="70"/>
      <c r="TVB31" s="70"/>
      <c r="TVC31" s="70"/>
      <c r="TVD31" s="70"/>
      <c r="TVE31" s="70"/>
      <c r="TVF31" s="70"/>
      <c r="TVG31" s="70"/>
      <c r="TVH31" s="70"/>
      <c r="TVI31" s="70"/>
      <c r="TVJ31" s="70"/>
      <c r="TVK31" s="70"/>
      <c r="TVL31" s="70"/>
      <c r="TVM31" s="70"/>
      <c r="TVN31" s="70"/>
      <c r="TVO31" s="70"/>
      <c r="TVP31" s="70"/>
      <c r="TVQ31" s="70"/>
      <c r="TVR31" s="70"/>
      <c r="TVS31" s="70"/>
      <c r="TVT31" s="70"/>
      <c r="TVU31" s="70"/>
      <c r="TVV31" s="70"/>
      <c r="TVW31" s="70"/>
      <c r="TVX31" s="70"/>
      <c r="TVY31" s="70"/>
      <c r="TVZ31" s="70"/>
      <c r="TWA31" s="70"/>
      <c r="TWB31" s="70"/>
      <c r="TWC31" s="70"/>
      <c r="TWD31" s="70"/>
      <c r="TWE31" s="70"/>
      <c r="TWF31" s="70"/>
      <c r="TWG31" s="70"/>
      <c r="TWH31" s="70"/>
      <c r="TWI31" s="70"/>
      <c r="TWJ31" s="70"/>
      <c r="TWK31" s="70"/>
      <c r="TWL31" s="70"/>
      <c r="TWM31" s="70"/>
      <c r="TWN31" s="70"/>
      <c r="TWO31" s="70"/>
      <c r="TWP31" s="70"/>
      <c r="TWQ31" s="70"/>
      <c r="TWR31" s="70"/>
      <c r="TWS31" s="70"/>
      <c r="TWT31" s="70"/>
      <c r="TWU31" s="70"/>
      <c r="TWV31" s="70"/>
      <c r="TWW31" s="70"/>
      <c r="TWX31" s="70"/>
      <c r="TWY31" s="70"/>
      <c r="TWZ31" s="70"/>
      <c r="TXA31" s="70"/>
      <c r="TXB31" s="70"/>
      <c r="TXC31" s="70"/>
      <c r="TXD31" s="70"/>
      <c r="TXE31" s="70"/>
      <c r="TXF31" s="70"/>
      <c r="TXG31" s="70"/>
      <c r="TXH31" s="70"/>
      <c r="TXI31" s="70"/>
      <c r="TXJ31" s="70"/>
      <c r="TXK31" s="70"/>
      <c r="TXL31" s="70"/>
      <c r="TXM31" s="70"/>
      <c r="TXN31" s="70"/>
      <c r="TXO31" s="70"/>
      <c r="TXP31" s="70"/>
      <c r="TXQ31" s="70"/>
      <c r="TXR31" s="70"/>
      <c r="TXS31" s="70"/>
      <c r="TXT31" s="70"/>
      <c r="TXU31" s="70"/>
      <c r="TXV31" s="70"/>
      <c r="TXW31" s="70"/>
      <c r="TXX31" s="70"/>
      <c r="TXY31" s="70"/>
      <c r="TXZ31" s="70"/>
      <c r="TYA31" s="70"/>
      <c r="TYB31" s="70"/>
      <c r="TYC31" s="70"/>
      <c r="TYD31" s="70"/>
      <c r="TYE31" s="70"/>
      <c r="TYF31" s="70"/>
      <c r="TYG31" s="70"/>
      <c r="TYH31" s="70"/>
      <c r="TYI31" s="70"/>
      <c r="TYJ31" s="70"/>
      <c r="TYK31" s="70"/>
      <c r="TYL31" s="70"/>
      <c r="TYM31" s="70"/>
      <c r="TYN31" s="70"/>
      <c r="TYO31" s="70"/>
      <c r="TYP31" s="70"/>
      <c r="TYQ31" s="70"/>
      <c r="TYR31" s="70"/>
      <c r="TYS31" s="70"/>
      <c r="TYT31" s="70"/>
      <c r="TYU31" s="70"/>
      <c r="TYV31" s="70"/>
      <c r="TYW31" s="70"/>
      <c r="TYX31" s="70"/>
      <c r="TYY31" s="70"/>
      <c r="TYZ31" s="70"/>
      <c r="TZA31" s="70"/>
      <c r="TZB31" s="70"/>
      <c r="TZC31" s="70"/>
      <c r="TZD31" s="70"/>
      <c r="TZE31" s="70"/>
      <c r="TZF31" s="70"/>
      <c r="TZG31" s="70"/>
      <c r="TZH31" s="70"/>
      <c r="TZI31" s="70"/>
      <c r="TZJ31" s="70"/>
      <c r="TZK31" s="70"/>
      <c r="TZL31" s="70"/>
      <c r="TZM31" s="70"/>
      <c r="TZN31" s="70"/>
      <c r="TZO31" s="70"/>
      <c r="TZP31" s="70"/>
      <c r="TZQ31" s="70"/>
      <c r="TZR31" s="70"/>
      <c r="TZS31" s="70"/>
      <c r="TZT31" s="70"/>
      <c r="TZU31" s="70"/>
      <c r="TZV31" s="70"/>
      <c r="TZW31" s="70"/>
      <c r="TZX31" s="70"/>
      <c r="TZY31" s="70"/>
      <c r="TZZ31" s="70"/>
      <c r="UAA31" s="70"/>
      <c r="UAB31" s="70"/>
      <c r="UAC31" s="70"/>
      <c r="UAD31" s="70"/>
      <c r="UAE31" s="70"/>
      <c r="UAF31" s="70"/>
      <c r="UAG31" s="70"/>
      <c r="UAH31" s="70"/>
      <c r="UAI31" s="70"/>
      <c r="UAJ31" s="70"/>
      <c r="UAK31" s="70"/>
      <c r="UAL31" s="70"/>
      <c r="UAM31" s="70"/>
      <c r="UAN31" s="70"/>
      <c r="UAO31" s="70"/>
      <c r="UAP31" s="70"/>
      <c r="UAQ31" s="70"/>
      <c r="UAR31" s="70"/>
      <c r="UAS31" s="70"/>
      <c r="UAT31" s="70"/>
      <c r="UAU31" s="70"/>
      <c r="UAV31" s="70"/>
      <c r="UAW31" s="70"/>
      <c r="UAX31" s="70"/>
      <c r="UAY31" s="70"/>
      <c r="UAZ31" s="70"/>
      <c r="UBA31" s="70"/>
      <c r="UBB31" s="70"/>
      <c r="UBC31" s="70"/>
      <c r="UBD31" s="70"/>
      <c r="UBE31" s="70"/>
      <c r="UBF31" s="70"/>
      <c r="UBG31" s="70"/>
      <c r="UBH31" s="70"/>
      <c r="UBI31" s="70"/>
      <c r="UBJ31" s="70"/>
      <c r="UBK31" s="70"/>
      <c r="UBL31" s="70"/>
      <c r="UBM31" s="70"/>
      <c r="UBN31" s="70"/>
      <c r="UBO31" s="70"/>
      <c r="UBP31" s="70"/>
      <c r="UBQ31" s="70"/>
      <c r="UBR31" s="70"/>
      <c r="UBS31" s="70"/>
      <c r="UBT31" s="70"/>
      <c r="UBU31" s="70"/>
      <c r="UBV31" s="70"/>
      <c r="UBW31" s="70"/>
      <c r="UBX31" s="70"/>
      <c r="UBY31" s="70"/>
      <c r="UBZ31" s="70"/>
      <c r="UCA31" s="70"/>
      <c r="UCB31" s="70"/>
      <c r="UCC31" s="70"/>
      <c r="UCD31" s="70"/>
      <c r="UCE31" s="70"/>
      <c r="UCF31" s="70"/>
      <c r="UCG31" s="70"/>
      <c r="UCH31" s="70"/>
      <c r="UCI31" s="70"/>
      <c r="UCJ31" s="70"/>
      <c r="UCK31" s="70"/>
      <c r="UCL31" s="70"/>
      <c r="UCM31" s="70"/>
      <c r="UCN31" s="70"/>
      <c r="UCO31" s="70"/>
      <c r="UCP31" s="70"/>
      <c r="UCQ31" s="70"/>
      <c r="UCR31" s="70"/>
      <c r="UCS31" s="70"/>
      <c r="UCT31" s="70"/>
      <c r="UCU31" s="70"/>
      <c r="UCV31" s="70"/>
      <c r="UCW31" s="70"/>
      <c r="UCX31" s="70"/>
      <c r="UCY31" s="70"/>
      <c r="UCZ31" s="70"/>
      <c r="UDA31" s="70"/>
      <c r="UDB31" s="70"/>
      <c r="UDC31" s="70"/>
      <c r="UDD31" s="70"/>
      <c r="UDE31" s="70"/>
      <c r="UDF31" s="70"/>
      <c r="UDG31" s="70"/>
      <c r="UDH31" s="70"/>
      <c r="UDI31" s="70"/>
      <c r="UDJ31" s="70"/>
      <c r="UDK31" s="70"/>
      <c r="UDL31" s="70"/>
      <c r="UDM31" s="70"/>
      <c r="UDN31" s="70"/>
      <c r="UDO31" s="70"/>
      <c r="UDP31" s="70"/>
      <c r="UDQ31" s="70"/>
      <c r="UDR31" s="70"/>
      <c r="UDS31" s="70"/>
      <c r="UDT31" s="70"/>
      <c r="UDU31" s="70"/>
      <c r="UDV31" s="70"/>
      <c r="UDW31" s="70"/>
      <c r="UDX31" s="70"/>
      <c r="UDY31" s="70"/>
      <c r="UDZ31" s="70"/>
      <c r="UEA31" s="70"/>
      <c r="UEB31" s="70"/>
      <c r="UEC31" s="70"/>
      <c r="UED31" s="70"/>
      <c r="UEE31" s="70"/>
      <c r="UEF31" s="70"/>
      <c r="UEG31" s="70"/>
      <c r="UEH31" s="70"/>
      <c r="UEI31" s="70"/>
      <c r="UEJ31" s="70"/>
      <c r="UEK31" s="70"/>
      <c r="UEL31" s="70"/>
      <c r="UEM31" s="70"/>
      <c r="UEN31" s="70"/>
      <c r="UEO31" s="70"/>
      <c r="UEP31" s="70"/>
      <c r="UEQ31" s="70"/>
      <c r="UER31" s="70"/>
      <c r="UES31" s="70"/>
      <c r="UET31" s="70"/>
      <c r="UEU31" s="70"/>
      <c r="UEV31" s="70"/>
      <c r="UEW31" s="70"/>
      <c r="UEX31" s="70"/>
      <c r="UEY31" s="70"/>
      <c r="UEZ31" s="70"/>
      <c r="UFA31" s="70"/>
      <c r="UFB31" s="70"/>
      <c r="UFC31" s="70"/>
      <c r="UFD31" s="70"/>
      <c r="UFE31" s="70"/>
      <c r="UFF31" s="70"/>
      <c r="UFG31" s="70"/>
      <c r="UFH31" s="70"/>
      <c r="UFI31" s="70"/>
      <c r="UFJ31" s="70"/>
      <c r="UFK31" s="70"/>
      <c r="UFL31" s="70"/>
      <c r="UFM31" s="70"/>
      <c r="UFN31" s="70"/>
      <c r="UFO31" s="70"/>
      <c r="UFP31" s="70"/>
      <c r="UFQ31" s="70"/>
      <c r="UFR31" s="70"/>
      <c r="UFS31" s="70"/>
      <c r="UFT31" s="70"/>
      <c r="UFU31" s="70"/>
      <c r="UFV31" s="70"/>
      <c r="UFW31" s="70"/>
      <c r="UFX31" s="70"/>
      <c r="UFY31" s="70"/>
      <c r="UFZ31" s="70"/>
      <c r="UGA31" s="70"/>
      <c r="UGB31" s="70"/>
      <c r="UGC31" s="70"/>
      <c r="UGD31" s="70"/>
      <c r="UGE31" s="70"/>
      <c r="UGF31" s="70"/>
      <c r="UGG31" s="70"/>
      <c r="UGH31" s="70"/>
      <c r="UGI31" s="70"/>
      <c r="UGJ31" s="70"/>
      <c r="UGK31" s="70"/>
      <c r="UGL31" s="70"/>
      <c r="UGM31" s="70"/>
      <c r="UGN31" s="70"/>
      <c r="UGO31" s="70"/>
      <c r="UGP31" s="70"/>
      <c r="UGQ31" s="70"/>
      <c r="UGR31" s="70"/>
      <c r="UGS31" s="70"/>
      <c r="UGT31" s="70"/>
      <c r="UGU31" s="70"/>
      <c r="UGV31" s="70"/>
      <c r="UGW31" s="70"/>
      <c r="UGX31" s="70"/>
      <c r="UGY31" s="70"/>
      <c r="UGZ31" s="70"/>
      <c r="UHA31" s="70"/>
      <c r="UHB31" s="70"/>
      <c r="UHC31" s="70"/>
      <c r="UHD31" s="70"/>
      <c r="UHE31" s="70"/>
      <c r="UHF31" s="70"/>
      <c r="UHG31" s="70"/>
      <c r="UHH31" s="70"/>
      <c r="UHI31" s="70"/>
      <c r="UHJ31" s="70"/>
      <c r="UHK31" s="70"/>
      <c r="UHL31" s="70"/>
      <c r="UHM31" s="70"/>
      <c r="UHN31" s="70"/>
      <c r="UHO31" s="70"/>
      <c r="UHP31" s="70"/>
      <c r="UHQ31" s="70"/>
      <c r="UHR31" s="70"/>
      <c r="UHS31" s="70"/>
      <c r="UHT31" s="70"/>
      <c r="UHU31" s="70"/>
      <c r="UHV31" s="70"/>
      <c r="UHW31" s="70"/>
      <c r="UHX31" s="70"/>
      <c r="UHY31" s="70"/>
      <c r="UHZ31" s="70"/>
      <c r="UIA31" s="70"/>
      <c r="UIB31" s="70"/>
      <c r="UIC31" s="70"/>
      <c r="UID31" s="70"/>
      <c r="UIE31" s="70"/>
      <c r="UIF31" s="70"/>
      <c r="UIG31" s="70"/>
      <c r="UIH31" s="70"/>
      <c r="UII31" s="70"/>
      <c r="UIJ31" s="70"/>
      <c r="UIK31" s="70"/>
      <c r="UIL31" s="70"/>
      <c r="UIM31" s="70"/>
      <c r="UIN31" s="70"/>
      <c r="UIO31" s="70"/>
      <c r="UIP31" s="70"/>
      <c r="UIQ31" s="70"/>
      <c r="UIR31" s="70"/>
      <c r="UIS31" s="70"/>
      <c r="UIT31" s="70"/>
      <c r="UIU31" s="70"/>
      <c r="UIV31" s="70"/>
      <c r="UIW31" s="70"/>
      <c r="UIX31" s="70"/>
      <c r="UIY31" s="70"/>
      <c r="UIZ31" s="70"/>
      <c r="UJA31" s="70"/>
      <c r="UJB31" s="70"/>
      <c r="UJC31" s="70"/>
      <c r="UJD31" s="70"/>
      <c r="UJE31" s="70"/>
      <c r="UJF31" s="70"/>
      <c r="UJG31" s="70"/>
      <c r="UJH31" s="70"/>
      <c r="UJI31" s="70"/>
      <c r="UJJ31" s="70"/>
      <c r="UJK31" s="70"/>
      <c r="UJL31" s="70"/>
      <c r="UJM31" s="70"/>
      <c r="UJN31" s="70"/>
      <c r="UJO31" s="70"/>
      <c r="UJP31" s="70"/>
      <c r="UJQ31" s="70"/>
      <c r="UJR31" s="70"/>
      <c r="UJS31" s="70"/>
      <c r="UJT31" s="70"/>
      <c r="UJU31" s="70"/>
      <c r="UJV31" s="70"/>
      <c r="UJW31" s="70"/>
      <c r="UJX31" s="70"/>
      <c r="UJY31" s="70"/>
      <c r="UJZ31" s="70"/>
      <c r="UKA31" s="70"/>
      <c r="UKB31" s="70"/>
      <c r="UKC31" s="70"/>
      <c r="UKD31" s="70"/>
      <c r="UKE31" s="70"/>
      <c r="UKF31" s="70"/>
      <c r="UKG31" s="70"/>
      <c r="UKH31" s="70"/>
      <c r="UKI31" s="70"/>
      <c r="UKJ31" s="70"/>
      <c r="UKK31" s="70"/>
      <c r="UKL31" s="70"/>
      <c r="UKM31" s="70"/>
      <c r="UKN31" s="70"/>
      <c r="UKO31" s="70"/>
      <c r="UKP31" s="70"/>
      <c r="UKQ31" s="70"/>
      <c r="UKR31" s="70"/>
      <c r="UKS31" s="70"/>
      <c r="UKT31" s="70"/>
      <c r="UKU31" s="70"/>
      <c r="UKV31" s="70"/>
      <c r="UKW31" s="70"/>
      <c r="UKX31" s="70"/>
      <c r="UKY31" s="70"/>
      <c r="UKZ31" s="70"/>
      <c r="ULA31" s="70"/>
      <c r="ULB31" s="70"/>
      <c r="ULC31" s="70"/>
      <c r="ULD31" s="70"/>
      <c r="ULE31" s="70"/>
      <c r="ULF31" s="70"/>
      <c r="ULG31" s="70"/>
      <c r="ULH31" s="70"/>
      <c r="ULI31" s="70"/>
      <c r="ULJ31" s="70"/>
      <c r="ULK31" s="70"/>
      <c r="ULL31" s="70"/>
      <c r="ULM31" s="70"/>
      <c r="ULN31" s="70"/>
      <c r="ULO31" s="70"/>
      <c r="ULP31" s="70"/>
      <c r="ULQ31" s="70"/>
      <c r="ULR31" s="70"/>
      <c r="ULS31" s="70"/>
      <c r="ULT31" s="70"/>
      <c r="ULU31" s="70"/>
      <c r="ULV31" s="70"/>
      <c r="ULW31" s="70"/>
      <c r="ULX31" s="70"/>
      <c r="ULY31" s="70"/>
      <c r="ULZ31" s="70"/>
      <c r="UMA31" s="70"/>
      <c r="UMB31" s="70"/>
      <c r="UMC31" s="70"/>
      <c r="UMD31" s="70"/>
      <c r="UME31" s="70"/>
      <c r="UMF31" s="70"/>
      <c r="UMG31" s="70"/>
      <c r="UMH31" s="70"/>
      <c r="UMI31" s="70"/>
      <c r="UMJ31" s="70"/>
      <c r="UMK31" s="70"/>
      <c r="UML31" s="70"/>
      <c r="UMM31" s="70"/>
      <c r="UMN31" s="70"/>
      <c r="UMO31" s="70"/>
      <c r="UMP31" s="70"/>
      <c r="UMQ31" s="70"/>
      <c r="UMR31" s="70"/>
      <c r="UMS31" s="70"/>
      <c r="UMT31" s="70"/>
      <c r="UMU31" s="70"/>
      <c r="UMV31" s="70"/>
      <c r="UMW31" s="70"/>
      <c r="UMX31" s="70"/>
      <c r="UMY31" s="70"/>
      <c r="UMZ31" s="70"/>
      <c r="UNA31" s="70"/>
      <c r="UNB31" s="70"/>
      <c r="UNC31" s="70"/>
      <c r="UND31" s="70"/>
      <c r="UNE31" s="70"/>
      <c r="UNF31" s="70"/>
      <c r="UNG31" s="70"/>
      <c r="UNH31" s="70"/>
      <c r="UNI31" s="70"/>
      <c r="UNJ31" s="70"/>
      <c r="UNK31" s="70"/>
      <c r="UNL31" s="70"/>
      <c r="UNM31" s="70"/>
      <c r="UNN31" s="70"/>
      <c r="UNO31" s="70"/>
      <c r="UNP31" s="70"/>
      <c r="UNQ31" s="70"/>
      <c r="UNR31" s="70"/>
      <c r="UNS31" s="70"/>
      <c r="UNT31" s="70"/>
      <c r="UNU31" s="70"/>
      <c r="UNV31" s="70"/>
      <c r="UNW31" s="70"/>
      <c r="UNX31" s="70"/>
      <c r="UNY31" s="70"/>
      <c r="UNZ31" s="70"/>
      <c r="UOA31" s="70"/>
      <c r="UOB31" s="70"/>
      <c r="UOC31" s="70"/>
      <c r="UOD31" s="70"/>
      <c r="UOE31" s="70"/>
      <c r="UOF31" s="70"/>
      <c r="UOG31" s="70"/>
      <c r="UOH31" s="70"/>
      <c r="UOI31" s="70"/>
      <c r="UOJ31" s="70"/>
      <c r="UOK31" s="70"/>
      <c r="UOL31" s="70"/>
      <c r="UOM31" s="70"/>
      <c r="UON31" s="70"/>
      <c r="UOO31" s="70"/>
      <c r="UOP31" s="70"/>
      <c r="UOQ31" s="70"/>
      <c r="UOR31" s="70"/>
      <c r="UOS31" s="70"/>
      <c r="UOT31" s="70"/>
      <c r="UOU31" s="70"/>
      <c r="UOV31" s="70"/>
      <c r="UOW31" s="70"/>
      <c r="UOX31" s="70"/>
      <c r="UOY31" s="70"/>
      <c r="UOZ31" s="70"/>
      <c r="UPA31" s="70"/>
      <c r="UPB31" s="70"/>
      <c r="UPC31" s="70"/>
      <c r="UPD31" s="70"/>
      <c r="UPE31" s="70"/>
      <c r="UPF31" s="70"/>
      <c r="UPG31" s="70"/>
      <c r="UPH31" s="70"/>
      <c r="UPI31" s="70"/>
      <c r="UPJ31" s="70"/>
      <c r="UPK31" s="70"/>
      <c r="UPL31" s="70"/>
      <c r="UPM31" s="70"/>
      <c r="UPN31" s="70"/>
      <c r="UPO31" s="70"/>
      <c r="UPP31" s="70"/>
      <c r="UPQ31" s="70"/>
      <c r="UPR31" s="70"/>
      <c r="UPS31" s="70"/>
      <c r="UPT31" s="70"/>
      <c r="UPU31" s="70"/>
      <c r="UPV31" s="70"/>
      <c r="UPW31" s="70"/>
      <c r="UPX31" s="70"/>
      <c r="UPY31" s="70"/>
      <c r="UPZ31" s="70"/>
      <c r="UQA31" s="70"/>
      <c r="UQB31" s="70"/>
      <c r="UQC31" s="70"/>
      <c r="UQD31" s="70"/>
      <c r="UQE31" s="70"/>
      <c r="UQF31" s="70"/>
      <c r="UQG31" s="70"/>
      <c r="UQH31" s="70"/>
      <c r="UQI31" s="70"/>
      <c r="UQJ31" s="70"/>
      <c r="UQK31" s="70"/>
      <c r="UQL31" s="70"/>
      <c r="UQM31" s="70"/>
      <c r="UQN31" s="70"/>
      <c r="UQO31" s="70"/>
      <c r="UQP31" s="70"/>
      <c r="UQQ31" s="70"/>
      <c r="UQR31" s="70"/>
      <c r="UQS31" s="70"/>
      <c r="UQT31" s="70"/>
      <c r="UQU31" s="70"/>
      <c r="UQV31" s="70"/>
      <c r="UQW31" s="70"/>
      <c r="UQX31" s="70"/>
      <c r="UQY31" s="70"/>
      <c r="UQZ31" s="70"/>
      <c r="URA31" s="70"/>
      <c r="URB31" s="70"/>
      <c r="URC31" s="70"/>
      <c r="URD31" s="70"/>
      <c r="URE31" s="70"/>
      <c r="URF31" s="70"/>
      <c r="URG31" s="70"/>
      <c r="URH31" s="70"/>
      <c r="URI31" s="70"/>
      <c r="URJ31" s="70"/>
      <c r="URK31" s="70"/>
      <c r="URL31" s="70"/>
      <c r="URM31" s="70"/>
      <c r="URN31" s="70"/>
      <c r="URO31" s="70"/>
      <c r="URP31" s="70"/>
      <c r="URQ31" s="70"/>
      <c r="URR31" s="70"/>
      <c r="URS31" s="70"/>
      <c r="URT31" s="70"/>
      <c r="URU31" s="70"/>
      <c r="URV31" s="70"/>
      <c r="URW31" s="70"/>
      <c r="URX31" s="70"/>
      <c r="URY31" s="70"/>
      <c r="URZ31" s="70"/>
      <c r="USA31" s="70"/>
      <c r="USB31" s="70"/>
      <c r="USC31" s="70"/>
      <c r="USD31" s="70"/>
      <c r="USE31" s="70"/>
      <c r="USF31" s="70"/>
      <c r="USG31" s="70"/>
      <c r="USH31" s="70"/>
      <c r="USI31" s="70"/>
      <c r="USJ31" s="70"/>
      <c r="USK31" s="70"/>
      <c r="USL31" s="70"/>
      <c r="USM31" s="70"/>
      <c r="USN31" s="70"/>
      <c r="USO31" s="70"/>
      <c r="USP31" s="70"/>
      <c r="USQ31" s="70"/>
      <c r="USR31" s="70"/>
      <c r="USS31" s="70"/>
      <c r="UST31" s="70"/>
      <c r="USU31" s="70"/>
      <c r="USV31" s="70"/>
      <c r="USW31" s="70"/>
      <c r="USX31" s="70"/>
      <c r="USY31" s="70"/>
      <c r="USZ31" s="70"/>
      <c r="UTA31" s="70"/>
      <c r="UTB31" s="70"/>
      <c r="UTC31" s="70"/>
      <c r="UTD31" s="70"/>
      <c r="UTE31" s="70"/>
      <c r="UTF31" s="70"/>
      <c r="UTG31" s="70"/>
      <c r="UTH31" s="70"/>
      <c r="UTI31" s="70"/>
      <c r="UTJ31" s="70"/>
      <c r="UTK31" s="70"/>
      <c r="UTL31" s="70"/>
      <c r="UTM31" s="70"/>
      <c r="UTN31" s="70"/>
      <c r="UTO31" s="70"/>
      <c r="UTP31" s="70"/>
      <c r="UTQ31" s="70"/>
      <c r="UTR31" s="70"/>
      <c r="UTS31" s="70"/>
      <c r="UTT31" s="70"/>
      <c r="UTU31" s="70"/>
      <c r="UTV31" s="70"/>
      <c r="UTW31" s="70"/>
      <c r="UTX31" s="70"/>
      <c r="UTY31" s="70"/>
      <c r="UTZ31" s="70"/>
      <c r="UUA31" s="70"/>
      <c r="UUB31" s="70"/>
      <c r="UUC31" s="70"/>
      <c r="UUD31" s="70"/>
      <c r="UUE31" s="70"/>
      <c r="UUF31" s="70"/>
      <c r="UUG31" s="70"/>
      <c r="UUH31" s="70"/>
      <c r="UUI31" s="70"/>
      <c r="UUJ31" s="70"/>
      <c r="UUK31" s="70"/>
      <c r="UUL31" s="70"/>
      <c r="UUM31" s="70"/>
      <c r="UUN31" s="70"/>
      <c r="UUO31" s="70"/>
      <c r="UUP31" s="70"/>
      <c r="UUQ31" s="70"/>
      <c r="UUR31" s="70"/>
      <c r="UUS31" s="70"/>
      <c r="UUT31" s="70"/>
      <c r="UUU31" s="70"/>
      <c r="UUV31" s="70"/>
      <c r="UUW31" s="70"/>
      <c r="UUX31" s="70"/>
      <c r="UUY31" s="70"/>
      <c r="UUZ31" s="70"/>
      <c r="UVA31" s="70"/>
      <c r="UVB31" s="70"/>
      <c r="UVC31" s="70"/>
      <c r="UVD31" s="70"/>
      <c r="UVE31" s="70"/>
      <c r="UVF31" s="70"/>
      <c r="UVG31" s="70"/>
      <c r="UVH31" s="70"/>
      <c r="UVI31" s="70"/>
      <c r="UVJ31" s="70"/>
      <c r="UVK31" s="70"/>
      <c r="UVL31" s="70"/>
      <c r="UVM31" s="70"/>
      <c r="UVN31" s="70"/>
      <c r="UVO31" s="70"/>
      <c r="UVP31" s="70"/>
      <c r="UVQ31" s="70"/>
      <c r="UVR31" s="70"/>
      <c r="UVS31" s="70"/>
      <c r="UVT31" s="70"/>
      <c r="UVU31" s="70"/>
      <c r="UVV31" s="70"/>
      <c r="UVW31" s="70"/>
      <c r="UVX31" s="70"/>
      <c r="UVY31" s="70"/>
      <c r="UVZ31" s="70"/>
      <c r="UWA31" s="70"/>
      <c r="UWB31" s="70"/>
      <c r="UWC31" s="70"/>
      <c r="UWD31" s="70"/>
      <c r="UWE31" s="70"/>
      <c r="UWF31" s="70"/>
      <c r="UWG31" s="70"/>
      <c r="UWH31" s="70"/>
      <c r="UWI31" s="70"/>
      <c r="UWJ31" s="70"/>
      <c r="UWK31" s="70"/>
      <c r="UWL31" s="70"/>
      <c r="UWM31" s="70"/>
      <c r="UWN31" s="70"/>
      <c r="UWO31" s="70"/>
      <c r="UWP31" s="70"/>
      <c r="UWQ31" s="70"/>
      <c r="UWR31" s="70"/>
      <c r="UWS31" s="70"/>
      <c r="UWT31" s="70"/>
      <c r="UWU31" s="70"/>
      <c r="UWV31" s="70"/>
      <c r="UWW31" s="70"/>
      <c r="UWX31" s="70"/>
      <c r="UWY31" s="70"/>
      <c r="UWZ31" s="70"/>
      <c r="UXA31" s="70"/>
      <c r="UXB31" s="70"/>
      <c r="UXC31" s="70"/>
      <c r="UXD31" s="70"/>
      <c r="UXE31" s="70"/>
      <c r="UXF31" s="70"/>
      <c r="UXG31" s="70"/>
      <c r="UXH31" s="70"/>
      <c r="UXI31" s="70"/>
      <c r="UXJ31" s="70"/>
      <c r="UXK31" s="70"/>
      <c r="UXL31" s="70"/>
      <c r="UXM31" s="70"/>
      <c r="UXN31" s="70"/>
      <c r="UXO31" s="70"/>
      <c r="UXP31" s="70"/>
      <c r="UXQ31" s="70"/>
      <c r="UXR31" s="70"/>
      <c r="UXS31" s="70"/>
      <c r="UXT31" s="70"/>
      <c r="UXU31" s="70"/>
      <c r="UXV31" s="70"/>
      <c r="UXW31" s="70"/>
      <c r="UXX31" s="70"/>
      <c r="UXY31" s="70"/>
      <c r="UXZ31" s="70"/>
      <c r="UYA31" s="70"/>
      <c r="UYB31" s="70"/>
      <c r="UYC31" s="70"/>
      <c r="UYD31" s="70"/>
      <c r="UYE31" s="70"/>
      <c r="UYF31" s="70"/>
      <c r="UYG31" s="70"/>
      <c r="UYH31" s="70"/>
      <c r="UYI31" s="70"/>
      <c r="UYJ31" s="70"/>
      <c r="UYK31" s="70"/>
      <c r="UYL31" s="70"/>
      <c r="UYM31" s="70"/>
      <c r="UYN31" s="70"/>
      <c r="UYO31" s="70"/>
      <c r="UYP31" s="70"/>
      <c r="UYQ31" s="70"/>
      <c r="UYR31" s="70"/>
      <c r="UYS31" s="70"/>
      <c r="UYT31" s="70"/>
      <c r="UYU31" s="70"/>
      <c r="UYV31" s="70"/>
      <c r="UYW31" s="70"/>
      <c r="UYX31" s="70"/>
      <c r="UYY31" s="70"/>
      <c r="UYZ31" s="70"/>
      <c r="UZA31" s="70"/>
      <c r="UZB31" s="70"/>
      <c r="UZC31" s="70"/>
      <c r="UZD31" s="70"/>
      <c r="UZE31" s="70"/>
      <c r="UZF31" s="70"/>
      <c r="UZG31" s="70"/>
      <c r="UZH31" s="70"/>
      <c r="UZI31" s="70"/>
      <c r="UZJ31" s="70"/>
      <c r="UZK31" s="70"/>
      <c r="UZL31" s="70"/>
      <c r="UZM31" s="70"/>
      <c r="UZN31" s="70"/>
      <c r="UZO31" s="70"/>
      <c r="UZP31" s="70"/>
      <c r="UZQ31" s="70"/>
      <c r="UZR31" s="70"/>
      <c r="UZS31" s="70"/>
      <c r="UZT31" s="70"/>
      <c r="UZU31" s="70"/>
      <c r="UZV31" s="70"/>
      <c r="UZW31" s="70"/>
      <c r="UZX31" s="70"/>
      <c r="UZY31" s="70"/>
      <c r="UZZ31" s="70"/>
      <c r="VAA31" s="70"/>
      <c r="VAB31" s="70"/>
      <c r="VAC31" s="70"/>
      <c r="VAD31" s="70"/>
      <c r="VAE31" s="70"/>
      <c r="VAF31" s="70"/>
      <c r="VAG31" s="70"/>
      <c r="VAH31" s="70"/>
      <c r="VAI31" s="70"/>
      <c r="VAJ31" s="70"/>
      <c r="VAK31" s="70"/>
      <c r="VAL31" s="70"/>
      <c r="VAM31" s="70"/>
      <c r="VAN31" s="70"/>
      <c r="VAO31" s="70"/>
      <c r="VAP31" s="70"/>
      <c r="VAQ31" s="70"/>
      <c r="VAR31" s="70"/>
      <c r="VAS31" s="70"/>
      <c r="VAT31" s="70"/>
      <c r="VAU31" s="70"/>
      <c r="VAV31" s="70"/>
      <c r="VAW31" s="70"/>
      <c r="VAX31" s="70"/>
      <c r="VAY31" s="70"/>
      <c r="VAZ31" s="70"/>
      <c r="VBA31" s="70"/>
      <c r="VBB31" s="70"/>
      <c r="VBC31" s="70"/>
      <c r="VBD31" s="70"/>
      <c r="VBE31" s="70"/>
      <c r="VBF31" s="70"/>
      <c r="VBG31" s="70"/>
      <c r="VBH31" s="70"/>
      <c r="VBI31" s="70"/>
      <c r="VBJ31" s="70"/>
      <c r="VBK31" s="70"/>
      <c r="VBL31" s="70"/>
      <c r="VBM31" s="70"/>
      <c r="VBN31" s="70"/>
      <c r="VBO31" s="70"/>
      <c r="VBP31" s="70"/>
      <c r="VBQ31" s="70"/>
      <c r="VBR31" s="70"/>
      <c r="VBS31" s="70"/>
      <c r="VBT31" s="70"/>
      <c r="VBU31" s="70"/>
      <c r="VBV31" s="70"/>
      <c r="VBW31" s="70"/>
      <c r="VBX31" s="70"/>
      <c r="VBY31" s="70"/>
      <c r="VBZ31" s="70"/>
      <c r="VCA31" s="70"/>
      <c r="VCB31" s="70"/>
      <c r="VCC31" s="70"/>
      <c r="VCD31" s="70"/>
      <c r="VCE31" s="70"/>
      <c r="VCF31" s="70"/>
      <c r="VCG31" s="70"/>
      <c r="VCH31" s="70"/>
      <c r="VCI31" s="70"/>
      <c r="VCJ31" s="70"/>
      <c r="VCK31" s="70"/>
      <c r="VCL31" s="70"/>
      <c r="VCM31" s="70"/>
      <c r="VCN31" s="70"/>
      <c r="VCO31" s="70"/>
      <c r="VCP31" s="70"/>
      <c r="VCQ31" s="70"/>
      <c r="VCR31" s="70"/>
      <c r="VCS31" s="70"/>
      <c r="VCT31" s="70"/>
      <c r="VCU31" s="70"/>
      <c r="VCV31" s="70"/>
      <c r="VCW31" s="70"/>
      <c r="VCX31" s="70"/>
      <c r="VCY31" s="70"/>
      <c r="VCZ31" s="70"/>
      <c r="VDA31" s="70"/>
      <c r="VDB31" s="70"/>
      <c r="VDC31" s="70"/>
      <c r="VDD31" s="70"/>
      <c r="VDE31" s="70"/>
      <c r="VDF31" s="70"/>
      <c r="VDG31" s="70"/>
      <c r="VDH31" s="70"/>
      <c r="VDI31" s="70"/>
      <c r="VDJ31" s="70"/>
      <c r="VDK31" s="70"/>
      <c r="VDL31" s="70"/>
      <c r="VDM31" s="70"/>
      <c r="VDN31" s="70"/>
      <c r="VDO31" s="70"/>
      <c r="VDP31" s="70"/>
      <c r="VDQ31" s="70"/>
      <c r="VDR31" s="70"/>
      <c r="VDS31" s="70"/>
      <c r="VDT31" s="70"/>
      <c r="VDU31" s="70"/>
      <c r="VDV31" s="70"/>
      <c r="VDW31" s="70"/>
      <c r="VDX31" s="70"/>
      <c r="VDY31" s="70"/>
      <c r="VDZ31" s="70"/>
      <c r="VEA31" s="70"/>
      <c r="VEB31" s="70"/>
      <c r="VEC31" s="70"/>
      <c r="VED31" s="70"/>
      <c r="VEE31" s="70"/>
      <c r="VEF31" s="70"/>
      <c r="VEG31" s="70"/>
      <c r="VEH31" s="70"/>
      <c r="VEI31" s="70"/>
      <c r="VEJ31" s="70"/>
      <c r="VEK31" s="70"/>
      <c r="VEL31" s="70"/>
      <c r="VEM31" s="70"/>
      <c r="VEN31" s="70"/>
      <c r="VEO31" s="70"/>
      <c r="VEP31" s="70"/>
      <c r="VEQ31" s="70"/>
      <c r="VER31" s="70"/>
      <c r="VES31" s="70"/>
      <c r="VET31" s="70"/>
      <c r="VEU31" s="70"/>
      <c r="VEV31" s="70"/>
      <c r="VEW31" s="70"/>
      <c r="VEX31" s="70"/>
      <c r="VEY31" s="70"/>
      <c r="VEZ31" s="70"/>
      <c r="VFA31" s="70"/>
      <c r="VFB31" s="70"/>
      <c r="VFC31" s="70"/>
      <c r="VFD31" s="70"/>
      <c r="VFE31" s="70"/>
      <c r="VFF31" s="70"/>
      <c r="VFG31" s="70"/>
      <c r="VFH31" s="70"/>
      <c r="VFI31" s="70"/>
      <c r="VFJ31" s="70"/>
      <c r="VFK31" s="70"/>
      <c r="VFL31" s="70"/>
      <c r="VFM31" s="70"/>
      <c r="VFN31" s="70"/>
      <c r="VFO31" s="70"/>
      <c r="VFP31" s="70"/>
      <c r="VFQ31" s="70"/>
      <c r="VFR31" s="70"/>
      <c r="VFS31" s="70"/>
      <c r="VFT31" s="70"/>
      <c r="VFU31" s="70"/>
      <c r="VFV31" s="70"/>
      <c r="VFW31" s="70"/>
      <c r="VFX31" s="70"/>
      <c r="VFY31" s="70"/>
      <c r="VFZ31" s="70"/>
      <c r="VGA31" s="70"/>
      <c r="VGB31" s="70"/>
      <c r="VGC31" s="70"/>
      <c r="VGD31" s="70"/>
      <c r="VGE31" s="70"/>
      <c r="VGF31" s="70"/>
      <c r="VGG31" s="70"/>
      <c r="VGH31" s="70"/>
      <c r="VGI31" s="70"/>
      <c r="VGJ31" s="70"/>
      <c r="VGK31" s="70"/>
      <c r="VGL31" s="70"/>
      <c r="VGM31" s="70"/>
      <c r="VGN31" s="70"/>
      <c r="VGO31" s="70"/>
      <c r="VGP31" s="70"/>
      <c r="VGQ31" s="70"/>
      <c r="VGR31" s="70"/>
      <c r="VGS31" s="70"/>
      <c r="VGT31" s="70"/>
      <c r="VGU31" s="70"/>
      <c r="VGV31" s="70"/>
      <c r="VGW31" s="70"/>
      <c r="VGX31" s="70"/>
      <c r="VGY31" s="70"/>
      <c r="VGZ31" s="70"/>
      <c r="VHA31" s="70"/>
      <c r="VHB31" s="70"/>
      <c r="VHC31" s="70"/>
      <c r="VHD31" s="70"/>
      <c r="VHE31" s="70"/>
      <c r="VHF31" s="70"/>
      <c r="VHG31" s="70"/>
      <c r="VHH31" s="70"/>
      <c r="VHI31" s="70"/>
      <c r="VHJ31" s="70"/>
      <c r="VHK31" s="70"/>
      <c r="VHL31" s="70"/>
      <c r="VHM31" s="70"/>
      <c r="VHN31" s="70"/>
      <c r="VHO31" s="70"/>
      <c r="VHP31" s="70"/>
      <c r="VHQ31" s="70"/>
      <c r="VHR31" s="70"/>
      <c r="VHS31" s="70"/>
      <c r="VHT31" s="70"/>
      <c r="VHU31" s="70"/>
      <c r="VHV31" s="70"/>
      <c r="VHW31" s="70"/>
      <c r="VHX31" s="70"/>
      <c r="VHY31" s="70"/>
      <c r="VHZ31" s="70"/>
      <c r="VIA31" s="70"/>
      <c r="VIB31" s="70"/>
      <c r="VIC31" s="70"/>
      <c r="VID31" s="70"/>
      <c r="VIE31" s="70"/>
      <c r="VIF31" s="70"/>
      <c r="VIG31" s="70"/>
      <c r="VIH31" s="70"/>
      <c r="VII31" s="70"/>
      <c r="VIJ31" s="70"/>
      <c r="VIK31" s="70"/>
      <c r="VIL31" s="70"/>
      <c r="VIM31" s="70"/>
      <c r="VIN31" s="70"/>
      <c r="VIO31" s="70"/>
      <c r="VIP31" s="70"/>
      <c r="VIQ31" s="70"/>
      <c r="VIR31" s="70"/>
      <c r="VIS31" s="70"/>
      <c r="VIT31" s="70"/>
      <c r="VIU31" s="70"/>
      <c r="VIV31" s="70"/>
      <c r="VIW31" s="70"/>
      <c r="VIX31" s="70"/>
      <c r="VIY31" s="70"/>
      <c r="VIZ31" s="70"/>
      <c r="VJA31" s="70"/>
      <c r="VJB31" s="70"/>
      <c r="VJC31" s="70"/>
      <c r="VJD31" s="70"/>
      <c r="VJE31" s="70"/>
      <c r="VJF31" s="70"/>
      <c r="VJG31" s="70"/>
      <c r="VJH31" s="70"/>
      <c r="VJI31" s="70"/>
      <c r="VJJ31" s="70"/>
      <c r="VJK31" s="70"/>
      <c r="VJL31" s="70"/>
      <c r="VJM31" s="70"/>
      <c r="VJN31" s="70"/>
      <c r="VJO31" s="70"/>
      <c r="VJP31" s="70"/>
      <c r="VJQ31" s="70"/>
      <c r="VJR31" s="70"/>
      <c r="VJS31" s="70"/>
      <c r="VJT31" s="70"/>
      <c r="VJU31" s="70"/>
      <c r="VJV31" s="70"/>
      <c r="VJW31" s="70"/>
      <c r="VJX31" s="70"/>
      <c r="VJY31" s="70"/>
      <c r="VJZ31" s="70"/>
      <c r="VKA31" s="70"/>
      <c r="VKB31" s="70"/>
      <c r="VKC31" s="70"/>
      <c r="VKD31" s="70"/>
      <c r="VKE31" s="70"/>
      <c r="VKF31" s="70"/>
      <c r="VKG31" s="70"/>
      <c r="VKH31" s="70"/>
      <c r="VKI31" s="70"/>
      <c r="VKJ31" s="70"/>
      <c r="VKK31" s="70"/>
      <c r="VKL31" s="70"/>
      <c r="VKM31" s="70"/>
      <c r="VKN31" s="70"/>
      <c r="VKO31" s="70"/>
      <c r="VKP31" s="70"/>
      <c r="VKQ31" s="70"/>
      <c r="VKR31" s="70"/>
      <c r="VKS31" s="70"/>
      <c r="VKT31" s="70"/>
      <c r="VKU31" s="70"/>
      <c r="VKV31" s="70"/>
      <c r="VKW31" s="70"/>
      <c r="VKX31" s="70"/>
      <c r="VKY31" s="70"/>
      <c r="VKZ31" s="70"/>
      <c r="VLA31" s="70"/>
      <c r="VLB31" s="70"/>
      <c r="VLC31" s="70"/>
      <c r="VLD31" s="70"/>
      <c r="VLE31" s="70"/>
      <c r="VLF31" s="70"/>
      <c r="VLG31" s="70"/>
      <c r="VLH31" s="70"/>
      <c r="VLI31" s="70"/>
      <c r="VLJ31" s="70"/>
      <c r="VLK31" s="70"/>
      <c r="VLL31" s="70"/>
      <c r="VLM31" s="70"/>
      <c r="VLN31" s="70"/>
      <c r="VLO31" s="70"/>
      <c r="VLP31" s="70"/>
      <c r="VLQ31" s="70"/>
      <c r="VLR31" s="70"/>
      <c r="VLS31" s="70"/>
      <c r="VLT31" s="70"/>
      <c r="VLU31" s="70"/>
      <c r="VLV31" s="70"/>
      <c r="VLW31" s="70"/>
      <c r="VLX31" s="70"/>
      <c r="VLY31" s="70"/>
      <c r="VLZ31" s="70"/>
      <c r="VMA31" s="70"/>
      <c r="VMB31" s="70"/>
      <c r="VMC31" s="70"/>
      <c r="VMD31" s="70"/>
      <c r="VME31" s="70"/>
      <c r="VMF31" s="70"/>
      <c r="VMG31" s="70"/>
      <c r="VMH31" s="70"/>
      <c r="VMI31" s="70"/>
      <c r="VMJ31" s="70"/>
      <c r="VMK31" s="70"/>
      <c r="VML31" s="70"/>
      <c r="VMM31" s="70"/>
      <c r="VMN31" s="70"/>
      <c r="VMO31" s="70"/>
      <c r="VMP31" s="70"/>
      <c r="VMQ31" s="70"/>
      <c r="VMR31" s="70"/>
      <c r="VMS31" s="70"/>
      <c r="VMT31" s="70"/>
      <c r="VMU31" s="70"/>
      <c r="VMV31" s="70"/>
      <c r="VMW31" s="70"/>
      <c r="VMX31" s="70"/>
      <c r="VMY31" s="70"/>
      <c r="VMZ31" s="70"/>
      <c r="VNA31" s="70"/>
      <c r="VNB31" s="70"/>
      <c r="VNC31" s="70"/>
      <c r="VND31" s="70"/>
      <c r="VNE31" s="70"/>
      <c r="VNF31" s="70"/>
      <c r="VNG31" s="70"/>
      <c r="VNH31" s="70"/>
      <c r="VNI31" s="70"/>
      <c r="VNJ31" s="70"/>
      <c r="VNK31" s="70"/>
      <c r="VNL31" s="70"/>
      <c r="VNM31" s="70"/>
      <c r="VNN31" s="70"/>
      <c r="VNO31" s="70"/>
      <c r="VNP31" s="70"/>
      <c r="VNQ31" s="70"/>
      <c r="VNR31" s="70"/>
      <c r="VNS31" s="70"/>
      <c r="VNT31" s="70"/>
      <c r="VNU31" s="70"/>
      <c r="VNV31" s="70"/>
      <c r="VNW31" s="70"/>
      <c r="VNX31" s="70"/>
      <c r="VNY31" s="70"/>
      <c r="VNZ31" s="70"/>
      <c r="VOA31" s="70"/>
      <c r="VOB31" s="70"/>
      <c r="VOC31" s="70"/>
      <c r="VOD31" s="70"/>
      <c r="VOE31" s="70"/>
      <c r="VOF31" s="70"/>
      <c r="VOG31" s="70"/>
      <c r="VOH31" s="70"/>
      <c r="VOI31" s="70"/>
      <c r="VOJ31" s="70"/>
      <c r="VOK31" s="70"/>
      <c r="VOL31" s="70"/>
      <c r="VOM31" s="70"/>
      <c r="VON31" s="70"/>
      <c r="VOO31" s="70"/>
      <c r="VOP31" s="70"/>
      <c r="VOQ31" s="70"/>
      <c r="VOR31" s="70"/>
      <c r="VOS31" s="70"/>
      <c r="VOT31" s="70"/>
      <c r="VOU31" s="70"/>
      <c r="VOV31" s="70"/>
      <c r="VOW31" s="70"/>
      <c r="VOX31" s="70"/>
      <c r="VOY31" s="70"/>
      <c r="VOZ31" s="70"/>
      <c r="VPA31" s="70"/>
      <c r="VPB31" s="70"/>
      <c r="VPC31" s="70"/>
      <c r="VPD31" s="70"/>
      <c r="VPE31" s="70"/>
      <c r="VPF31" s="70"/>
      <c r="VPG31" s="70"/>
      <c r="VPH31" s="70"/>
      <c r="VPI31" s="70"/>
      <c r="VPJ31" s="70"/>
      <c r="VPK31" s="70"/>
      <c r="VPL31" s="70"/>
      <c r="VPM31" s="70"/>
      <c r="VPN31" s="70"/>
      <c r="VPO31" s="70"/>
      <c r="VPP31" s="70"/>
      <c r="VPQ31" s="70"/>
      <c r="VPR31" s="70"/>
      <c r="VPS31" s="70"/>
      <c r="VPT31" s="70"/>
      <c r="VPU31" s="70"/>
      <c r="VPV31" s="70"/>
      <c r="VPW31" s="70"/>
      <c r="VPX31" s="70"/>
      <c r="VPY31" s="70"/>
      <c r="VPZ31" s="70"/>
      <c r="VQA31" s="70"/>
      <c r="VQB31" s="70"/>
      <c r="VQC31" s="70"/>
      <c r="VQD31" s="70"/>
      <c r="VQE31" s="70"/>
      <c r="VQF31" s="70"/>
      <c r="VQG31" s="70"/>
      <c r="VQH31" s="70"/>
      <c r="VQI31" s="70"/>
      <c r="VQJ31" s="70"/>
      <c r="VQK31" s="70"/>
      <c r="VQL31" s="70"/>
      <c r="VQM31" s="70"/>
      <c r="VQN31" s="70"/>
      <c r="VQO31" s="70"/>
      <c r="VQP31" s="70"/>
      <c r="VQQ31" s="70"/>
      <c r="VQR31" s="70"/>
      <c r="VQS31" s="70"/>
      <c r="VQT31" s="70"/>
      <c r="VQU31" s="70"/>
      <c r="VQV31" s="70"/>
      <c r="VQW31" s="70"/>
      <c r="VQX31" s="70"/>
      <c r="VQY31" s="70"/>
      <c r="VQZ31" s="70"/>
      <c r="VRA31" s="70"/>
      <c r="VRB31" s="70"/>
      <c r="VRC31" s="70"/>
      <c r="VRD31" s="70"/>
      <c r="VRE31" s="70"/>
      <c r="VRF31" s="70"/>
      <c r="VRG31" s="70"/>
      <c r="VRH31" s="70"/>
      <c r="VRI31" s="70"/>
      <c r="VRJ31" s="70"/>
      <c r="VRK31" s="70"/>
      <c r="VRL31" s="70"/>
      <c r="VRM31" s="70"/>
      <c r="VRN31" s="70"/>
      <c r="VRO31" s="70"/>
      <c r="VRP31" s="70"/>
      <c r="VRQ31" s="70"/>
      <c r="VRR31" s="70"/>
      <c r="VRS31" s="70"/>
      <c r="VRT31" s="70"/>
      <c r="VRU31" s="70"/>
      <c r="VRV31" s="70"/>
      <c r="VRW31" s="70"/>
      <c r="VRX31" s="70"/>
      <c r="VRY31" s="70"/>
      <c r="VRZ31" s="70"/>
      <c r="VSA31" s="70"/>
      <c r="VSB31" s="70"/>
      <c r="VSC31" s="70"/>
      <c r="VSD31" s="70"/>
      <c r="VSE31" s="70"/>
      <c r="VSF31" s="70"/>
      <c r="VSG31" s="70"/>
      <c r="VSH31" s="70"/>
      <c r="VSI31" s="70"/>
      <c r="VSJ31" s="70"/>
      <c r="VSK31" s="70"/>
      <c r="VSL31" s="70"/>
      <c r="VSM31" s="70"/>
      <c r="VSN31" s="70"/>
      <c r="VSO31" s="70"/>
      <c r="VSP31" s="70"/>
      <c r="VSQ31" s="70"/>
      <c r="VSR31" s="70"/>
      <c r="VSS31" s="70"/>
      <c r="VST31" s="70"/>
      <c r="VSU31" s="70"/>
      <c r="VSV31" s="70"/>
      <c r="VSW31" s="70"/>
      <c r="VSX31" s="70"/>
      <c r="VSY31" s="70"/>
      <c r="VSZ31" s="70"/>
      <c r="VTA31" s="70"/>
      <c r="VTB31" s="70"/>
      <c r="VTC31" s="70"/>
      <c r="VTD31" s="70"/>
      <c r="VTE31" s="70"/>
      <c r="VTF31" s="70"/>
      <c r="VTG31" s="70"/>
      <c r="VTH31" s="70"/>
      <c r="VTI31" s="70"/>
      <c r="VTJ31" s="70"/>
      <c r="VTK31" s="70"/>
      <c r="VTL31" s="70"/>
      <c r="VTM31" s="70"/>
      <c r="VTN31" s="70"/>
      <c r="VTO31" s="70"/>
      <c r="VTP31" s="70"/>
      <c r="VTQ31" s="70"/>
      <c r="VTR31" s="70"/>
      <c r="VTS31" s="70"/>
      <c r="VTT31" s="70"/>
      <c r="VTU31" s="70"/>
      <c r="VTV31" s="70"/>
      <c r="VTW31" s="70"/>
      <c r="VTX31" s="70"/>
      <c r="VTY31" s="70"/>
      <c r="VTZ31" s="70"/>
      <c r="VUA31" s="70"/>
      <c r="VUB31" s="70"/>
      <c r="VUC31" s="70"/>
      <c r="VUD31" s="70"/>
      <c r="VUE31" s="70"/>
      <c r="VUF31" s="70"/>
      <c r="VUG31" s="70"/>
      <c r="VUH31" s="70"/>
      <c r="VUI31" s="70"/>
      <c r="VUJ31" s="70"/>
      <c r="VUK31" s="70"/>
      <c r="VUL31" s="70"/>
      <c r="VUM31" s="70"/>
      <c r="VUN31" s="70"/>
      <c r="VUO31" s="70"/>
      <c r="VUP31" s="70"/>
      <c r="VUQ31" s="70"/>
      <c r="VUR31" s="70"/>
      <c r="VUS31" s="70"/>
      <c r="VUT31" s="70"/>
      <c r="VUU31" s="70"/>
      <c r="VUV31" s="70"/>
      <c r="VUW31" s="70"/>
      <c r="VUX31" s="70"/>
      <c r="VUY31" s="70"/>
      <c r="VUZ31" s="70"/>
      <c r="VVA31" s="70"/>
      <c r="VVB31" s="70"/>
      <c r="VVC31" s="70"/>
      <c r="VVD31" s="70"/>
      <c r="VVE31" s="70"/>
      <c r="VVF31" s="70"/>
      <c r="VVG31" s="70"/>
      <c r="VVH31" s="70"/>
      <c r="VVI31" s="70"/>
      <c r="VVJ31" s="70"/>
      <c r="VVK31" s="70"/>
      <c r="VVL31" s="70"/>
      <c r="VVM31" s="70"/>
      <c r="VVN31" s="70"/>
      <c r="VVO31" s="70"/>
      <c r="VVP31" s="70"/>
      <c r="VVQ31" s="70"/>
      <c r="VVR31" s="70"/>
      <c r="VVS31" s="70"/>
      <c r="VVT31" s="70"/>
      <c r="VVU31" s="70"/>
      <c r="VVV31" s="70"/>
      <c r="VVW31" s="70"/>
      <c r="VVX31" s="70"/>
      <c r="VVY31" s="70"/>
      <c r="VVZ31" s="70"/>
      <c r="VWA31" s="70"/>
      <c r="VWB31" s="70"/>
      <c r="VWC31" s="70"/>
      <c r="VWD31" s="70"/>
      <c r="VWE31" s="70"/>
      <c r="VWF31" s="70"/>
      <c r="VWG31" s="70"/>
      <c r="VWH31" s="70"/>
      <c r="VWI31" s="70"/>
      <c r="VWJ31" s="70"/>
      <c r="VWK31" s="70"/>
      <c r="VWL31" s="70"/>
      <c r="VWM31" s="70"/>
      <c r="VWN31" s="70"/>
      <c r="VWO31" s="70"/>
      <c r="VWP31" s="70"/>
      <c r="VWQ31" s="70"/>
      <c r="VWR31" s="70"/>
      <c r="VWS31" s="70"/>
      <c r="VWT31" s="70"/>
      <c r="VWU31" s="70"/>
      <c r="VWV31" s="70"/>
      <c r="VWW31" s="70"/>
      <c r="VWX31" s="70"/>
      <c r="VWY31" s="70"/>
      <c r="VWZ31" s="70"/>
      <c r="VXA31" s="70"/>
      <c r="VXB31" s="70"/>
      <c r="VXC31" s="70"/>
      <c r="VXD31" s="70"/>
      <c r="VXE31" s="70"/>
      <c r="VXF31" s="70"/>
      <c r="VXG31" s="70"/>
      <c r="VXH31" s="70"/>
      <c r="VXI31" s="70"/>
      <c r="VXJ31" s="70"/>
      <c r="VXK31" s="70"/>
      <c r="VXL31" s="70"/>
      <c r="VXM31" s="70"/>
      <c r="VXN31" s="70"/>
      <c r="VXO31" s="70"/>
      <c r="VXP31" s="70"/>
      <c r="VXQ31" s="70"/>
      <c r="VXR31" s="70"/>
      <c r="VXS31" s="70"/>
      <c r="VXT31" s="70"/>
      <c r="VXU31" s="70"/>
      <c r="VXV31" s="70"/>
      <c r="VXW31" s="70"/>
      <c r="VXX31" s="70"/>
      <c r="VXY31" s="70"/>
      <c r="VXZ31" s="70"/>
      <c r="VYA31" s="70"/>
      <c r="VYB31" s="70"/>
      <c r="VYC31" s="70"/>
      <c r="VYD31" s="70"/>
      <c r="VYE31" s="70"/>
      <c r="VYF31" s="70"/>
      <c r="VYG31" s="70"/>
      <c r="VYH31" s="70"/>
      <c r="VYI31" s="70"/>
      <c r="VYJ31" s="70"/>
      <c r="VYK31" s="70"/>
      <c r="VYL31" s="70"/>
      <c r="VYM31" s="70"/>
      <c r="VYN31" s="70"/>
      <c r="VYO31" s="70"/>
      <c r="VYP31" s="70"/>
      <c r="VYQ31" s="70"/>
      <c r="VYR31" s="70"/>
      <c r="VYS31" s="70"/>
      <c r="VYT31" s="70"/>
      <c r="VYU31" s="70"/>
      <c r="VYV31" s="70"/>
      <c r="VYW31" s="70"/>
      <c r="VYX31" s="70"/>
      <c r="VYY31" s="70"/>
      <c r="VYZ31" s="70"/>
      <c r="VZA31" s="70"/>
      <c r="VZB31" s="70"/>
      <c r="VZC31" s="70"/>
      <c r="VZD31" s="70"/>
      <c r="VZE31" s="70"/>
      <c r="VZF31" s="70"/>
      <c r="VZG31" s="70"/>
      <c r="VZH31" s="70"/>
      <c r="VZI31" s="70"/>
      <c r="VZJ31" s="70"/>
      <c r="VZK31" s="70"/>
      <c r="VZL31" s="70"/>
      <c r="VZM31" s="70"/>
      <c r="VZN31" s="70"/>
      <c r="VZO31" s="70"/>
      <c r="VZP31" s="70"/>
      <c r="VZQ31" s="70"/>
      <c r="VZR31" s="70"/>
      <c r="VZS31" s="70"/>
      <c r="VZT31" s="70"/>
      <c r="VZU31" s="70"/>
      <c r="VZV31" s="70"/>
      <c r="VZW31" s="70"/>
      <c r="VZX31" s="70"/>
      <c r="VZY31" s="70"/>
      <c r="VZZ31" s="70"/>
      <c r="WAA31" s="70"/>
      <c r="WAB31" s="70"/>
      <c r="WAC31" s="70"/>
      <c r="WAD31" s="70"/>
      <c r="WAE31" s="70"/>
      <c r="WAF31" s="70"/>
      <c r="WAG31" s="70"/>
      <c r="WAH31" s="70"/>
      <c r="WAI31" s="70"/>
      <c r="WAJ31" s="70"/>
      <c r="WAK31" s="70"/>
      <c r="WAL31" s="70"/>
      <c r="WAM31" s="70"/>
      <c r="WAN31" s="70"/>
      <c r="WAO31" s="70"/>
      <c r="WAP31" s="70"/>
      <c r="WAQ31" s="70"/>
      <c r="WAR31" s="70"/>
      <c r="WAS31" s="70"/>
      <c r="WAT31" s="70"/>
      <c r="WAU31" s="70"/>
      <c r="WAV31" s="70"/>
      <c r="WAW31" s="70"/>
      <c r="WAX31" s="70"/>
      <c r="WAY31" s="70"/>
      <c r="WAZ31" s="70"/>
      <c r="WBA31" s="70"/>
      <c r="WBB31" s="70"/>
      <c r="WBC31" s="70"/>
      <c r="WBD31" s="70"/>
      <c r="WBE31" s="70"/>
      <c r="WBF31" s="70"/>
      <c r="WBG31" s="70"/>
      <c r="WBH31" s="70"/>
      <c r="WBI31" s="70"/>
      <c r="WBJ31" s="70"/>
      <c r="WBK31" s="70"/>
      <c r="WBL31" s="70"/>
      <c r="WBM31" s="70"/>
      <c r="WBN31" s="70"/>
      <c r="WBO31" s="70"/>
      <c r="WBP31" s="70"/>
      <c r="WBQ31" s="70"/>
      <c r="WBR31" s="70"/>
      <c r="WBS31" s="70"/>
      <c r="WBT31" s="70"/>
      <c r="WBU31" s="70"/>
      <c r="WBV31" s="70"/>
      <c r="WBW31" s="70"/>
      <c r="WBX31" s="70"/>
      <c r="WBY31" s="70"/>
      <c r="WBZ31" s="70"/>
      <c r="WCA31" s="70"/>
      <c r="WCB31" s="70"/>
      <c r="WCC31" s="70"/>
      <c r="WCD31" s="70"/>
      <c r="WCE31" s="70"/>
      <c r="WCF31" s="70"/>
      <c r="WCG31" s="70"/>
      <c r="WCH31" s="70"/>
      <c r="WCI31" s="70"/>
      <c r="WCJ31" s="70"/>
      <c r="WCK31" s="70"/>
      <c r="WCL31" s="70"/>
      <c r="WCM31" s="70"/>
      <c r="WCN31" s="70"/>
      <c r="WCO31" s="70"/>
      <c r="WCP31" s="70"/>
      <c r="WCQ31" s="70"/>
      <c r="WCR31" s="70"/>
      <c r="WCS31" s="70"/>
      <c r="WCT31" s="70"/>
      <c r="WCU31" s="70"/>
      <c r="WCV31" s="70"/>
      <c r="WCW31" s="70"/>
      <c r="WCX31" s="70"/>
      <c r="WCY31" s="70"/>
      <c r="WCZ31" s="70"/>
      <c r="WDA31" s="70"/>
      <c r="WDB31" s="70"/>
      <c r="WDC31" s="70"/>
      <c r="WDD31" s="70"/>
      <c r="WDE31" s="70"/>
      <c r="WDF31" s="70"/>
      <c r="WDG31" s="70"/>
      <c r="WDH31" s="70"/>
      <c r="WDI31" s="70"/>
      <c r="WDJ31" s="70"/>
      <c r="WDK31" s="70"/>
      <c r="WDL31" s="70"/>
      <c r="WDM31" s="70"/>
      <c r="WDN31" s="70"/>
      <c r="WDO31" s="70"/>
      <c r="WDP31" s="70"/>
      <c r="WDQ31" s="70"/>
      <c r="WDR31" s="70"/>
      <c r="WDS31" s="70"/>
      <c r="WDT31" s="70"/>
      <c r="WDU31" s="70"/>
      <c r="WDV31" s="70"/>
      <c r="WDW31" s="70"/>
      <c r="WDX31" s="70"/>
      <c r="WDY31" s="70"/>
      <c r="WDZ31" s="70"/>
      <c r="WEA31" s="70"/>
      <c r="WEB31" s="70"/>
      <c r="WEC31" s="70"/>
      <c r="WED31" s="70"/>
      <c r="WEE31" s="70"/>
      <c r="WEF31" s="70"/>
      <c r="WEG31" s="70"/>
      <c r="WEH31" s="70"/>
      <c r="WEI31" s="70"/>
      <c r="WEJ31" s="70"/>
      <c r="WEK31" s="70"/>
      <c r="WEL31" s="70"/>
      <c r="WEM31" s="70"/>
      <c r="WEN31" s="70"/>
      <c r="WEO31" s="70"/>
      <c r="WEP31" s="70"/>
      <c r="WEQ31" s="70"/>
      <c r="WER31" s="70"/>
      <c r="WES31" s="70"/>
      <c r="WET31" s="70"/>
      <c r="WEU31" s="70"/>
      <c r="WEV31" s="70"/>
      <c r="WEW31" s="70"/>
      <c r="WEX31" s="70"/>
      <c r="WEY31" s="70"/>
      <c r="WEZ31" s="70"/>
      <c r="WFA31" s="70"/>
      <c r="WFB31" s="70"/>
      <c r="WFC31" s="70"/>
      <c r="WFD31" s="70"/>
      <c r="WFE31" s="70"/>
      <c r="WFF31" s="70"/>
      <c r="WFG31" s="70"/>
      <c r="WFH31" s="70"/>
      <c r="WFI31" s="70"/>
      <c r="WFJ31" s="70"/>
      <c r="WFK31" s="70"/>
      <c r="WFL31" s="70"/>
      <c r="WFM31" s="70"/>
      <c r="WFN31" s="70"/>
      <c r="WFO31" s="70"/>
      <c r="WFP31" s="70"/>
      <c r="WFQ31" s="70"/>
      <c r="WFR31" s="70"/>
      <c r="WFS31" s="70"/>
      <c r="WFT31" s="70"/>
      <c r="WFU31" s="70"/>
      <c r="WFV31" s="70"/>
      <c r="WFW31" s="70"/>
      <c r="WFX31" s="70"/>
      <c r="WFY31" s="70"/>
      <c r="WFZ31" s="70"/>
      <c r="WGA31" s="70"/>
      <c r="WGB31" s="70"/>
      <c r="WGC31" s="70"/>
      <c r="WGD31" s="70"/>
      <c r="WGE31" s="70"/>
      <c r="WGF31" s="70"/>
      <c r="WGG31" s="70"/>
      <c r="WGH31" s="70"/>
      <c r="WGI31" s="70"/>
      <c r="WGJ31" s="70"/>
      <c r="WGK31" s="70"/>
      <c r="WGL31" s="70"/>
      <c r="WGM31" s="70"/>
      <c r="WGN31" s="70"/>
      <c r="WGO31" s="70"/>
      <c r="WGP31" s="70"/>
      <c r="WGQ31" s="70"/>
      <c r="WGR31" s="70"/>
      <c r="WGS31" s="70"/>
      <c r="WGT31" s="70"/>
      <c r="WGU31" s="70"/>
      <c r="WGV31" s="70"/>
      <c r="WGW31" s="70"/>
      <c r="WGX31" s="70"/>
      <c r="WGY31" s="70"/>
      <c r="WGZ31" s="70"/>
      <c r="WHA31" s="70"/>
      <c r="WHB31" s="70"/>
      <c r="WHC31" s="70"/>
      <c r="WHD31" s="70"/>
      <c r="WHE31" s="70"/>
      <c r="WHF31" s="70"/>
      <c r="WHG31" s="70"/>
      <c r="WHH31" s="70"/>
      <c r="WHI31" s="70"/>
      <c r="WHJ31" s="70"/>
      <c r="WHK31" s="70"/>
      <c r="WHL31" s="70"/>
      <c r="WHM31" s="70"/>
      <c r="WHN31" s="70"/>
      <c r="WHO31" s="70"/>
      <c r="WHP31" s="70"/>
      <c r="WHQ31" s="70"/>
      <c r="WHR31" s="70"/>
      <c r="WHS31" s="70"/>
      <c r="WHT31" s="70"/>
      <c r="WHU31" s="70"/>
      <c r="WHV31" s="70"/>
      <c r="WHW31" s="70"/>
      <c r="WHX31" s="70"/>
      <c r="WHY31" s="70"/>
      <c r="WHZ31" s="70"/>
      <c r="WIA31" s="70"/>
      <c r="WIB31" s="70"/>
      <c r="WIC31" s="70"/>
      <c r="WID31" s="70"/>
      <c r="WIE31" s="70"/>
      <c r="WIF31" s="70"/>
      <c r="WIG31" s="70"/>
      <c r="WIH31" s="70"/>
      <c r="WII31" s="70"/>
      <c r="WIJ31" s="70"/>
      <c r="WIK31" s="70"/>
      <c r="WIL31" s="70"/>
      <c r="WIM31" s="70"/>
      <c r="WIN31" s="70"/>
      <c r="WIO31" s="70"/>
      <c r="WIP31" s="70"/>
      <c r="WIQ31" s="70"/>
      <c r="WIR31" s="70"/>
      <c r="WIS31" s="70"/>
      <c r="WIT31" s="70"/>
      <c r="WIU31" s="70"/>
      <c r="WIV31" s="70"/>
      <c r="WIW31" s="70"/>
      <c r="WIX31" s="70"/>
      <c r="WIY31" s="70"/>
      <c r="WIZ31" s="70"/>
      <c r="WJA31" s="70"/>
      <c r="WJB31" s="70"/>
      <c r="WJC31" s="70"/>
      <c r="WJD31" s="70"/>
      <c r="WJE31" s="70"/>
      <c r="WJF31" s="70"/>
      <c r="WJG31" s="70"/>
      <c r="WJH31" s="70"/>
      <c r="WJI31" s="70"/>
      <c r="WJJ31" s="70"/>
      <c r="WJK31" s="70"/>
      <c r="WJL31" s="70"/>
      <c r="WJM31" s="70"/>
      <c r="WJN31" s="70"/>
      <c r="WJO31" s="70"/>
      <c r="WJP31" s="70"/>
      <c r="WJQ31" s="70"/>
      <c r="WJR31" s="70"/>
      <c r="WJS31" s="70"/>
      <c r="WJT31" s="70"/>
      <c r="WJU31" s="70"/>
      <c r="WJV31" s="70"/>
      <c r="WJW31" s="70"/>
      <c r="WJX31" s="70"/>
      <c r="WJY31" s="70"/>
      <c r="WJZ31" s="70"/>
      <c r="WKA31" s="70"/>
      <c r="WKB31" s="70"/>
      <c r="WKC31" s="70"/>
      <c r="WKD31" s="70"/>
      <c r="WKE31" s="70"/>
      <c r="WKF31" s="70"/>
      <c r="WKG31" s="70"/>
      <c r="WKH31" s="70"/>
      <c r="WKI31" s="70"/>
      <c r="WKJ31" s="70"/>
      <c r="WKK31" s="70"/>
      <c r="WKL31" s="70"/>
      <c r="WKM31" s="70"/>
      <c r="WKN31" s="70"/>
      <c r="WKO31" s="70"/>
      <c r="WKP31" s="70"/>
      <c r="WKQ31" s="70"/>
      <c r="WKR31" s="70"/>
      <c r="WKS31" s="70"/>
      <c r="WKT31" s="70"/>
      <c r="WKU31" s="70"/>
      <c r="WKV31" s="70"/>
      <c r="WKW31" s="70"/>
      <c r="WKX31" s="70"/>
      <c r="WKY31" s="70"/>
      <c r="WKZ31" s="70"/>
      <c r="WLA31" s="70"/>
      <c r="WLB31" s="70"/>
      <c r="WLC31" s="70"/>
      <c r="WLD31" s="70"/>
      <c r="WLE31" s="70"/>
      <c r="WLF31" s="70"/>
      <c r="WLG31" s="70"/>
      <c r="WLH31" s="70"/>
      <c r="WLI31" s="70"/>
      <c r="WLJ31" s="70"/>
      <c r="WLK31" s="70"/>
      <c r="WLL31" s="70"/>
      <c r="WLM31" s="70"/>
      <c r="WLN31" s="70"/>
      <c r="WLO31" s="70"/>
      <c r="WLP31" s="70"/>
      <c r="WLQ31" s="70"/>
      <c r="WLR31" s="70"/>
      <c r="WLS31" s="70"/>
      <c r="WLT31" s="70"/>
      <c r="WLU31" s="70"/>
      <c r="WLV31" s="70"/>
      <c r="WLW31" s="70"/>
      <c r="WLX31" s="70"/>
      <c r="WLY31" s="70"/>
      <c r="WLZ31" s="70"/>
      <c r="WMA31" s="70"/>
      <c r="WMB31" s="70"/>
      <c r="WMC31" s="70"/>
      <c r="WMD31" s="70"/>
      <c r="WME31" s="70"/>
      <c r="WMF31" s="70"/>
      <c r="WMG31" s="70"/>
      <c r="WMH31" s="70"/>
      <c r="WMI31" s="70"/>
      <c r="WMJ31" s="70"/>
      <c r="WMK31" s="70"/>
      <c r="WML31" s="70"/>
      <c r="WMM31" s="70"/>
      <c r="WMN31" s="70"/>
      <c r="WMO31" s="70"/>
      <c r="WMP31" s="70"/>
      <c r="WMQ31" s="70"/>
      <c r="WMR31" s="70"/>
      <c r="WMS31" s="70"/>
      <c r="WMT31" s="70"/>
      <c r="WMU31" s="70"/>
      <c r="WMV31" s="70"/>
      <c r="WMW31" s="70"/>
      <c r="WMX31" s="70"/>
      <c r="WMY31" s="70"/>
      <c r="WMZ31" s="70"/>
      <c r="WNA31" s="70"/>
      <c r="WNB31" s="70"/>
      <c r="WNC31" s="70"/>
      <c r="WND31" s="70"/>
      <c r="WNE31" s="70"/>
      <c r="WNF31" s="70"/>
      <c r="WNG31" s="70"/>
      <c r="WNH31" s="70"/>
      <c r="WNI31" s="70"/>
      <c r="WNJ31" s="70"/>
      <c r="WNK31" s="70"/>
      <c r="WNL31" s="70"/>
      <c r="WNM31" s="70"/>
      <c r="WNN31" s="70"/>
      <c r="WNO31" s="70"/>
      <c r="WNP31" s="70"/>
      <c r="WNQ31" s="70"/>
      <c r="WNR31" s="70"/>
      <c r="WNS31" s="70"/>
      <c r="WNT31" s="70"/>
      <c r="WNU31" s="70"/>
      <c r="WNV31" s="70"/>
      <c r="WNW31" s="70"/>
      <c r="WNX31" s="70"/>
      <c r="WNY31" s="70"/>
      <c r="WNZ31" s="70"/>
      <c r="WOA31" s="70"/>
      <c r="WOB31" s="70"/>
      <c r="WOC31" s="70"/>
      <c r="WOD31" s="70"/>
      <c r="WOE31" s="70"/>
      <c r="WOF31" s="70"/>
      <c r="WOG31" s="70"/>
      <c r="WOH31" s="70"/>
      <c r="WOI31" s="70"/>
      <c r="WOJ31" s="70"/>
      <c r="WOK31" s="70"/>
      <c r="WOL31" s="70"/>
      <c r="WOM31" s="70"/>
      <c r="WON31" s="70"/>
      <c r="WOO31" s="70"/>
      <c r="WOP31" s="70"/>
      <c r="WOQ31" s="70"/>
      <c r="WOR31" s="70"/>
      <c r="WOS31" s="70"/>
      <c r="WOT31" s="70"/>
      <c r="WOU31" s="70"/>
      <c r="WOV31" s="70"/>
      <c r="WOW31" s="70"/>
      <c r="WOX31" s="70"/>
      <c r="WOY31" s="70"/>
      <c r="WOZ31" s="70"/>
      <c r="WPA31" s="70"/>
      <c r="WPB31" s="70"/>
      <c r="WPC31" s="70"/>
      <c r="WPD31" s="70"/>
      <c r="WPE31" s="70"/>
      <c r="WPF31" s="70"/>
      <c r="WPG31" s="70"/>
      <c r="WPH31" s="70"/>
      <c r="WPI31" s="70"/>
      <c r="WPJ31" s="70"/>
      <c r="WPK31" s="70"/>
      <c r="WPL31" s="70"/>
      <c r="WPM31" s="70"/>
      <c r="WPN31" s="70"/>
      <c r="WPO31" s="70"/>
      <c r="WPP31" s="70"/>
      <c r="WPQ31" s="70"/>
      <c r="WPR31" s="70"/>
      <c r="WPS31" s="70"/>
      <c r="WPT31" s="70"/>
      <c r="WPU31" s="70"/>
      <c r="WPV31" s="70"/>
      <c r="WPW31" s="70"/>
      <c r="WPX31" s="70"/>
      <c r="WPY31" s="70"/>
      <c r="WPZ31" s="70"/>
      <c r="WQA31" s="70"/>
      <c r="WQB31" s="70"/>
      <c r="WQC31" s="70"/>
      <c r="WQD31" s="70"/>
      <c r="WQE31" s="70"/>
      <c r="WQF31" s="70"/>
      <c r="WQG31" s="70"/>
      <c r="WQH31" s="70"/>
      <c r="WQI31" s="70"/>
      <c r="WQJ31" s="70"/>
      <c r="WQK31" s="70"/>
      <c r="WQL31" s="70"/>
      <c r="WQM31" s="70"/>
      <c r="WQN31" s="70"/>
      <c r="WQO31" s="70"/>
      <c r="WQP31" s="70"/>
      <c r="WQQ31" s="70"/>
      <c r="WQR31" s="70"/>
      <c r="WQS31" s="70"/>
      <c r="WQT31" s="70"/>
      <c r="WQU31" s="70"/>
      <c r="WQV31" s="70"/>
      <c r="WQW31" s="70"/>
      <c r="WQX31" s="70"/>
      <c r="WQY31" s="70"/>
      <c r="WQZ31" s="70"/>
      <c r="WRA31" s="70"/>
      <c r="WRB31" s="70"/>
      <c r="WRC31" s="70"/>
      <c r="WRD31" s="70"/>
      <c r="WRE31" s="70"/>
      <c r="WRF31" s="70"/>
      <c r="WRG31" s="70"/>
      <c r="WRH31" s="70"/>
      <c r="WRI31" s="70"/>
      <c r="WRJ31" s="70"/>
      <c r="WRK31" s="70"/>
      <c r="WRL31" s="70"/>
      <c r="WRM31" s="70"/>
      <c r="WRN31" s="70"/>
      <c r="WRO31" s="70"/>
      <c r="WRP31" s="70"/>
      <c r="WRQ31" s="70"/>
      <c r="WRR31" s="70"/>
      <c r="WRS31" s="70"/>
      <c r="WRT31" s="70"/>
      <c r="WRU31" s="70"/>
      <c r="WRV31" s="70"/>
      <c r="WRW31" s="70"/>
      <c r="WRX31" s="70"/>
      <c r="WRY31" s="70"/>
      <c r="WRZ31" s="70"/>
      <c r="WSA31" s="70"/>
      <c r="WSB31" s="70"/>
      <c r="WSC31" s="70"/>
      <c r="WSD31" s="70"/>
      <c r="WSE31" s="70"/>
      <c r="WSF31" s="70"/>
      <c r="WSG31" s="70"/>
      <c r="WSH31" s="70"/>
      <c r="WSI31" s="70"/>
      <c r="WSJ31" s="70"/>
      <c r="WSK31" s="70"/>
      <c r="WSL31" s="70"/>
      <c r="WSM31" s="70"/>
      <c r="WSN31" s="70"/>
      <c r="WSO31" s="70"/>
      <c r="WSP31" s="70"/>
      <c r="WSQ31" s="70"/>
      <c r="WSR31" s="70"/>
      <c r="WSS31" s="70"/>
      <c r="WST31" s="70"/>
      <c r="WSU31" s="70"/>
      <c r="WSV31" s="70"/>
      <c r="WSW31" s="70"/>
      <c r="WSX31" s="70"/>
      <c r="WSY31" s="70"/>
      <c r="WSZ31" s="70"/>
      <c r="WTA31" s="70"/>
      <c r="WTB31" s="70"/>
      <c r="WTC31" s="70"/>
      <c r="WTD31" s="70"/>
      <c r="WTE31" s="70"/>
      <c r="WTF31" s="70"/>
      <c r="WTG31" s="70"/>
      <c r="WTH31" s="70"/>
      <c r="WTI31" s="70"/>
      <c r="WTJ31" s="70"/>
      <c r="WTK31" s="70"/>
      <c r="WTL31" s="70"/>
      <c r="WTM31" s="70"/>
      <c r="WTN31" s="70"/>
      <c r="WTO31" s="70"/>
      <c r="WTP31" s="70"/>
      <c r="WTQ31" s="70"/>
      <c r="WTR31" s="70"/>
      <c r="WTS31" s="70"/>
      <c r="WTT31" s="70"/>
      <c r="WTU31" s="70"/>
      <c r="WTV31" s="70"/>
      <c r="WTW31" s="70"/>
      <c r="WTX31" s="70"/>
      <c r="WTY31" s="70"/>
      <c r="WTZ31" s="70"/>
      <c r="WUA31" s="70"/>
      <c r="WUB31" s="70"/>
      <c r="WUC31" s="70"/>
      <c r="WUD31" s="70"/>
      <c r="WUE31" s="70"/>
      <c r="WUF31" s="70"/>
      <c r="WUG31" s="70"/>
      <c r="WUH31" s="70"/>
      <c r="WUI31" s="70"/>
      <c r="WUJ31" s="70"/>
      <c r="WUK31" s="70"/>
      <c r="WUL31" s="70"/>
      <c r="WUM31" s="70"/>
      <c r="WUN31" s="70"/>
      <c r="WUO31" s="70"/>
      <c r="WUP31" s="70"/>
      <c r="WUQ31" s="70"/>
      <c r="WUR31" s="70"/>
      <c r="WUS31" s="70"/>
      <c r="WUT31" s="70"/>
      <c r="WUU31" s="70"/>
      <c r="WUV31" s="70"/>
      <c r="WUW31" s="70"/>
      <c r="WUX31" s="70"/>
      <c r="WUY31" s="70"/>
      <c r="WUZ31" s="70"/>
      <c r="WVA31" s="70"/>
      <c r="WVB31" s="70"/>
      <c r="WVC31" s="70"/>
      <c r="WVD31" s="70"/>
      <c r="WVE31" s="70"/>
      <c r="WVF31" s="70"/>
      <c r="WVG31" s="70"/>
      <c r="WVH31" s="70"/>
      <c r="WVI31" s="70"/>
      <c r="WVJ31" s="70"/>
      <c r="WVK31" s="70"/>
      <c r="WVL31" s="70"/>
      <c r="WVM31" s="70"/>
      <c r="WVN31" s="70"/>
      <c r="WVO31" s="70"/>
      <c r="WVP31" s="70"/>
      <c r="WVQ31" s="70"/>
      <c r="WVR31" s="70"/>
      <c r="WVS31" s="70"/>
      <c r="WVT31" s="70"/>
      <c r="WVU31" s="70"/>
      <c r="WVV31" s="70"/>
      <c r="WVW31" s="70"/>
      <c r="WVX31" s="70"/>
      <c r="WVY31" s="70"/>
      <c r="WVZ31" s="70"/>
      <c r="WWA31" s="70"/>
      <c r="WWB31" s="70"/>
      <c r="WWC31" s="70"/>
      <c r="WWD31" s="70"/>
      <c r="WWE31" s="70"/>
      <c r="WWF31" s="70"/>
      <c r="WWG31" s="70"/>
      <c r="WWH31" s="70"/>
      <c r="WWI31" s="70"/>
      <c r="WWJ31" s="70"/>
      <c r="WWK31" s="70"/>
      <c r="WWL31" s="70"/>
      <c r="WWM31" s="70"/>
      <c r="WWN31" s="70"/>
      <c r="WWO31" s="70"/>
      <c r="WWP31" s="70"/>
      <c r="WWQ31" s="70"/>
      <c r="WWR31" s="70"/>
      <c r="WWS31" s="70"/>
      <c r="WWT31" s="70"/>
      <c r="WWU31" s="70"/>
      <c r="WWV31" s="70"/>
      <c r="WWW31" s="70"/>
      <c r="WWX31" s="70"/>
      <c r="WWY31" s="70"/>
      <c r="WWZ31" s="70"/>
      <c r="WXA31" s="70"/>
      <c r="WXB31" s="70"/>
      <c r="WXC31" s="70"/>
      <c r="WXD31" s="70"/>
      <c r="WXE31" s="70"/>
      <c r="WXF31" s="70"/>
      <c r="WXG31" s="70"/>
      <c r="WXH31" s="70"/>
      <c r="WXI31" s="70"/>
      <c r="WXJ31" s="70"/>
      <c r="WXK31" s="70"/>
      <c r="WXL31" s="70"/>
      <c r="WXM31" s="70"/>
      <c r="WXN31" s="70"/>
      <c r="WXO31" s="70"/>
      <c r="WXP31" s="70"/>
      <c r="WXQ31" s="70"/>
      <c r="WXR31" s="70"/>
      <c r="WXS31" s="70"/>
      <c r="WXT31" s="70"/>
      <c r="WXU31" s="70"/>
      <c r="WXV31" s="70"/>
      <c r="WXW31" s="70"/>
      <c r="WXX31" s="70"/>
      <c r="WXY31" s="70"/>
      <c r="WXZ31" s="70"/>
      <c r="WYA31" s="70"/>
      <c r="WYB31" s="70"/>
      <c r="WYC31" s="70"/>
      <c r="WYD31" s="70"/>
      <c r="WYE31" s="70"/>
      <c r="WYF31" s="70"/>
      <c r="WYG31" s="70"/>
      <c r="WYH31" s="70"/>
      <c r="WYI31" s="70"/>
      <c r="WYJ31" s="70"/>
      <c r="WYK31" s="70"/>
      <c r="WYL31" s="70"/>
      <c r="WYM31" s="70"/>
      <c r="WYN31" s="70"/>
      <c r="WYO31" s="70"/>
      <c r="WYP31" s="70"/>
      <c r="WYQ31" s="70"/>
      <c r="WYR31" s="70"/>
      <c r="WYS31" s="70"/>
      <c r="WYT31" s="70"/>
      <c r="WYU31" s="70"/>
      <c r="WYV31" s="70"/>
      <c r="WYW31" s="70"/>
      <c r="WYX31" s="70"/>
      <c r="WYY31" s="70"/>
      <c r="WYZ31" s="70"/>
      <c r="WZA31" s="70"/>
      <c r="WZB31" s="70"/>
      <c r="WZC31" s="70"/>
      <c r="WZD31" s="70"/>
      <c r="WZE31" s="70"/>
      <c r="WZF31" s="70"/>
      <c r="WZG31" s="70"/>
      <c r="WZH31" s="70"/>
      <c r="WZI31" s="70"/>
      <c r="WZJ31" s="70"/>
      <c r="WZK31" s="70"/>
      <c r="WZL31" s="70"/>
      <c r="WZM31" s="70"/>
      <c r="WZN31" s="70"/>
      <c r="WZO31" s="70"/>
      <c r="WZP31" s="70"/>
      <c r="WZQ31" s="70"/>
      <c r="WZR31" s="70"/>
      <c r="WZS31" s="70"/>
      <c r="WZT31" s="70"/>
      <c r="WZU31" s="70"/>
      <c r="WZV31" s="70"/>
      <c r="WZW31" s="70"/>
      <c r="WZX31" s="70"/>
      <c r="WZY31" s="70"/>
      <c r="WZZ31" s="70"/>
      <c r="XAA31" s="70"/>
      <c r="XAB31" s="70"/>
      <c r="XAC31" s="70"/>
      <c r="XAD31" s="70"/>
      <c r="XAE31" s="70"/>
      <c r="XAF31" s="70"/>
      <c r="XAG31" s="70"/>
      <c r="XAH31" s="70"/>
      <c r="XAI31" s="70"/>
      <c r="XAJ31" s="70"/>
      <c r="XAK31" s="70"/>
      <c r="XAL31" s="70"/>
      <c r="XAM31" s="70"/>
      <c r="XAN31" s="70"/>
      <c r="XAO31" s="70"/>
      <c r="XAP31" s="70"/>
      <c r="XAQ31" s="70"/>
      <c r="XAR31" s="70"/>
      <c r="XAS31" s="70"/>
      <c r="XAT31" s="70"/>
      <c r="XAU31" s="70"/>
      <c r="XAV31" s="70"/>
      <c r="XAW31" s="70"/>
      <c r="XAX31" s="70"/>
      <c r="XAY31" s="70"/>
      <c r="XAZ31" s="70"/>
      <c r="XBA31" s="70"/>
      <c r="XBB31" s="70"/>
      <c r="XBC31" s="70"/>
      <c r="XBD31" s="70"/>
      <c r="XBE31" s="70"/>
      <c r="XBF31" s="70"/>
      <c r="XBG31" s="70"/>
      <c r="XBH31" s="70"/>
      <c r="XBI31" s="70"/>
      <c r="XBJ31" s="70"/>
      <c r="XBK31" s="70"/>
      <c r="XBL31" s="70"/>
      <c r="XBM31" s="70"/>
      <c r="XBN31" s="70"/>
      <c r="XBO31" s="70"/>
      <c r="XBP31" s="70"/>
      <c r="XBQ31" s="70"/>
      <c r="XBR31" s="70"/>
      <c r="XBS31" s="70"/>
      <c r="XBT31" s="70"/>
      <c r="XBU31" s="70"/>
      <c r="XBV31" s="70"/>
      <c r="XBW31" s="70"/>
      <c r="XBX31" s="70"/>
      <c r="XBY31" s="70"/>
      <c r="XBZ31" s="70"/>
      <c r="XCA31" s="70"/>
      <c r="XCB31" s="70"/>
      <c r="XCC31" s="70"/>
      <c r="XCD31" s="70"/>
      <c r="XCE31" s="70"/>
      <c r="XCF31" s="70"/>
      <c r="XCG31" s="70"/>
      <c r="XCH31" s="70"/>
      <c r="XCI31" s="70"/>
      <c r="XCJ31" s="70"/>
      <c r="XCK31" s="70"/>
      <c r="XCL31" s="70"/>
      <c r="XCM31" s="70"/>
      <c r="XCN31" s="70"/>
      <c r="XCO31" s="70"/>
      <c r="XCP31" s="70"/>
      <c r="XCQ31" s="70"/>
      <c r="XCR31" s="70"/>
      <c r="XCS31" s="70"/>
      <c r="XCT31" s="70"/>
      <c r="XCU31" s="70"/>
      <c r="XCV31" s="70"/>
      <c r="XCW31" s="70"/>
      <c r="XCX31" s="70"/>
      <c r="XCY31" s="70"/>
      <c r="XCZ31" s="70"/>
      <c r="XDA31" s="70"/>
      <c r="XDB31" s="70"/>
      <c r="XDC31" s="70"/>
      <c r="XDD31" s="70"/>
      <c r="XDE31" s="70"/>
      <c r="XDF31" s="70"/>
      <c r="XDG31" s="70"/>
      <c r="XDH31" s="70"/>
      <c r="XDI31" s="70"/>
      <c r="XDJ31" s="70"/>
      <c r="XDK31" s="70"/>
      <c r="XDL31" s="70"/>
      <c r="XDM31" s="70"/>
      <c r="XDN31" s="70"/>
      <c r="XDO31" s="70"/>
      <c r="XDP31" s="70"/>
      <c r="XDQ31" s="70"/>
      <c r="XDR31" s="70"/>
      <c r="XDS31" s="70"/>
      <c r="XDT31" s="70"/>
      <c r="XDU31" s="70"/>
      <c r="XDV31" s="70"/>
      <c r="XDW31" s="70"/>
      <c r="XDX31" s="70"/>
      <c r="XDY31" s="70"/>
      <c r="XDZ31" s="70"/>
      <c r="XEA31" s="70"/>
      <c r="XEB31" s="70"/>
      <c r="XEC31" s="70"/>
      <c r="XED31" s="70"/>
      <c r="XEE31" s="70"/>
      <c r="XEF31" s="70"/>
      <c r="XEG31" s="70"/>
      <c r="XEH31" s="70"/>
      <c r="XEI31" s="70"/>
      <c r="XEJ31" s="70"/>
      <c r="XEK31" s="70"/>
      <c r="XEL31" s="70"/>
      <c r="XEM31" s="70"/>
      <c r="XEN31" s="70"/>
      <c r="XEO31" s="70"/>
      <c r="XEP31" s="70"/>
    </row>
    <row r="32" spans="1:16370" s="11" customFormat="1" ht="24.95" customHeight="1">
      <c r="A32" s="10"/>
      <c r="B32" s="119"/>
      <c r="C32" s="120"/>
      <c r="D32" s="120"/>
      <c r="E32" s="120"/>
      <c r="F32" s="121"/>
      <c r="G32" s="122"/>
      <c r="H32" s="120"/>
    </row>
    <row r="33" spans="1:8" s="9" customFormat="1" ht="24.95" customHeight="1">
      <c r="A33" s="8"/>
      <c r="B33" s="123" t="s">
        <v>32</v>
      </c>
      <c r="C33" s="124" t="e">
        <f>C31/C34</f>
        <v>#REF!</v>
      </c>
      <c r="D33" s="124" t="e">
        <f>D31/D34</f>
        <v>#REF!</v>
      </c>
      <c r="E33" s="125" t="e">
        <f>+C33/D33-1</f>
        <v>#REF!</v>
      </c>
      <c r="F33" s="124" t="e">
        <f>F31/F34</f>
        <v>#REF!</v>
      </c>
      <c r="G33" s="124" t="e">
        <f>G31/G34</f>
        <v>#REF!</v>
      </c>
      <c r="H33" s="125" t="e">
        <f>+F33/G33-1</f>
        <v>#REF!</v>
      </c>
    </row>
    <row r="34" spans="1:8" s="9" customFormat="1" ht="24.95" customHeight="1">
      <c r="A34" s="8"/>
      <c r="B34" s="18" t="s">
        <v>33</v>
      </c>
      <c r="C34" s="6">
        <v>161259</v>
      </c>
      <c r="D34" s="6">
        <v>152661.565</v>
      </c>
      <c r="E34" s="6"/>
      <c r="F34" s="6">
        <v>161259</v>
      </c>
      <c r="G34" s="6">
        <v>152661.565</v>
      </c>
      <c r="H34" s="6"/>
    </row>
  </sheetData>
  <mergeCells count="4">
    <mergeCell ref="F1:H1"/>
    <mergeCell ref="B2:B3"/>
    <mergeCell ref="C2:E2"/>
    <mergeCell ref="F2:H2"/>
  </mergeCells>
  <pageMargins left="0.47244094488188981" right="0.27559055118110237" top="0.6692913385826772" bottom="0.31496062992125984" header="0.15748031496062992" footer="0.23622047244094491"/>
  <pageSetup paperSize="9" scale="64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1:R86"/>
  <sheetViews>
    <sheetView showGridLines="0" tabSelected="1" zoomScale="80" zoomScaleNormal="80" workbookViewId="0"/>
  </sheetViews>
  <sheetFormatPr defaultColWidth="11.42578125" defaultRowHeight="12.75"/>
  <cols>
    <col min="1" max="1" width="5.28515625" style="160" customWidth="1"/>
    <col min="2" max="2" width="51.5703125" style="165" bestFit="1" customWidth="1"/>
    <col min="3" max="3" width="12.85546875" style="176" bestFit="1" customWidth="1"/>
    <col min="4" max="9" width="14.28515625" style="176" bestFit="1" customWidth="1"/>
    <col min="10" max="10" width="14.28515625" style="160" bestFit="1" customWidth="1"/>
    <col min="11" max="14" width="14.28515625" style="176" bestFit="1" customWidth="1"/>
    <col min="15" max="16384" width="11.42578125" style="160"/>
  </cols>
  <sheetData>
    <row r="1" spans="2:14" s="182" customFormat="1">
      <c r="B1" s="183"/>
      <c r="C1" s="181"/>
      <c r="D1" s="181"/>
      <c r="E1" s="181"/>
      <c r="F1" s="181"/>
      <c r="G1" s="181"/>
      <c r="H1" s="181"/>
      <c r="I1" s="181"/>
      <c r="K1" s="181"/>
      <c r="L1" s="181"/>
      <c r="M1" s="181"/>
      <c r="N1" s="181"/>
    </row>
    <row r="2" spans="2:14" s="161" customFormat="1">
      <c r="B2" s="211" t="s">
        <v>129</v>
      </c>
      <c r="C2" s="207" t="s">
        <v>37</v>
      </c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</row>
    <row r="3" spans="2:14" s="161" customFormat="1">
      <c r="B3" s="211"/>
      <c r="C3" s="155">
        <v>2016</v>
      </c>
      <c r="D3" s="156">
        <v>2017</v>
      </c>
      <c r="E3" s="156" t="s">
        <v>119</v>
      </c>
      <c r="F3" s="156" t="s">
        <v>120</v>
      </c>
      <c r="G3" s="156" t="s">
        <v>121</v>
      </c>
      <c r="H3" s="156" t="s">
        <v>128</v>
      </c>
      <c r="I3" s="156" t="s">
        <v>123</v>
      </c>
      <c r="J3" s="156" t="s">
        <v>124</v>
      </c>
      <c r="K3" s="156" t="s">
        <v>125</v>
      </c>
      <c r="L3" s="156" t="s">
        <v>122</v>
      </c>
      <c r="M3" s="156" t="s">
        <v>126</v>
      </c>
      <c r="N3" s="156" t="s">
        <v>127</v>
      </c>
    </row>
    <row r="4" spans="2:14" customFormat="1">
      <c r="B4" s="187" t="s">
        <v>138</v>
      </c>
      <c r="C4" s="188"/>
      <c r="D4" s="188"/>
      <c r="E4" s="188"/>
      <c r="F4" s="187"/>
      <c r="G4" s="188"/>
      <c r="H4" s="188"/>
      <c r="I4" s="188"/>
      <c r="J4" s="188"/>
      <c r="K4" s="188"/>
      <c r="L4" s="188"/>
      <c r="M4" s="188"/>
      <c r="N4" s="188"/>
    </row>
    <row r="5" spans="2:14" ht="15.75" customHeight="1">
      <c r="B5" s="184" t="s">
        <v>162</v>
      </c>
      <c r="C5" s="190">
        <v>4524</v>
      </c>
      <c r="D5" s="190">
        <v>6585</v>
      </c>
      <c r="E5" s="190">
        <v>11749</v>
      </c>
      <c r="F5" s="194">
        <v>7059</v>
      </c>
      <c r="G5" s="194">
        <v>12736</v>
      </c>
      <c r="H5" s="190">
        <v>16740</v>
      </c>
      <c r="I5" s="190">
        <v>17968</v>
      </c>
      <c r="J5" s="194">
        <v>14039</v>
      </c>
      <c r="K5" s="194">
        <v>7110</v>
      </c>
      <c r="L5" s="190">
        <v>595971</v>
      </c>
      <c r="M5" s="190">
        <v>757278</v>
      </c>
      <c r="N5" s="190">
        <v>1320153</v>
      </c>
    </row>
    <row r="6" spans="2:14" ht="15.75" customHeight="1">
      <c r="B6" s="185" t="s">
        <v>130</v>
      </c>
      <c r="C6" s="189">
        <v>336138</v>
      </c>
      <c r="D6" s="189">
        <v>610066</v>
      </c>
      <c r="E6" s="189">
        <v>716226</v>
      </c>
      <c r="F6" s="189">
        <v>843828</v>
      </c>
      <c r="G6" s="189">
        <v>1591227</v>
      </c>
      <c r="H6" s="189">
        <v>680909</v>
      </c>
      <c r="I6" s="189">
        <v>1087284</v>
      </c>
      <c r="J6" s="189">
        <v>1330308</v>
      </c>
      <c r="K6" s="189">
        <v>1197427</v>
      </c>
      <c r="L6" s="189">
        <v>2068611</v>
      </c>
      <c r="M6" s="189">
        <v>511984</v>
      </c>
      <c r="N6" s="189">
        <v>565480</v>
      </c>
    </row>
    <row r="7" spans="2:14" ht="15.75" customHeight="1">
      <c r="B7" s="184" t="s">
        <v>160</v>
      </c>
      <c r="C7" s="190">
        <v>83117</v>
      </c>
      <c r="D7" s="190">
        <v>287868</v>
      </c>
      <c r="E7" s="190">
        <v>230726.7178499999</v>
      </c>
      <c r="F7" s="194">
        <v>315405</v>
      </c>
      <c r="G7" s="194">
        <v>246775</v>
      </c>
      <c r="H7" s="190">
        <v>270923</v>
      </c>
      <c r="I7" s="190">
        <v>276793</v>
      </c>
      <c r="J7" s="194">
        <v>293727</v>
      </c>
      <c r="K7" s="194">
        <v>248303</v>
      </c>
      <c r="L7" s="190">
        <v>256674</v>
      </c>
      <c r="M7" s="190">
        <v>281522</v>
      </c>
      <c r="N7" s="190">
        <v>1181589</v>
      </c>
    </row>
    <row r="8" spans="2:14" ht="15.75" customHeight="1">
      <c r="B8" s="185" t="s">
        <v>131</v>
      </c>
      <c r="C8" s="189">
        <v>16700</v>
      </c>
      <c r="D8" s="189">
        <v>18831</v>
      </c>
      <c r="E8" s="189">
        <v>17085</v>
      </c>
      <c r="F8" s="189">
        <v>16396</v>
      </c>
      <c r="G8" s="189">
        <v>16099</v>
      </c>
      <c r="H8" s="189">
        <v>20365</v>
      </c>
      <c r="I8" s="189">
        <v>18709</v>
      </c>
      <c r="J8" s="189">
        <v>15935</v>
      </c>
      <c r="K8" s="189">
        <v>15742</v>
      </c>
      <c r="L8" s="189">
        <v>14942</v>
      </c>
      <c r="M8" s="189">
        <v>15165</v>
      </c>
      <c r="N8" s="189">
        <v>14959</v>
      </c>
    </row>
    <row r="9" spans="2:14" ht="15.75" customHeight="1">
      <c r="B9" s="184" t="s">
        <v>166</v>
      </c>
      <c r="C9" s="190">
        <v>0</v>
      </c>
      <c r="D9" s="190">
        <v>4307</v>
      </c>
      <c r="E9" s="190">
        <v>0</v>
      </c>
      <c r="F9" s="194">
        <v>0</v>
      </c>
      <c r="G9" s="194">
        <v>9512</v>
      </c>
      <c r="H9" s="190">
        <v>14879</v>
      </c>
      <c r="I9" s="190">
        <v>16631</v>
      </c>
      <c r="J9" s="194">
        <v>19974</v>
      </c>
      <c r="K9" s="194">
        <v>25639</v>
      </c>
      <c r="L9" s="190">
        <v>17452</v>
      </c>
      <c r="M9" s="190">
        <v>9681</v>
      </c>
      <c r="N9" s="190">
        <v>19543</v>
      </c>
    </row>
    <row r="10" spans="2:14" ht="15.75" customHeight="1">
      <c r="B10" s="185" t="s">
        <v>159</v>
      </c>
      <c r="C10" s="189">
        <v>17531</v>
      </c>
      <c r="D10" s="189">
        <v>14162</v>
      </c>
      <c r="E10" s="189">
        <v>132735</v>
      </c>
      <c r="F10" s="189">
        <v>216638</v>
      </c>
      <c r="G10" s="189">
        <v>314092</v>
      </c>
      <c r="H10" s="189">
        <v>29521</v>
      </c>
      <c r="I10" s="189">
        <v>84201</v>
      </c>
      <c r="J10" s="189">
        <v>169403</v>
      </c>
      <c r="K10" s="189">
        <v>215694</v>
      </c>
      <c r="L10" s="189">
        <v>32335</v>
      </c>
      <c r="M10" s="189">
        <v>43483</v>
      </c>
      <c r="N10" s="189">
        <v>84600</v>
      </c>
    </row>
    <row r="11" spans="2:14" ht="15.75" customHeight="1">
      <c r="B11" s="184" t="s">
        <v>118</v>
      </c>
      <c r="C11" s="190">
        <v>23518</v>
      </c>
      <c r="D11" s="190">
        <v>0</v>
      </c>
      <c r="E11" s="190">
        <v>0</v>
      </c>
      <c r="F11" s="194">
        <v>0</v>
      </c>
      <c r="G11" s="194">
        <v>0</v>
      </c>
      <c r="H11" s="190">
        <v>0</v>
      </c>
      <c r="I11" s="190">
        <v>0</v>
      </c>
      <c r="J11" s="194">
        <v>0</v>
      </c>
      <c r="K11" s="194">
        <v>0</v>
      </c>
      <c r="L11" s="190">
        <v>0</v>
      </c>
      <c r="M11" s="190">
        <v>0</v>
      </c>
      <c r="N11" s="190">
        <v>0</v>
      </c>
    </row>
    <row r="12" spans="2:14" ht="15.75" customHeight="1">
      <c r="B12" s="185" t="s">
        <v>132</v>
      </c>
      <c r="C12" s="189">
        <v>10303</v>
      </c>
      <c r="D12" s="189">
        <v>4607</v>
      </c>
      <c r="E12" s="189">
        <v>40927</v>
      </c>
      <c r="F12" s="189">
        <v>22245</v>
      </c>
      <c r="G12" s="189">
        <v>13145</v>
      </c>
      <c r="H12" s="189">
        <v>8384</v>
      </c>
      <c r="I12" s="189">
        <v>34841</v>
      </c>
      <c r="J12" s="189">
        <v>24862</v>
      </c>
      <c r="K12" s="189">
        <v>14657</v>
      </c>
      <c r="L12" s="189">
        <v>4677</v>
      </c>
      <c r="M12" s="189">
        <v>33212</v>
      </c>
      <c r="N12" s="189">
        <v>24292</v>
      </c>
    </row>
    <row r="13" spans="2:14" ht="15.75" customHeight="1">
      <c r="B13" s="184" t="s">
        <v>163</v>
      </c>
      <c r="C13" s="190">
        <v>18041</v>
      </c>
      <c r="D13" s="190">
        <v>902.90506000000005</v>
      </c>
      <c r="E13" s="190">
        <v>490.49568999999974</v>
      </c>
      <c r="F13" s="194">
        <v>825</v>
      </c>
      <c r="G13" s="194">
        <v>423</v>
      </c>
      <c r="H13" s="190">
        <v>323</v>
      </c>
      <c r="I13" s="190">
        <v>4276</v>
      </c>
      <c r="J13" s="194">
        <v>9056</v>
      </c>
      <c r="K13" s="194">
        <v>9265</v>
      </c>
      <c r="L13" s="190">
        <v>703</v>
      </c>
      <c r="M13" s="190">
        <v>917</v>
      </c>
      <c r="N13" s="190">
        <v>1013</v>
      </c>
    </row>
    <row r="14" spans="2:14" ht="15.75" customHeight="1">
      <c r="B14" s="185" t="s">
        <v>167</v>
      </c>
      <c r="C14" s="189">
        <v>0</v>
      </c>
      <c r="D14" s="189">
        <v>2611</v>
      </c>
      <c r="E14" s="189">
        <v>0</v>
      </c>
      <c r="F14" s="189">
        <v>0</v>
      </c>
      <c r="G14" s="189">
        <v>0</v>
      </c>
      <c r="H14" s="189">
        <v>0</v>
      </c>
      <c r="I14" s="189">
        <v>0</v>
      </c>
      <c r="J14" s="189">
        <v>0</v>
      </c>
      <c r="K14" s="189">
        <v>67372</v>
      </c>
      <c r="L14" s="189">
        <v>19202</v>
      </c>
      <c r="M14" s="189">
        <v>228664</v>
      </c>
      <c r="N14" s="189">
        <v>255557</v>
      </c>
    </row>
    <row r="15" spans="2:14" ht="15.75" customHeight="1">
      <c r="B15" s="184" t="s">
        <v>165</v>
      </c>
      <c r="C15" s="190">
        <v>0</v>
      </c>
      <c r="D15" s="190">
        <v>1141</v>
      </c>
      <c r="E15" s="190">
        <v>0</v>
      </c>
      <c r="F15" s="194">
        <v>0</v>
      </c>
      <c r="G15" s="194">
        <v>1211</v>
      </c>
      <c r="H15" s="190">
        <v>1787</v>
      </c>
      <c r="I15" s="190">
        <v>1814</v>
      </c>
      <c r="J15" s="194">
        <v>1833</v>
      </c>
      <c r="K15" s="194">
        <v>1862</v>
      </c>
      <c r="L15" s="190">
        <v>1876</v>
      </c>
      <c r="M15" s="190">
        <v>1887</v>
      </c>
      <c r="N15" s="190">
        <v>1894</v>
      </c>
    </row>
    <row r="16" spans="2:14" ht="15.75" customHeight="1">
      <c r="B16" s="185" t="s">
        <v>41</v>
      </c>
      <c r="C16" s="189">
        <v>49486</v>
      </c>
      <c r="D16" s="189">
        <v>42433</v>
      </c>
      <c r="E16" s="189">
        <v>66666</v>
      </c>
      <c r="F16" s="189">
        <v>83296</v>
      </c>
      <c r="G16" s="189">
        <v>41921</v>
      </c>
      <c r="H16" s="189">
        <v>48818</v>
      </c>
      <c r="I16" s="189">
        <v>43681</v>
      </c>
      <c r="J16" s="189">
        <v>41017</v>
      </c>
      <c r="K16" s="189">
        <v>36844</v>
      </c>
      <c r="L16" s="189">
        <v>41133</v>
      </c>
      <c r="M16" s="189">
        <v>39483</v>
      </c>
      <c r="N16" s="189">
        <v>76935</v>
      </c>
    </row>
    <row r="17" spans="2:14" s="161" customFormat="1" ht="15.75" customHeight="1">
      <c r="B17" s="168"/>
      <c r="C17" s="193">
        <f>SUM(C5:C16)</f>
        <v>559358</v>
      </c>
      <c r="D17" s="193">
        <f t="shared" ref="D17:M17" si="0">SUM(D5:D16)</f>
        <v>993513.90506000002</v>
      </c>
      <c r="E17" s="193">
        <f t="shared" si="0"/>
        <v>1216605.2135399999</v>
      </c>
      <c r="F17" s="193">
        <f t="shared" si="0"/>
        <v>1505692</v>
      </c>
      <c r="G17" s="193">
        <f t="shared" si="0"/>
        <v>2247141</v>
      </c>
      <c r="H17" s="193">
        <f t="shared" si="0"/>
        <v>1092649</v>
      </c>
      <c r="I17" s="193">
        <f t="shared" si="0"/>
        <v>1586198</v>
      </c>
      <c r="J17" s="193">
        <f t="shared" si="0"/>
        <v>1920154</v>
      </c>
      <c r="K17" s="193">
        <f t="shared" si="0"/>
        <v>1839915</v>
      </c>
      <c r="L17" s="193">
        <f t="shared" si="0"/>
        <v>3053576</v>
      </c>
      <c r="M17" s="193">
        <f t="shared" si="0"/>
        <v>1923276</v>
      </c>
      <c r="N17" s="193">
        <f>SUM(N5:N16)</f>
        <v>3546015</v>
      </c>
    </row>
    <row r="18" spans="2:14" customFormat="1">
      <c r="B18" s="187" t="s">
        <v>135</v>
      </c>
      <c r="C18" s="188"/>
      <c r="D18" s="188"/>
      <c r="E18" s="188"/>
      <c r="F18" s="187"/>
      <c r="G18" s="188"/>
      <c r="H18" s="188"/>
      <c r="I18" s="188"/>
      <c r="J18" s="188"/>
      <c r="K18" s="188"/>
      <c r="L18" s="188"/>
      <c r="M18" s="188"/>
      <c r="N18" s="188"/>
    </row>
    <row r="19" spans="2:14" s="162" customFormat="1" ht="15.75" customHeight="1">
      <c r="B19" s="164" t="s">
        <v>133</v>
      </c>
      <c r="C19" s="163"/>
      <c r="D19" s="163"/>
      <c r="E19" s="163"/>
      <c r="F19" s="163"/>
      <c r="G19" s="163"/>
      <c r="H19" s="163"/>
      <c r="I19" s="163"/>
      <c r="J19" s="163"/>
      <c r="K19" s="163"/>
      <c r="L19" s="163"/>
      <c r="M19" s="163"/>
      <c r="N19" s="163"/>
    </row>
    <row r="20" spans="2:14" s="162" customFormat="1" ht="15.75" customHeight="1">
      <c r="B20" s="185" t="s">
        <v>165</v>
      </c>
      <c r="C20" s="189">
        <v>0</v>
      </c>
      <c r="D20" s="189">
        <v>35674</v>
      </c>
      <c r="E20" s="189">
        <v>0</v>
      </c>
      <c r="F20" s="189">
        <v>0</v>
      </c>
      <c r="G20" s="189">
        <v>43818</v>
      </c>
      <c r="H20" s="189">
        <v>42268</v>
      </c>
      <c r="I20" s="189">
        <v>44888</v>
      </c>
      <c r="J20" s="189">
        <v>47771</v>
      </c>
      <c r="K20" s="189">
        <v>47245</v>
      </c>
      <c r="L20" s="189">
        <v>46515</v>
      </c>
      <c r="M20" s="189">
        <v>46649</v>
      </c>
      <c r="N20" s="189">
        <v>46926</v>
      </c>
    </row>
    <row r="21" spans="2:14" ht="15.75" customHeight="1">
      <c r="B21" s="184" t="s">
        <v>160</v>
      </c>
      <c r="C21" s="190">
        <v>9117</v>
      </c>
      <c r="D21" s="190">
        <v>20329</v>
      </c>
      <c r="E21" s="190">
        <v>14973.786459999159</v>
      </c>
      <c r="F21" s="194">
        <v>20664</v>
      </c>
      <c r="G21" s="194">
        <v>9769</v>
      </c>
      <c r="H21" s="190">
        <v>10575</v>
      </c>
      <c r="I21" s="190">
        <v>10666</v>
      </c>
      <c r="J21" s="194">
        <v>10594</v>
      </c>
      <c r="K21" s="194">
        <v>10663</v>
      </c>
      <c r="L21" s="190">
        <v>10679</v>
      </c>
      <c r="M21" s="190">
        <v>10700</v>
      </c>
      <c r="N21" s="190">
        <v>10726</v>
      </c>
    </row>
    <row r="22" spans="2:14" ht="15.75" customHeight="1">
      <c r="B22" s="185" t="s">
        <v>161</v>
      </c>
      <c r="C22" s="189">
        <v>1150358</v>
      </c>
      <c r="D22" s="189">
        <v>1312791</v>
      </c>
      <c r="E22" s="189">
        <v>1363119</v>
      </c>
      <c r="F22" s="189">
        <v>1409142</v>
      </c>
      <c r="G22" s="189">
        <v>1425474</v>
      </c>
      <c r="H22" s="189">
        <v>1426083</v>
      </c>
      <c r="I22" s="189">
        <v>1426613</v>
      </c>
      <c r="J22" s="189">
        <v>1473391</v>
      </c>
      <c r="K22" s="189">
        <v>1518151</v>
      </c>
      <c r="L22" s="189">
        <v>1576332</v>
      </c>
      <c r="M22" s="189">
        <v>1620971</v>
      </c>
      <c r="N22" s="189">
        <v>1668555</v>
      </c>
    </row>
    <row r="23" spans="2:14" ht="15.75" customHeight="1">
      <c r="B23" s="184" t="s">
        <v>180</v>
      </c>
      <c r="C23" s="190">
        <v>229085</v>
      </c>
      <c r="D23" s="190" t="s">
        <v>49</v>
      </c>
      <c r="E23" s="190" t="s">
        <v>49</v>
      </c>
      <c r="F23" s="190" t="s">
        <v>49</v>
      </c>
      <c r="G23" s="190" t="s">
        <v>49</v>
      </c>
      <c r="H23" s="190" t="s">
        <v>49</v>
      </c>
      <c r="I23" s="190" t="s">
        <v>49</v>
      </c>
      <c r="J23" s="190" t="s">
        <v>49</v>
      </c>
      <c r="K23" s="190" t="s">
        <v>49</v>
      </c>
      <c r="L23" s="190" t="s">
        <v>49</v>
      </c>
      <c r="M23" s="190" t="s">
        <v>49</v>
      </c>
      <c r="N23" s="190" t="s">
        <v>49</v>
      </c>
    </row>
    <row r="24" spans="2:14" ht="15.75" customHeight="1">
      <c r="B24" s="185" t="s">
        <v>118</v>
      </c>
      <c r="C24" s="189">
        <v>0</v>
      </c>
      <c r="D24" s="189">
        <v>0</v>
      </c>
      <c r="E24" s="189">
        <v>0</v>
      </c>
      <c r="F24" s="189">
        <v>0</v>
      </c>
      <c r="G24" s="189">
        <v>0</v>
      </c>
      <c r="H24" s="189">
        <v>0</v>
      </c>
      <c r="I24" s="189">
        <v>76</v>
      </c>
      <c r="J24" s="189">
        <v>329</v>
      </c>
      <c r="K24" s="189">
        <v>2226</v>
      </c>
      <c r="L24" s="189">
        <v>242</v>
      </c>
      <c r="M24" s="189">
        <v>0</v>
      </c>
      <c r="N24" s="189">
        <v>0</v>
      </c>
    </row>
    <row r="25" spans="2:14" ht="15.75" customHeight="1">
      <c r="B25" s="184" t="s">
        <v>134</v>
      </c>
      <c r="C25" s="190">
        <v>70175</v>
      </c>
      <c r="D25" s="190">
        <v>66414</v>
      </c>
      <c r="E25" s="190">
        <v>66571</v>
      </c>
      <c r="F25" s="194">
        <v>65070</v>
      </c>
      <c r="G25" s="194">
        <v>66816</v>
      </c>
      <c r="H25" s="190">
        <v>66987</v>
      </c>
      <c r="I25" s="190">
        <v>64874</v>
      </c>
      <c r="J25" s="194">
        <v>64007</v>
      </c>
      <c r="K25" s="194">
        <v>58867</v>
      </c>
      <c r="L25" s="190">
        <v>52886</v>
      </c>
      <c r="M25" s="190">
        <v>51597</v>
      </c>
      <c r="N25" s="190">
        <v>49133</v>
      </c>
    </row>
    <row r="26" spans="2:14" ht="15.75" customHeight="1">
      <c r="B26" s="185" t="s">
        <v>169</v>
      </c>
      <c r="C26" s="189">
        <v>0</v>
      </c>
      <c r="D26" s="189">
        <v>0</v>
      </c>
      <c r="E26" s="189">
        <v>0</v>
      </c>
      <c r="F26" s="189">
        <v>0</v>
      </c>
      <c r="G26" s="189">
        <v>0</v>
      </c>
      <c r="H26" s="189">
        <v>105444</v>
      </c>
      <c r="I26" s="189">
        <v>105444</v>
      </c>
      <c r="J26" s="189">
        <v>105444</v>
      </c>
      <c r="K26" s="189">
        <v>105444</v>
      </c>
      <c r="L26" s="189">
        <v>43024</v>
      </c>
      <c r="M26" s="189">
        <v>43024</v>
      </c>
      <c r="N26" s="189">
        <v>43024</v>
      </c>
    </row>
    <row r="27" spans="2:14" ht="15.75" customHeight="1">
      <c r="B27" s="184" t="s">
        <v>167</v>
      </c>
      <c r="C27" s="190">
        <v>0</v>
      </c>
      <c r="D27" s="190">
        <v>0</v>
      </c>
      <c r="E27" s="190">
        <v>0</v>
      </c>
      <c r="F27" s="194">
        <v>11861</v>
      </c>
      <c r="G27" s="194">
        <v>11861</v>
      </c>
      <c r="H27" s="190">
        <v>2643</v>
      </c>
      <c r="I27" s="190">
        <v>10771</v>
      </c>
      <c r="J27" s="194">
        <v>0</v>
      </c>
      <c r="K27" s="194">
        <v>1962</v>
      </c>
      <c r="L27" s="190">
        <v>0</v>
      </c>
      <c r="M27" s="190">
        <v>3068</v>
      </c>
      <c r="N27" s="190">
        <v>3546</v>
      </c>
    </row>
    <row r="28" spans="2:14" ht="15.75" customHeight="1">
      <c r="B28" s="185" t="s">
        <v>176</v>
      </c>
      <c r="C28" s="189">
        <v>0</v>
      </c>
      <c r="D28" s="189">
        <v>0</v>
      </c>
      <c r="E28" s="189">
        <v>0</v>
      </c>
      <c r="F28" s="189">
        <v>0</v>
      </c>
      <c r="G28" s="189">
        <v>0</v>
      </c>
      <c r="H28" s="189">
        <v>0</v>
      </c>
      <c r="I28" s="189">
        <v>0</v>
      </c>
      <c r="J28" s="189">
        <v>0</v>
      </c>
      <c r="K28" s="189">
        <v>0</v>
      </c>
      <c r="L28" s="189">
        <v>0</v>
      </c>
      <c r="M28" s="189">
        <v>12226</v>
      </c>
      <c r="N28" s="189">
        <v>5472</v>
      </c>
    </row>
    <row r="29" spans="2:14" ht="15.75" customHeight="1">
      <c r="B29" s="184" t="s">
        <v>41</v>
      </c>
      <c r="C29" s="190">
        <v>13572</v>
      </c>
      <c r="D29" s="190">
        <v>1000</v>
      </c>
      <c r="E29" s="190">
        <v>43228</v>
      </c>
      <c r="F29" s="194">
        <v>54956</v>
      </c>
      <c r="G29" s="194">
        <v>12490</v>
      </c>
      <c r="H29" s="190">
        <v>1476</v>
      </c>
      <c r="I29" s="190">
        <v>1467</v>
      </c>
      <c r="J29" s="194">
        <v>1458</v>
      </c>
      <c r="K29" s="194">
        <v>1449</v>
      </c>
      <c r="L29" s="190">
        <v>12693</v>
      </c>
      <c r="M29" s="190">
        <v>13700</v>
      </c>
      <c r="N29" s="190">
        <v>103428</v>
      </c>
    </row>
    <row r="30" spans="2:14" s="161" customFormat="1" ht="15.75" customHeight="1">
      <c r="B30" s="168"/>
      <c r="C30" s="193">
        <f t="shared" ref="C30:N30" si="1">SUM(C20:C29)</f>
        <v>1472307</v>
      </c>
      <c r="D30" s="193">
        <f t="shared" si="1"/>
        <v>1436208</v>
      </c>
      <c r="E30" s="193">
        <f t="shared" si="1"/>
        <v>1487891.7864599992</v>
      </c>
      <c r="F30" s="193">
        <f t="shared" si="1"/>
        <v>1561693</v>
      </c>
      <c r="G30" s="193">
        <f t="shared" si="1"/>
        <v>1570228</v>
      </c>
      <c r="H30" s="193">
        <f t="shared" si="1"/>
        <v>1655476</v>
      </c>
      <c r="I30" s="193">
        <f t="shared" si="1"/>
        <v>1664799</v>
      </c>
      <c r="J30" s="193">
        <f t="shared" si="1"/>
        <v>1702994</v>
      </c>
      <c r="K30" s="193">
        <f t="shared" si="1"/>
        <v>1746007</v>
      </c>
      <c r="L30" s="193">
        <f t="shared" si="1"/>
        <v>1742371</v>
      </c>
      <c r="M30" s="193">
        <f t="shared" si="1"/>
        <v>1801935</v>
      </c>
      <c r="N30" s="193">
        <f t="shared" si="1"/>
        <v>1930810</v>
      </c>
    </row>
    <row r="31" spans="2:14" ht="15.75" customHeight="1">
      <c r="B31" s="186" t="s">
        <v>136</v>
      </c>
      <c r="C31" s="189">
        <v>1203699</v>
      </c>
      <c r="D31" s="189">
        <v>1185326</v>
      </c>
      <c r="E31" s="189">
        <v>1218871</v>
      </c>
      <c r="F31" s="189">
        <v>1242101</v>
      </c>
      <c r="G31" s="189">
        <v>1141153</v>
      </c>
      <c r="H31" s="189">
        <v>1150275</v>
      </c>
      <c r="I31" s="189">
        <v>1202280</v>
      </c>
      <c r="J31" s="195">
        <v>1213126</v>
      </c>
      <c r="K31" s="195">
        <v>1253850</v>
      </c>
      <c r="L31" s="189">
        <v>1390300</v>
      </c>
      <c r="M31" s="189">
        <v>1510113</v>
      </c>
      <c r="N31" s="189">
        <v>1515680</v>
      </c>
    </row>
    <row r="32" spans="2:14" ht="15.75" customHeight="1">
      <c r="B32" s="191" t="s">
        <v>164</v>
      </c>
      <c r="C32" s="190">
        <v>6554702</v>
      </c>
      <c r="D32" s="190">
        <v>7203760</v>
      </c>
      <c r="E32" s="190">
        <v>7336924</v>
      </c>
      <c r="F32" s="190">
        <v>7217789</v>
      </c>
      <c r="G32" s="190">
        <v>7285026</v>
      </c>
      <c r="H32" s="190">
        <v>7095933</v>
      </c>
      <c r="I32" s="192">
        <v>7023767</v>
      </c>
      <c r="J32" s="196">
        <v>7026623</v>
      </c>
      <c r="K32" s="196">
        <v>7047922</v>
      </c>
      <c r="L32" s="190">
        <v>7156235</v>
      </c>
      <c r="M32" s="190">
        <v>7153557</v>
      </c>
      <c r="N32" s="190">
        <v>7151094</v>
      </c>
    </row>
    <row r="33" spans="2:14" ht="15.75" customHeight="1">
      <c r="B33" s="186" t="s">
        <v>137</v>
      </c>
      <c r="C33" s="189">
        <v>110936</v>
      </c>
      <c r="D33" s="189">
        <v>277941</v>
      </c>
      <c r="E33" s="189">
        <v>137603</v>
      </c>
      <c r="F33" s="189">
        <v>137790</v>
      </c>
      <c r="G33" s="189">
        <v>152216</v>
      </c>
      <c r="H33" s="189">
        <v>295698</v>
      </c>
      <c r="I33" s="189">
        <v>278554</v>
      </c>
      <c r="J33" s="195">
        <v>299428</v>
      </c>
      <c r="K33" s="195">
        <v>302226</v>
      </c>
      <c r="L33" s="189">
        <v>306071</v>
      </c>
      <c r="M33" s="189">
        <v>300500</v>
      </c>
      <c r="N33" s="189">
        <v>302412</v>
      </c>
    </row>
    <row r="34" spans="2:14" s="165" customFormat="1" ht="15.75" customHeight="1">
      <c r="B34" s="166"/>
      <c r="C34" s="163">
        <f t="shared" ref="C34:N34" si="2">SUM(C31:C33,C20:C29)</f>
        <v>9341644</v>
      </c>
      <c r="D34" s="166">
        <f t="shared" si="2"/>
        <v>10103235</v>
      </c>
      <c r="E34" s="163">
        <f t="shared" si="2"/>
        <v>10181289.786459999</v>
      </c>
      <c r="F34" s="166">
        <f t="shared" si="2"/>
        <v>10159373</v>
      </c>
      <c r="G34" s="163">
        <f t="shared" si="2"/>
        <v>10148623</v>
      </c>
      <c r="H34" s="163">
        <f t="shared" si="2"/>
        <v>10197382</v>
      </c>
      <c r="I34" s="163">
        <f t="shared" si="2"/>
        <v>10169400</v>
      </c>
      <c r="J34" s="163">
        <f t="shared" si="2"/>
        <v>10242171</v>
      </c>
      <c r="K34" s="163">
        <f t="shared" si="2"/>
        <v>10350005</v>
      </c>
      <c r="L34" s="166">
        <f t="shared" si="2"/>
        <v>10594977</v>
      </c>
      <c r="M34" s="163">
        <f t="shared" si="2"/>
        <v>10766105</v>
      </c>
      <c r="N34" s="166">
        <f t="shared" si="2"/>
        <v>10899996</v>
      </c>
    </row>
    <row r="35" spans="2:14" s="161" customFormat="1" ht="15.75" customHeight="1">
      <c r="B35" s="168" t="s">
        <v>139</v>
      </c>
      <c r="C35" s="193">
        <f t="shared" ref="C35:N35" si="3">C34+C17</f>
        <v>9901002</v>
      </c>
      <c r="D35" s="193">
        <f t="shared" si="3"/>
        <v>11096748.905060001</v>
      </c>
      <c r="E35" s="193">
        <f t="shared" si="3"/>
        <v>11397895</v>
      </c>
      <c r="F35" s="193">
        <f t="shared" si="3"/>
        <v>11665065</v>
      </c>
      <c r="G35" s="193">
        <f t="shared" si="3"/>
        <v>12395764</v>
      </c>
      <c r="H35" s="193">
        <f t="shared" si="3"/>
        <v>11290031</v>
      </c>
      <c r="I35" s="193">
        <f t="shared" si="3"/>
        <v>11755598</v>
      </c>
      <c r="J35" s="193">
        <f t="shared" si="3"/>
        <v>12162325</v>
      </c>
      <c r="K35" s="193">
        <f t="shared" si="3"/>
        <v>12189920</v>
      </c>
      <c r="L35" s="193">
        <f t="shared" si="3"/>
        <v>13648553</v>
      </c>
      <c r="M35" s="193">
        <f t="shared" si="3"/>
        <v>12689381</v>
      </c>
      <c r="N35" s="193">
        <f t="shared" si="3"/>
        <v>14446011</v>
      </c>
    </row>
    <row r="36" spans="2:14" s="165" customFormat="1" ht="15.75" customHeight="1">
      <c r="B36" s="167"/>
      <c r="C36" s="177"/>
      <c r="D36" s="177"/>
      <c r="E36" s="177"/>
      <c r="F36" s="177"/>
      <c r="G36" s="178"/>
      <c r="H36" s="178"/>
      <c r="I36" s="178"/>
      <c r="K36" s="178"/>
      <c r="L36" s="178"/>
      <c r="M36" s="178"/>
      <c r="N36" s="178"/>
    </row>
    <row r="37" spans="2:14" ht="15.75" customHeight="1">
      <c r="B37" s="210" t="s">
        <v>140</v>
      </c>
      <c r="C37" s="212" t="s">
        <v>37</v>
      </c>
      <c r="D37" s="212"/>
      <c r="E37" s="212"/>
      <c r="F37" s="212"/>
      <c r="G37" s="212"/>
      <c r="H37" s="212"/>
      <c r="I37" s="212"/>
      <c r="J37" s="212"/>
      <c r="K37" s="212"/>
      <c r="L37" s="212"/>
      <c r="M37" s="212"/>
      <c r="N37" s="212"/>
    </row>
    <row r="38" spans="2:14" ht="15.75" customHeight="1">
      <c r="B38" s="210"/>
      <c r="C38" s="157">
        <v>2016</v>
      </c>
      <c r="D38" s="158">
        <v>2017</v>
      </c>
      <c r="E38" s="158" t="s">
        <v>119</v>
      </c>
      <c r="F38" s="158" t="s">
        <v>120</v>
      </c>
      <c r="G38" s="158" t="s">
        <v>121</v>
      </c>
      <c r="H38" s="158" t="s">
        <v>128</v>
      </c>
      <c r="I38" s="158" t="s">
        <v>123</v>
      </c>
      <c r="J38" s="158" t="s">
        <v>124</v>
      </c>
      <c r="K38" s="158" t="s">
        <v>125</v>
      </c>
      <c r="L38" s="158" t="s">
        <v>122</v>
      </c>
      <c r="M38" s="158" t="s">
        <v>126</v>
      </c>
      <c r="N38" s="158" t="s">
        <v>127</v>
      </c>
    </row>
    <row r="39" spans="2:14" customFormat="1">
      <c r="B39" s="187" t="s">
        <v>141</v>
      </c>
      <c r="C39" s="188"/>
      <c r="D39" s="188"/>
      <c r="E39" s="188"/>
      <c r="F39" s="187"/>
      <c r="G39" s="188"/>
      <c r="H39" s="188"/>
      <c r="I39" s="188"/>
      <c r="J39" s="188"/>
      <c r="K39" s="188"/>
      <c r="L39" s="188"/>
      <c r="M39" s="188"/>
      <c r="N39" s="188"/>
    </row>
    <row r="40" spans="2:14" ht="15.75" customHeight="1">
      <c r="B40" s="184" t="s">
        <v>142</v>
      </c>
      <c r="C40" s="190">
        <v>71679</v>
      </c>
      <c r="D40" s="190">
        <v>268588</v>
      </c>
      <c r="E40" s="190">
        <v>261786</v>
      </c>
      <c r="F40" s="194">
        <v>287106</v>
      </c>
      <c r="G40" s="194">
        <v>98254</v>
      </c>
      <c r="H40" s="190">
        <v>334067</v>
      </c>
      <c r="I40" s="190">
        <v>344159</v>
      </c>
      <c r="J40" s="194">
        <v>337890</v>
      </c>
      <c r="K40" s="194">
        <v>981588</v>
      </c>
      <c r="L40" s="190">
        <v>709928</v>
      </c>
      <c r="M40" s="190">
        <v>886355</v>
      </c>
      <c r="N40" s="190">
        <v>919444</v>
      </c>
    </row>
    <row r="41" spans="2:14" ht="15.75" customHeight="1">
      <c r="B41" s="185" t="s">
        <v>143</v>
      </c>
      <c r="C41" s="189">
        <v>192368</v>
      </c>
      <c r="D41" s="189">
        <v>182852</v>
      </c>
      <c r="E41" s="189">
        <v>183773</v>
      </c>
      <c r="F41" s="189">
        <v>183474</v>
      </c>
      <c r="G41" s="189">
        <v>197107</v>
      </c>
      <c r="H41" s="189">
        <v>23707</v>
      </c>
      <c r="I41" s="189">
        <v>22436</v>
      </c>
      <c r="J41" s="189">
        <v>15931</v>
      </c>
      <c r="K41" s="189">
        <v>26097</v>
      </c>
      <c r="L41" s="189">
        <v>367508</v>
      </c>
      <c r="M41" s="189">
        <v>371913</v>
      </c>
      <c r="N41" s="189">
        <v>363141</v>
      </c>
    </row>
    <row r="42" spans="2:14" ht="15.75" customHeight="1">
      <c r="B42" s="184" t="s">
        <v>175</v>
      </c>
      <c r="C42" s="190">
        <v>0</v>
      </c>
      <c r="D42" s="190">
        <v>0</v>
      </c>
      <c r="E42" s="190">
        <v>0</v>
      </c>
      <c r="F42" s="194">
        <v>0</v>
      </c>
      <c r="G42" s="194">
        <v>0</v>
      </c>
      <c r="H42" s="190">
        <v>0</v>
      </c>
      <c r="I42" s="190">
        <v>0</v>
      </c>
      <c r="J42" s="194">
        <v>0</v>
      </c>
      <c r="K42" s="194">
        <v>293</v>
      </c>
      <c r="L42" s="190">
        <v>282</v>
      </c>
      <c r="M42" s="190">
        <v>240</v>
      </c>
      <c r="N42" s="190">
        <v>194</v>
      </c>
    </row>
    <row r="43" spans="2:14" ht="15.75" customHeight="1">
      <c r="B43" s="185" t="s">
        <v>144</v>
      </c>
      <c r="C43" s="189">
        <v>41482</v>
      </c>
      <c r="D43" s="189">
        <v>69923</v>
      </c>
      <c r="E43" s="189">
        <v>49255</v>
      </c>
      <c r="F43" s="189">
        <v>58806</v>
      </c>
      <c r="G43" s="189">
        <v>68022</v>
      </c>
      <c r="H43" s="189">
        <v>88358</v>
      </c>
      <c r="I43" s="189">
        <v>72276</v>
      </c>
      <c r="J43" s="189">
        <v>70721</v>
      </c>
      <c r="K43" s="189">
        <v>72057</v>
      </c>
      <c r="L43" s="189">
        <v>167774</v>
      </c>
      <c r="M43" s="189">
        <v>167858</v>
      </c>
      <c r="N43" s="189">
        <v>139217</v>
      </c>
    </row>
    <row r="44" spans="2:14" ht="15.75" customHeight="1">
      <c r="B44" s="184" t="s">
        <v>145</v>
      </c>
      <c r="C44" s="190">
        <v>39021</v>
      </c>
      <c r="D44" s="190">
        <v>90502</v>
      </c>
      <c r="E44" s="190">
        <v>224543</v>
      </c>
      <c r="F44" s="194">
        <v>389278</v>
      </c>
      <c r="G44" s="194">
        <v>540175</v>
      </c>
      <c r="H44" s="190">
        <v>54382</v>
      </c>
      <c r="I44" s="190">
        <v>163232</v>
      </c>
      <c r="J44" s="194">
        <v>293084</v>
      </c>
      <c r="K44" s="194">
        <v>287359</v>
      </c>
      <c r="L44" s="190">
        <v>92106</v>
      </c>
      <c r="M44" s="190">
        <v>127657</v>
      </c>
      <c r="N44" s="190">
        <v>262320</v>
      </c>
    </row>
    <row r="45" spans="2:14" ht="15.75" customHeight="1">
      <c r="B45" s="185" t="s">
        <v>146</v>
      </c>
      <c r="C45" s="189">
        <v>17540</v>
      </c>
      <c r="D45" s="189">
        <v>57997</v>
      </c>
      <c r="E45" s="189">
        <v>0</v>
      </c>
      <c r="F45" s="189">
        <v>0</v>
      </c>
      <c r="G45" s="189">
        <v>0</v>
      </c>
      <c r="H45" s="189">
        <v>0</v>
      </c>
      <c r="I45" s="189">
        <v>0</v>
      </c>
      <c r="J45" s="189">
        <v>0</v>
      </c>
      <c r="K45" s="189">
        <v>0</v>
      </c>
      <c r="L45" s="189">
        <v>0</v>
      </c>
      <c r="M45" s="189">
        <v>0</v>
      </c>
      <c r="N45" s="189">
        <v>0</v>
      </c>
    </row>
    <row r="46" spans="2:14" ht="15.75" customHeight="1">
      <c r="B46" s="184" t="s">
        <v>147</v>
      </c>
      <c r="C46" s="190">
        <v>12766</v>
      </c>
      <c r="D46" s="190">
        <v>16550</v>
      </c>
      <c r="E46" s="190">
        <v>32399</v>
      </c>
      <c r="F46" s="194">
        <v>39059</v>
      </c>
      <c r="G46" s="194">
        <v>39260</v>
      </c>
      <c r="H46" s="190">
        <v>40262</v>
      </c>
      <c r="I46" s="190">
        <v>39302</v>
      </c>
      <c r="J46" s="194">
        <v>44878</v>
      </c>
      <c r="K46" s="194">
        <v>45687</v>
      </c>
      <c r="L46" s="190">
        <v>48336</v>
      </c>
      <c r="M46" s="190">
        <v>48970</v>
      </c>
      <c r="N46" s="190">
        <v>52653</v>
      </c>
    </row>
    <row r="47" spans="2:14" ht="15.75" customHeight="1">
      <c r="B47" s="185" t="s">
        <v>148</v>
      </c>
      <c r="C47" s="189">
        <v>139946</v>
      </c>
      <c r="D47" s="189">
        <v>3112</v>
      </c>
      <c r="E47" s="189">
        <v>3111</v>
      </c>
      <c r="F47" s="189">
        <v>5159</v>
      </c>
      <c r="G47" s="189">
        <v>5137</v>
      </c>
      <c r="H47" s="189">
        <v>7835</v>
      </c>
      <c r="I47" s="189">
        <v>7831</v>
      </c>
      <c r="J47" s="189">
        <v>7798</v>
      </c>
      <c r="K47" s="189">
        <v>8411</v>
      </c>
      <c r="L47" s="189">
        <v>102079</v>
      </c>
      <c r="M47" s="189">
        <v>9731</v>
      </c>
      <c r="N47" s="189">
        <v>10102</v>
      </c>
    </row>
    <row r="48" spans="2:14" s="161" customFormat="1" ht="15.75" customHeight="1">
      <c r="B48" s="184" t="s">
        <v>149</v>
      </c>
      <c r="C48" s="190">
        <v>33610</v>
      </c>
      <c r="D48" s="190">
        <v>36344</v>
      </c>
      <c r="E48" s="190">
        <v>29714</v>
      </c>
      <c r="F48" s="194">
        <v>40457</v>
      </c>
      <c r="G48" s="194">
        <v>42515</v>
      </c>
      <c r="H48" s="190">
        <v>37047</v>
      </c>
      <c r="I48" s="190">
        <v>29156</v>
      </c>
      <c r="J48" s="194">
        <v>38239</v>
      </c>
      <c r="K48" s="194">
        <v>41182</v>
      </c>
      <c r="L48" s="190">
        <v>33341</v>
      </c>
      <c r="M48" s="190">
        <v>26512</v>
      </c>
      <c r="N48" s="190">
        <v>37797</v>
      </c>
    </row>
    <row r="49" spans="2:18" s="162" customFormat="1" ht="15.75" customHeight="1">
      <c r="B49" s="185" t="s">
        <v>150</v>
      </c>
      <c r="C49" s="189">
        <v>5495</v>
      </c>
      <c r="D49" s="189">
        <v>2056</v>
      </c>
      <c r="E49" s="189">
        <v>3309</v>
      </c>
      <c r="F49" s="189">
        <v>4655</v>
      </c>
      <c r="G49" s="189">
        <v>3579</v>
      </c>
      <c r="H49" s="189">
        <v>4250</v>
      </c>
      <c r="I49" s="189">
        <v>5103</v>
      </c>
      <c r="J49" s="189">
        <v>4157</v>
      </c>
      <c r="K49" s="189">
        <v>3782</v>
      </c>
      <c r="L49" s="189">
        <v>2173</v>
      </c>
      <c r="M49" s="189">
        <v>2176</v>
      </c>
      <c r="N49" s="189">
        <v>2730</v>
      </c>
    </row>
    <row r="50" spans="2:18" s="162" customFormat="1" ht="15.75" customHeight="1">
      <c r="B50" s="184" t="s">
        <v>168</v>
      </c>
      <c r="C50" s="190">
        <v>0</v>
      </c>
      <c r="D50" s="190">
        <v>0</v>
      </c>
      <c r="E50" s="190">
        <v>0</v>
      </c>
      <c r="F50" s="194">
        <v>0</v>
      </c>
      <c r="G50" s="194">
        <v>1860</v>
      </c>
      <c r="H50" s="190">
        <v>2480</v>
      </c>
      <c r="I50" s="190">
        <v>2480</v>
      </c>
      <c r="J50" s="194">
        <v>2480</v>
      </c>
      <c r="K50" s="194">
        <v>2480</v>
      </c>
      <c r="L50" s="190">
        <v>2480</v>
      </c>
      <c r="M50" s="190">
        <v>2480</v>
      </c>
      <c r="N50" s="190">
        <v>2480</v>
      </c>
    </row>
    <row r="51" spans="2:18" s="162" customFormat="1" ht="15.75" customHeight="1">
      <c r="B51" s="185" t="s">
        <v>41</v>
      </c>
      <c r="C51" s="189">
        <v>53047</v>
      </c>
      <c r="D51" s="189">
        <v>61180</v>
      </c>
      <c r="E51" s="189">
        <v>57876</v>
      </c>
      <c r="F51" s="189">
        <v>16385</v>
      </c>
      <c r="G51" s="189">
        <v>13852</v>
      </c>
      <c r="H51" s="189">
        <v>34310</v>
      </c>
      <c r="I51" s="189">
        <v>27472</v>
      </c>
      <c r="J51" s="189">
        <v>56345</v>
      </c>
      <c r="K51" s="189">
        <v>70150</v>
      </c>
      <c r="L51" s="189">
        <v>80152</v>
      </c>
      <c r="M51" s="189">
        <v>55374</v>
      </c>
      <c r="N51" s="189">
        <v>34641</v>
      </c>
    </row>
    <row r="52" spans="2:18" s="161" customFormat="1" ht="15.75" customHeight="1">
      <c r="B52" s="168"/>
      <c r="C52" s="193">
        <f t="shared" ref="C52:N52" si="4">SUM(C40:C51)</f>
        <v>606954</v>
      </c>
      <c r="D52" s="193">
        <f t="shared" si="4"/>
        <v>789104</v>
      </c>
      <c r="E52" s="193">
        <f t="shared" si="4"/>
        <v>845766</v>
      </c>
      <c r="F52" s="193">
        <f t="shared" si="4"/>
        <v>1024379</v>
      </c>
      <c r="G52" s="193">
        <f t="shared" si="4"/>
        <v>1009761</v>
      </c>
      <c r="H52" s="193">
        <f t="shared" si="4"/>
        <v>626698</v>
      </c>
      <c r="I52" s="193">
        <f t="shared" si="4"/>
        <v>713447</v>
      </c>
      <c r="J52" s="193">
        <f t="shared" si="4"/>
        <v>871523</v>
      </c>
      <c r="K52" s="193">
        <f t="shared" si="4"/>
        <v>1539086</v>
      </c>
      <c r="L52" s="193">
        <f t="shared" si="4"/>
        <v>1606159</v>
      </c>
      <c r="M52" s="193">
        <f t="shared" si="4"/>
        <v>1699266</v>
      </c>
      <c r="N52" s="193">
        <f t="shared" si="4"/>
        <v>1824719</v>
      </c>
    </row>
    <row r="53" spans="2:18" customFormat="1">
      <c r="B53" s="187" t="s">
        <v>151</v>
      </c>
      <c r="C53" s="188"/>
      <c r="D53" s="188"/>
      <c r="E53" s="188"/>
      <c r="F53" s="187"/>
      <c r="G53" s="188"/>
      <c r="H53" s="188"/>
      <c r="I53" s="188"/>
      <c r="J53" s="188"/>
      <c r="K53" s="188"/>
      <c r="L53" s="188"/>
      <c r="M53" s="188"/>
      <c r="N53" s="188"/>
    </row>
    <row r="54" spans="2:18" ht="15.75" customHeight="1">
      <c r="B54" s="169" t="s">
        <v>152</v>
      </c>
      <c r="C54" s="170"/>
      <c r="D54" s="171"/>
      <c r="E54" s="171"/>
      <c r="F54" s="170"/>
      <c r="G54" s="170"/>
      <c r="H54" s="170"/>
      <c r="I54" s="170"/>
      <c r="J54" s="170"/>
      <c r="K54" s="170"/>
      <c r="L54" s="170"/>
      <c r="M54" s="170"/>
      <c r="N54" s="170"/>
    </row>
    <row r="55" spans="2:18" ht="15.75" customHeight="1">
      <c r="B55" s="185" t="s">
        <v>142</v>
      </c>
      <c r="C55" s="189">
        <v>432472</v>
      </c>
      <c r="D55" s="189">
        <v>690541</v>
      </c>
      <c r="E55" s="189">
        <v>677182</v>
      </c>
      <c r="F55" s="189">
        <v>657248</v>
      </c>
      <c r="G55" s="189">
        <v>1258364</v>
      </c>
      <c r="H55" s="189">
        <v>1215689</v>
      </c>
      <c r="I55" s="189">
        <v>1273554</v>
      </c>
      <c r="J55" s="189">
        <v>1264523</v>
      </c>
      <c r="K55" s="189">
        <v>660197</v>
      </c>
      <c r="L55" s="189">
        <v>637448</v>
      </c>
      <c r="M55" s="189">
        <v>620011</v>
      </c>
      <c r="N55" s="189">
        <v>1248161</v>
      </c>
    </row>
    <row r="56" spans="2:18" ht="15.75" customHeight="1">
      <c r="B56" s="184" t="s">
        <v>143</v>
      </c>
      <c r="C56" s="190">
        <v>313931</v>
      </c>
      <c r="D56" s="190">
        <v>801007</v>
      </c>
      <c r="E56" s="190">
        <v>806204</v>
      </c>
      <c r="F56" s="194">
        <v>1420052</v>
      </c>
      <c r="G56" s="194">
        <v>1437775</v>
      </c>
      <c r="H56" s="190">
        <v>1441504</v>
      </c>
      <c r="I56" s="190">
        <v>1457692</v>
      </c>
      <c r="J56" s="194">
        <v>1475140</v>
      </c>
      <c r="K56" s="194">
        <v>1480445</v>
      </c>
      <c r="L56" s="190">
        <v>1528971</v>
      </c>
      <c r="M56" s="190">
        <v>1554166</v>
      </c>
      <c r="N56" s="190">
        <v>1545549</v>
      </c>
    </row>
    <row r="57" spans="2:18" ht="15.75" customHeight="1">
      <c r="B57" s="185" t="s">
        <v>175</v>
      </c>
      <c r="C57" s="189">
        <v>0</v>
      </c>
      <c r="D57" s="189">
        <v>0</v>
      </c>
      <c r="E57" s="189">
        <v>0</v>
      </c>
      <c r="F57" s="189">
        <v>0</v>
      </c>
      <c r="G57" s="189">
        <v>0</v>
      </c>
      <c r="H57" s="189">
        <v>0</v>
      </c>
      <c r="I57" s="189">
        <v>0</v>
      </c>
      <c r="J57" s="189">
        <v>0</v>
      </c>
      <c r="K57" s="189">
        <v>158</v>
      </c>
      <c r="L57" s="189">
        <v>101</v>
      </c>
      <c r="M57" s="189">
        <v>73</v>
      </c>
      <c r="N57" s="189">
        <v>62</v>
      </c>
    </row>
    <row r="58" spans="2:18" ht="15.75" customHeight="1">
      <c r="B58" s="184" t="s">
        <v>167</v>
      </c>
      <c r="C58" s="190">
        <v>0</v>
      </c>
      <c r="D58" s="190">
        <v>0</v>
      </c>
      <c r="E58" s="190">
        <v>0</v>
      </c>
      <c r="F58" s="194">
        <v>0</v>
      </c>
      <c r="G58" s="194">
        <v>0</v>
      </c>
      <c r="H58" s="190">
        <v>0</v>
      </c>
      <c r="I58" s="190">
        <v>0</v>
      </c>
      <c r="J58" s="194">
        <v>2760</v>
      </c>
      <c r="K58" s="194">
        <v>0</v>
      </c>
      <c r="L58" s="190">
        <v>135</v>
      </c>
      <c r="M58" s="190">
        <v>0</v>
      </c>
      <c r="N58" s="190">
        <v>0</v>
      </c>
    </row>
    <row r="59" spans="2:18" ht="15.75" customHeight="1">
      <c r="B59" s="185" t="s">
        <v>146</v>
      </c>
      <c r="C59" s="189">
        <v>119857</v>
      </c>
      <c r="D59" s="189">
        <v>0</v>
      </c>
      <c r="E59" s="189">
        <v>0</v>
      </c>
      <c r="F59" s="189">
        <v>0</v>
      </c>
      <c r="G59" s="189">
        <v>0</v>
      </c>
      <c r="H59" s="189">
        <v>0</v>
      </c>
      <c r="I59" s="189">
        <v>0</v>
      </c>
      <c r="J59" s="189">
        <v>0</v>
      </c>
      <c r="K59" s="189">
        <v>0</v>
      </c>
      <c r="L59" s="189">
        <v>0</v>
      </c>
      <c r="M59" s="189">
        <v>0</v>
      </c>
      <c r="N59" s="189">
        <v>0</v>
      </c>
    </row>
    <row r="60" spans="2:18" ht="15.75" customHeight="1">
      <c r="B60" s="184" t="s">
        <v>179</v>
      </c>
      <c r="C60" s="190">
        <v>0</v>
      </c>
      <c r="D60" s="190">
        <v>0</v>
      </c>
      <c r="E60" s="190">
        <v>0</v>
      </c>
      <c r="F60" s="194">
        <v>0</v>
      </c>
      <c r="G60" s="194">
        <v>0</v>
      </c>
      <c r="H60" s="190">
        <v>0</v>
      </c>
      <c r="I60" s="190">
        <v>0</v>
      </c>
      <c r="J60" s="194">
        <v>0</v>
      </c>
      <c r="K60" s="194">
        <v>0</v>
      </c>
      <c r="L60" s="190">
        <v>0</v>
      </c>
      <c r="M60" s="190">
        <v>0</v>
      </c>
      <c r="N60" s="190">
        <v>82703</v>
      </c>
    </row>
    <row r="61" spans="2:18" ht="15.75" customHeight="1">
      <c r="B61" s="185" t="s">
        <v>181</v>
      </c>
      <c r="C61" s="189">
        <v>1056505</v>
      </c>
      <c r="D61" s="189">
        <v>831111</v>
      </c>
      <c r="E61" s="189">
        <v>810693</v>
      </c>
      <c r="F61" s="189">
        <v>769433</v>
      </c>
      <c r="G61" s="189">
        <v>710377</v>
      </c>
      <c r="H61" s="189">
        <v>735689</v>
      </c>
      <c r="I61" s="189">
        <v>757847</v>
      </c>
      <c r="J61" s="189">
        <v>721825</v>
      </c>
      <c r="K61" s="189">
        <v>660889</v>
      </c>
      <c r="L61" s="189">
        <v>686732</v>
      </c>
      <c r="M61" s="189">
        <v>713361</v>
      </c>
      <c r="N61" s="189">
        <v>1005975</v>
      </c>
    </row>
    <row r="62" spans="2:18" ht="15.75" customHeight="1">
      <c r="B62" s="184" t="s">
        <v>147</v>
      </c>
      <c r="C62" s="190">
        <v>32510</v>
      </c>
      <c r="D62" s="190">
        <v>54250</v>
      </c>
      <c r="E62" s="190">
        <v>40848</v>
      </c>
      <c r="F62" s="194">
        <v>42962</v>
      </c>
      <c r="G62" s="194">
        <v>34827</v>
      </c>
      <c r="H62" s="190">
        <v>35925</v>
      </c>
      <c r="I62" s="190">
        <v>39380</v>
      </c>
      <c r="J62" s="194">
        <v>37756</v>
      </c>
      <c r="K62" s="194">
        <v>41836</v>
      </c>
      <c r="L62" s="190">
        <v>41236</v>
      </c>
      <c r="M62" s="190">
        <v>34179</v>
      </c>
      <c r="N62" s="190">
        <v>40742</v>
      </c>
      <c r="R62" s="163"/>
    </row>
    <row r="63" spans="2:18" ht="15.75" customHeight="1">
      <c r="B63" s="185" t="s">
        <v>149</v>
      </c>
      <c r="C63" s="189">
        <v>153035</v>
      </c>
      <c r="D63" s="189">
        <v>121553</v>
      </c>
      <c r="E63" s="189">
        <v>125321</v>
      </c>
      <c r="F63" s="189">
        <v>113686</v>
      </c>
      <c r="G63" s="189">
        <v>102672</v>
      </c>
      <c r="H63" s="189">
        <v>90708</v>
      </c>
      <c r="I63" s="189">
        <v>91036</v>
      </c>
      <c r="J63" s="189">
        <v>92755</v>
      </c>
      <c r="K63" s="189">
        <v>86780</v>
      </c>
      <c r="L63" s="189">
        <v>62367</v>
      </c>
      <c r="M63" s="189">
        <v>59509</v>
      </c>
      <c r="N63" s="189">
        <v>58816</v>
      </c>
    </row>
    <row r="64" spans="2:18" ht="15.75" customHeight="1">
      <c r="B64" s="184" t="s">
        <v>177</v>
      </c>
      <c r="C64" s="190">
        <v>0</v>
      </c>
      <c r="D64" s="190">
        <v>0</v>
      </c>
      <c r="E64" s="190">
        <v>0</v>
      </c>
      <c r="F64" s="194">
        <v>0</v>
      </c>
      <c r="G64" s="194">
        <v>0</v>
      </c>
      <c r="H64" s="190">
        <v>0</v>
      </c>
      <c r="I64" s="190">
        <v>0</v>
      </c>
      <c r="J64" s="194">
        <v>17853</v>
      </c>
      <c r="K64" s="194">
        <v>0</v>
      </c>
      <c r="L64" s="190">
        <v>16612</v>
      </c>
      <c r="M64" s="190">
        <v>15992</v>
      </c>
      <c r="N64" s="190">
        <v>15372</v>
      </c>
    </row>
    <row r="65" spans="2:14" ht="15.75" customHeight="1">
      <c r="B65" s="185" t="s">
        <v>178</v>
      </c>
      <c r="C65" s="189">
        <v>0</v>
      </c>
      <c r="D65" s="189">
        <v>0</v>
      </c>
      <c r="E65" s="189">
        <v>0</v>
      </c>
      <c r="F65" s="189">
        <v>0</v>
      </c>
      <c r="G65" s="189">
        <v>333844</v>
      </c>
      <c r="H65" s="189">
        <v>0</v>
      </c>
      <c r="I65" s="189">
        <v>0</v>
      </c>
      <c r="J65" s="189">
        <v>363061</v>
      </c>
      <c r="K65" s="189">
        <v>0</v>
      </c>
      <c r="L65" s="189">
        <v>351904</v>
      </c>
      <c r="M65" s="189">
        <v>388616</v>
      </c>
      <c r="N65" s="189">
        <v>383471</v>
      </c>
    </row>
    <row r="66" spans="2:14" s="165" customFormat="1" ht="15.75" customHeight="1">
      <c r="B66" s="184" t="s">
        <v>153</v>
      </c>
      <c r="C66" s="190">
        <v>24053</v>
      </c>
      <c r="D66" s="190">
        <v>24053</v>
      </c>
      <c r="E66" s="190">
        <v>318578</v>
      </c>
      <c r="F66" s="194">
        <v>320021</v>
      </c>
      <c r="G66" s="194">
        <v>20333</v>
      </c>
      <c r="H66" s="190">
        <v>0</v>
      </c>
      <c r="I66" s="190">
        <v>0</v>
      </c>
      <c r="J66" s="194">
        <v>0</v>
      </c>
      <c r="K66" s="194">
        <v>0</v>
      </c>
      <c r="L66" s="190">
        <v>0</v>
      </c>
      <c r="M66" s="190">
        <v>0</v>
      </c>
      <c r="N66" s="190">
        <v>0</v>
      </c>
    </row>
    <row r="67" spans="2:14" s="165" customFormat="1" ht="15.75" customHeight="1">
      <c r="B67" s="185" t="s">
        <v>41</v>
      </c>
      <c r="C67" s="189">
        <v>0</v>
      </c>
      <c r="D67" s="189">
        <v>327579</v>
      </c>
      <c r="E67" s="189">
        <v>27455</v>
      </c>
      <c r="F67" s="189">
        <v>53841</v>
      </c>
      <c r="G67" s="189">
        <v>34532</v>
      </c>
      <c r="H67" s="189">
        <v>385101</v>
      </c>
      <c r="I67" s="189">
        <v>381705</v>
      </c>
      <c r="J67" s="189">
        <v>34572</v>
      </c>
      <c r="K67" s="189">
        <v>407469</v>
      </c>
      <c r="L67" s="189">
        <v>35652</v>
      </c>
      <c r="M67" s="189">
        <v>46714</v>
      </c>
      <c r="N67" s="189">
        <v>48201</v>
      </c>
    </row>
    <row r="68" spans="2:14" s="161" customFormat="1" ht="15.75" customHeight="1">
      <c r="B68" s="168"/>
      <c r="C68" s="193">
        <f t="shared" ref="C68:N68" si="5">SUM(C55:C67)</f>
        <v>2132363</v>
      </c>
      <c r="D68" s="193">
        <f t="shared" si="5"/>
        <v>2850094</v>
      </c>
      <c r="E68" s="193">
        <f t="shared" si="5"/>
        <v>2806281</v>
      </c>
      <c r="F68" s="193">
        <f t="shared" si="5"/>
        <v>3377243</v>
      </c>
      <c r="G68" s="193">
        <f t="shared" si="5"/>
        <v>3932724</v>
      </c>
      <c r="H68" s="193">
        <f t="shared" si="5"/>
        <v>3904616</v>
      </c>
      <c r="I68" s="193">
        <f t="shared" si="5"/>
        <v>4001214</v>
      </c>
      <c r="J68" s="193">
        <f t="shared" si="5"/>
        <v>4010245</v>
      </c>
      <c r="K68" s="193">
        <f t="shared" si="5"/>
        <v>3337774</v>
      </c>
      <c r="L68" s="193">
        <f t="shared" si="5"/>
        <v>3361158</v>
      </c>
      <c r="M68" s="193">
        <f t="shared" si="5"/>
        <v>3432621</v>
      </c>
      <c r="N68" s="193">
        <f t="shared" si="5"/>
        <v>4429052</v>
      </c>
    </row>
    <row r="69" spans="2:14" s="162" customFormat="1" ht="15.75" customHeight="1">
      <c r="B69" s="172"/>
      <c r="C69" s="173"/>
      <c r="D69" s="173"/>
      <c r="E69" s="173"/>
      <c r="F69" s="173"/>
      <c r="G69" s="173"/>
      <c r="H69" s="173"/>
      <c r="I69" s="173"/>
      <c r="J69" s="173"/>
      <c r="K69" s="173"/>
      <c r="L69" s="173"/>
      <c r="M69" s="173"/>
      <c r="N69" s="173"/>
    </row>
    <row r="70" spans="2:14" ht="15.75" customHeight="1">
      <c r="B70" s="184" t="s">
        <v>154</v>
      </c>
      <c r="C70" s="190">
        <v>178733</v>
      </c>
      <c r="D70" s="190">
        <v>214939</v>
      </c>
      <c r="E70" s="190">
        <v>201431</v>
      </c>
      <c r="F70" s="190">
        <v>212706</v>
      </c>
      <c r="G70" s="190">
        <v>226286</v>
      </c>
      <c r="H70" s="190">
        <v>230878</v>
      </c>
      <c r="I70" s="190">
        <v>282713</v>
      </c>
      <c r="J70" s="190">
        <v>287177</v>
      </c>
      <c r="K70" s="190">
        <v>273453</v>
      </c>
      <c r="L70" s="190">
        <v>1967288</v>
      </c>
      <c r="M70" s="190">
        <v>502442</v>
      </c>
      <c r="N70" s="190">
        <v>369210</v>
      </c>
    </row>
    <row r="71" spans="2:14" ht="15.75" customHeight="1">
      <c r="B71" s="174"/>
      <c r="C71" s="179"/>
      <c r="D71" s="179"/>
      <c r="E71" s="179"/>
      <c r="F71" s="179"/>
      <c r="G71" s="179"/>
      <c r="H71" s="179"/>
      <c r="I71" s="179"/>
      <c r="J71" s="174"/>
      <c r="K71" s="179"/>
      <c r="L71" s="179"/>
      <c r="M71" s="179"/>
      <c r="N71" s="179"/>
    </row>
    <row r="72" spans="2:14" customFormat="1">
      <c r="B72" s="187" t="s">
        <v>155</v>
      </c>
      <c r="C72" s="188"/>
      <c r="D72" s="188"/>
      <c r="E72" s="188"/>
      <c r="F72" s="187"/>
      <c r="G72" s="188"/>
      <c r="H72" s="188"/>
      <c r="I72" s="188"/>
      <c r="J72" s="188"/>
      <c r="K72" s="188"/>
      <c r="L72" s="188"/>
      <c r="M72" s="188"/>
      <c r="N72" s="188"/>
    </row>
    <row r="73" spans="2:14" ht="15.75" customHeight="1">
      <c r="B73" s="184" t="s">
        <v>171</v>
      </c>
      <c r="C73" s="190">
        <v>2372437</v>
      </c>
      <c r="D73" s="190">
        <v>3590020</v>
      </c>
      <c r="E73" s="190">
        <v>3590020</v>
      </c>
      <c r="F73" s="194">
        <v>3590020</v>
      </c>
      <c r="G73" s="194">
        <v>3590020</v>
      </c>
      <c r="H73" s="190">
        <v>3590020</v>
      </c>
      <c r="I73" s="190">
        <v>3590020</v>
      </c>
      <c r="J73" s="194">
        <v>3590020</v>
      </c>
      <c r="K73" s="194">
        <v>3590020</v>
      </c>
      <c r="L73" s="190">
        <v>3590020</v>
      </c>
      <c r="M73" s="190">
        <v>3590020</v>
      </c>
      <c r="N73" s="190">
        <v>3590020</v>
      </c>
    </row>
    <row r="74" spans="2:14" ht="15.75" customHeight="1">
      <c r="B74" s="185" t="s">
        <v>156</v>
      </c>
      <c r="C74" s="189">
        <v>1217583</v>
      </c>
      <c r="D74" s="189">
        <v>666</v>
      </c>
      <c r="E74" s="189">
        <v>666</v>
      </c>
      <c r="F74" s="189">
        <v>666</v>
      </c>
      <c r="G74" s="189">
        <v>666</v>
      </c>
      <c r="H74" s="189">
        <v>666</v>
      </c>
      <c r="I74" s="189">
        <v>666</v>
      </c>
      <c r="J74" s="189">
        <v>666</v>
      </c>
      <c r="K74" s="189">
        <v>666</v>
      </c>
      <c r="L74" s="189">
        <v>666</v>
      </c>
      <c r="M74" s="189">
        <v>666</v>
      </c>
      <c r="N74" s="189">
        <v>666</v>
      </c>
    </row>
    <row r="75" spans="2:14" ht="15.75" customHeight="1">
      <c r="B75" s="184" t="s">
        <v>172</v>
      </c>
      <c r="C75" s="190">
        <v>1127814</v>
      </c>
      <c r="D75" s="190">
        <v>1265967</v>
      </c>
      <c r="E75" s="190">
        <v>1402336</v>
      </c>
      <c r="F75" s="194">
        <v>557337</v>
      </c>
      <c r="G75" s="194">
        <v>557337</v>
      </c>
      <c r="H75" s="190">
        <v>760451</v>
      </c>
      <c r="I75" s="190">
        <v>760451</v>
      </c>
      <c r="J75" s="194">
        <v>760451</v>
      </c>
      <c r="K75" s="194">
        <v>760451</v>
      </c>
      <c r="L75" s="190">
        <v>1192078</v>
      </c>
      <c r="M75" s="190">
        <v>1192078</v>
      </c>
      <c r="N75" s="190">
        <v>1192078</v>
      </c>
    </row>
    <row r="76" spans="2:14" s="161" customFormat="1" ht="15.75" customHeight="1">
      <c r="B76" s="185" t="s">
        <v>170</v>
      </c>
      <c r="C76" s="189">
        <v>2264451</v>
      </c>
      <c r="D76" s="189">
        <v>2301266</v>
      </c>
      <c r="E76" s="189">
        <v>2249590</v>
      </c>
      <c r="F76" s="189">
        <v>2198516</v>
      </c>
      <c r="G76" s="189">
        <v>2148216</v>
      </c>
      <c r="H76" s="189">
        <v>2103510</v>
      </c>
      <c r="I76" s="189">
        <v>2047987</v>
      </c>
      <c r="J76" s="189">
        <v>1999817</v>
      </c>
      <c r="K76" s="189">
        <v>1949526</v>
      </c>
      <c r="L76" s="189">
        <v>1899993</v>
      </c>
      <c r="M76" s="189">
        <v>1844193</v>
      </c>
      <c r="N76" s="189">
        <v>1796207</v>
      </c>
    </row>
    <row r="77" spans="2:14" s="167" customFormat="1" ht="15.75" customHeight="1">
      <c r="B77" s="184" t="s">
        <v>174</v>
      </c>
      <c r="C77" s="190">
        <v>0</v>
      </c>
      <c r="D77" s="190">
        <v>0</v>
      </c>
      <c r="E77" s="190">
        <v>0</v>
      </c>
      <c r="F77" s="194">
        <v>0</v>
      </c>
      <c r="G77" s="194">
        <v>0</v>
      </c>
      <c r="H77" s="190">
        <v>73192</v>
      </c>
      <c r="I77" s="190">
        <v>73389</v>
      </c>
      <c r="J77" s="194">
        <v>70369</v>
      </c>
      <c r="K77" s="194">
        <v>77405</v>
      </c>
      <c r="L77" s="190">
        <v>31191</v>
      </c>
      <c r="M77" s="190">
        <v>63630</v>
      </c>
      <c r="N77" s="190">
        <v>62841</v>
      </c>
    </row>
    <row r="78" spans="2:14" s="161" customFormat="1" ht="15.75" customHeight="1">
      <c r="B78" s="185" t="s">
        <v>157</v>
      </c>
      <c r="C78" s="189">
        <v>666</v>
      </c>
      <c r="D78" s="189">
        <v>0</v>
      </c>
      <c r="E78" s="189">
        <v>0</v>
      </c>
      <c r="F78" s="189">
        <v>0</v>
      </c>
      <c r="G78" s="189">
        <v>0</v>
      </c>
      <c r="H78" s="189">
        <v>0</v>
      </c>
      <c r="I78" s="189">
        <v>0</v>
      </c>
      <c r="J78" s="189">
        <v>0</v>
      </c>
      <c r="K78" s="189">
        <v>0</v>
      </c>
      <c r="L78" s="189">
        <v>0</v>
      </c>
      <c r="M78" s="189">
        <v>0</v>
      </c>
      <c r="N78" s="189">
        <v>0</v>
      </c>
    </row>
    <row r="79" spans="2:14" ht="24.75" customHeight="1">
      <c r="B79" s="184" t="s">
        <v>117</v>
      </c>
      <c r="C79" s="190">
        <v>0</v>
      </c>
      <c r="D79" s="190">
        <v>0</v>
      </c>
      <c r="E79" s="190">
        <v>301805</v>
      </c>
      <c r="F79" s="194">
        <v>692337</v>
      </c>
      <c r="G79" s="194">
        <v>930754</v>
      </c>
      <c r="H79" s="190">
        <v>0</v>
      </c>
      <c r="I79" s="190">
        <v>285711</v>
      </c>
      <c r="J79" s="194">
        <v>572057</v>
      </c>
      <c r="K79" s="194">
        <v>661539</v>
      </c>
      <c r="L79" s="190">
        <v>0</v>
      </c>
      <c r="M79" s="190">
        <v>364465</v>
      </c>
      <c r="N79" s="190">
        <v>1181218</v>
      </c>
    </row>
    <row r="80" spans="2:14" ht="24.75" customHeight="1">
      <c r="B80" s="185" t="s">
        <v>173</v>
      </c>
      <c r="C80" s="189">
        <v>0</v>
      </c>
      <c r="D80" s="189">
        <v>84693</v>
      </c>
      <c r="E80" s="189">
        <v>0</v>
      </c>
      <c r="F80" s="189">
        <v>0</v>
      </c>
      <c r="G80" s="189">
        <v>0</v>
      </c>
      <c r="H80" s="189">
        <v>0</v>
      </c>
      <c r="I80" s="189">
        <v>0</v>
      </c>
      <c r="J80" s="189">
        <v>0</v>
      </c>
      <c r="K80" s="189">
        <v>0</v>
      </c>
      <c r="L80" s="189">
        <v>0</v>
      </c>
      <c r="M80" s="189">
        <v>0</v>
      </c>
      <c r="N80" s="189">
        <v>0</v>
      </c>
    </row>
    <row r="81" spans="2:14" ht="24.75" customHeight="1">
      <c r="B81" s="166"/>
      <c r="C81" s="190">
        <f>SUM(C73:C80)</f>
        <v>6982951</v>
      </c>
      <c r="D81" s="190">
        <f t="shared" ref="D81:N81" si="6">SUM(D73:D80)</f>
        <v>7242612</v>
      </c>
      <c r="E81" s="190">
        <f t="shared" si="6"/>
        <v>7544417</v>
      </c>
      <c r="F81" s="190">
        <f t="shared" si="6"/>
        <v>7038876</v>
      </c>
      <c r="G81" s="190">
        <f t="shared" si="6"/>
        <v>7226993</v>
      </c>
      <c r="H81" s="190">
        <f t="shared" si="6"/>
        <v>6527839</v>
      </c>
      <c r="I81" s="190">
        <f t="shared" si="6"/>
        <v>6758224</v>
      </c>
      <c r="J81" s="190">
        <f t="shared" si="6"/>
        <v>6993380</v>
      </c>
      <c r="K81" s="190">
        <f t="shared" si="6"/>
        <v>7039607</v>
      </c>
      <c r="L81" s="190">
        <f t="shared" si="6"/>
        <v>6713948</v>
      </c>
      <c r="M81" s="190">
        <f t="shared" si="6"/>
        <v>7055052</v>
      </c>
      <c r="N81" s="190">
        <f t="shared" si="6"/>
        <v>7823030</v>
      </c>
    </row>
    <row r="82" spans="2:14" s="161" customFormat="1" ht="15.75" customHeight="1">
      <c r="B82" s="168" t="s">
        <v>158</v>
      </c>
      <c r="C82" s="193">
        <f t="shared" ref="C82" si="7">SUM(C81+C70+C68+C52)</f>
        <v>9901001</v>
      </c>
      <c r="D82" s="193">
        <f t="shared" ref="D82" si="8">SUM(D81+D70+D68+D52)</f>
        <v>11096749</v>
      </c>
      <c r="E82" s="193">
        <f t="shared" ref="E82" si="9">SUM(E81+E70+E68+E52)</f>
        <v>11397895</v>
      </c>
      <c r="F82" s="193">
        <f t="shared" ref="F82" si="10">SUM(F81+F70+F68+F52)</f>
        <v>11653204</v>
      </c>
      <c r="G82" s="193">
        <f t="shared" ref="G82" si="11">SUM(G81+G70+G68+G52)</f>
        <v>12395764</v>
      </c>
      <c r="H82" s="193">
        <f t="shared" ref="H82" si="12">SUM(H81+H70+H68+H52)</f>
        <v>11290031</v>
      </c>
      <c r="I82" s="193">
        <f t="shared" ref="I82" si="13">SUM(I81+I70+I68+I52)</f>
        <v>11755598</v>
      </c>
      <c r="J82" s="193">
        <f t="shared" ref="J82" si="14">SUM(J81+J70+J68+J52)</f>
        <v>12162325</v>
      </c>
      <c r="K82" s="193">
        <f t="shared" ref="K82" si="15">SUM(K81+K70+K68+K52)</f>
        <v>12189920</v>
      </c>
      <c r="L82" s="193">
        <f t="shared" ref="L82" si="16">SUM(L81+L70+L68+L52)</f>
        <v>13648553</v>
      </c>
      <c r="M82" s="193">
        <f t="shared" ref="M82" si="17">SUM(M81+M70+M68+M52)</f>
        <v>12689381</v>
      </c>
      <c r="N82" s="193">
        <f t="shared" ref="N82" si="18">SUM(N81+N70+N68+N52)</f>
        <v>14446011</v>
      </c>
    </row>
    <row r="83" spans="2:14" s="159" customFormat="1" ht="24.75" customHeight="1">
      <c r="B83" s="165"/>
      <c r="C83" s="176"/>
      <c r="D83" s="176"/>
      <c r="E83" s="176"/>
      <c r="F83" s="176"/>
      <c r="G83" s="180"/>
      <c r="H83" s="180"/>
      <c r="I83" s="180"/>
      <c r="K83" s="180"/>
      <c r="L83" s="180"/>
      <c r="M83" s="180"/>
      <c r="N83" s="180"/>
    </row>
    <row r="84" spans="2:14" ht="24.75" customHeight="1"/>
    <row r="85" spans="2:14" ht="24.75" customHeight="1">
      <c r="B85" s="175"/>
      <c r="C85" s="180"/>
      <c r="D85" s="180"/>
      <c r="E85" s="180"/>
      <c r="F85" s="180"/>
    </row>
    <row r="86" spans="2:14" ht="24.75" customHeight="1"/>
  </sheetData>
  <mergeCells count="4">
    <mergeCell ref="B37:B38"/>
    <mergeCell ref="B2:B3"/>
    <mergeCell ref="C2:N2"/>
    <mergeCell ref="C37:N37"/>
  </mergeCells>
  <pageMargins left="0.78740157499999996" right="0.78740157499999996" top="0.984251969" bottom="0.984251969" header="0.49212598499999999" footer="0.49212598499999999"/>
  <pageSetup paperSize="9" scale="57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2:P28"/>
  <sheetViews>
    <sheetView zoomScale="80" zoomScaleNormal="80" workbookViewId="0">
      <selection activeCell="A8" sqref="A8:XFD8"/>
    </sheetView>
  </sheetViews>
  <sheetFormatPr defaultRowHeight="18.75"/>
  <cols>
    <col min="1" max="1" width="1.7109375" style="22" customWidth="1"/>
    <col min="2" max="2" width="28.42578125" style="21" customWidth="1"/>
    <col min="3" max="4" width="12.7109375" style="22" customWidth="1"/>
    <col min="5" max="5" width="13.7109375" style="22" bestFit="1" customWidth="1"/>
    <col min="6" max="7" width="12.7109375" style="22" customWidth="1"/>
    <col min="8" max="8" width="13.7109375" style="22" bestFit="1" customWidth="1"/>
    <col min="9" max="10" width="12.7109375" style="22" customWidth="1"/>
    <col min="11" max="11" width="13.7109375" style="22" bestFit="1" customWidth="1"/>
    <col min="12" max="14" width="12.7109375" style="22" customWidth="1"/>
    <col min="15" max="16384" width="9.140625" style="22"/>
  </cols>
  <sheetData>
    <row r="2" spans="2:16" ht="19.5">
      <c r="C2" s="213"/>
      <c r="D2" s="213"/>
      <c r="E2" s="213"/>
      <c r="F2" s="213"/>
      <c r="G2" s="213"/>
      <c r="H2" s="213"/>
      <c r="I2" s="213"/>
      <c r="J2" s="213"/>
    </row>
    <row r="5" spans="2:16" ht="20.25" customHeight="1">
      <c r="B5" s="214" t="s">
        <v>44</v>
      </c>
      <c r="C5" s="216" t="s">
        <v>0</v>
      </c>
      <c r="D5" s="217"/>
      <c r="E5" s="217"/>
      <c r="F5" s="217"/>
      <c r="G5" s="217"/>
      <c r="H5" s="218"/>
      <c r="I5" s="219" t="s">
        <v>1</v>
      </c>
      <c r="J5" s="220"/>
      <c r="K5" s="220"/>
      <c r="L5" s="220"/>
      <c r="M5" s="220"/>
      <c r="N5" s="220"/>
    </row>
    <row r="6" spans="2:16" ht="43.5" customHeight="1">
      <c r="B6" s="215"/>
      <c r="C6" s="38" t="s">
        <v>80</v>
      </c>
      <c r="D6" s="38" t="s">
        <v>79</v>
      </c>
      <c r="E6" s="38" t="s">
        <v>43</v>
      </c>
      <c r="F6" s="38" t="s">
        <v>82</v>
      </c>
      <c r="G6" s="38" t="s">
        <v>81</v>
      </c>
      <c r="H6" s="38" t="s">
        <v>43</v>
      </c>
      <c r="I6" s="42" t="str">
        <f>+C6</f>
        <v>3T15</v>
      </c>
      <c r="J6" s="42" t="str">
        <f>+D6</f>
        <v>3T14</v>
      </c>
      <c r="K6" s="42" t="s">
        <v>43</v>
      </c>
      <c r="L6" s="42" t="str">
        <f>+F6</f>
        <v>9M15</v>
      </c>
      <c r="M6" s="42" t="str">
        <f>+G6</f>
        <v>9M14</v>
      </c>
      <c r="N6" s="42" t="s">
        <v>43</v>
      </c>
      <c r="P6" s="89">
        <v>139.80000000000001</v>
      </c>
    </row>
    <row r="7" spans="2:16" s="26" customFormat="1" ht="39" customHeight="1">
      <c r="B7" s="24" t="s">
        <v>11</v>
      </c>
      <c r="C7" s="23">
        <f>SUM('[22]DRE REGULATÓRIO'!$M$32,'[22]DRE REGULATÓRIO'!$M$41)/1000</f>
        <v>-67.507999999999996</v>
      </c>
      <c r="D7" s="23">
        <f>SUM('[23]DRE REGULATÓRIO 2014'!$M$32,'[23]DRE REGULATÓRIO 2014'!$M$41)/1000</f>
        <v>-61.582999999999998</v>
      </c>
      <c r="E7" s="19">
        <f>+C7/D7-1</f>
        <v>9.6211616842310388E-2</v>
      </c>
      <c r="F7" s="23">
        <f>SUM('[22]DRE REGULATÓRIO'!$B$32,'[22]DRE REGULATÓRIO'!$B$41)/1000</f>
        <v>-183.995</v>
      </c>
      <c r="G7" s="23">
        <f>SUM('[23]DRE REGULATÓRIO 2014'!$B$32,'[23]DRE REGULATÓRIO 2014'!$B$41)/1000</f>
        <v>-171.66499999999999</v>
      </c>
      <c r="H7" s="19">
        <f t="shared" ref="H7:H13" si="0">+F7/G7-1</f>
        <v>7.1825940057670623E-2</v>
      </c>
      <c r="I7" s="23">
        <f>SUM('[22]DRE REGULATÓRIO'!$V$32,'[22]DRE REGULATÓRIO'!$V$41)/1000</f>
        <v>-70.768000000000001</v>
      </c>
      <c r="J7" s="23">
        <f>SUM('[23]DRE REGULATÓRIO 2014'!$V$32,'[23]DRE REGULATÓRIO 2014'!$V$41)/1000</f>
        <v>-65.006</v>
      </c>
      <c r="K7" s="19">
        <f t="shared" ref="K7:K13" si="1">+I7/J7-1</f>
        <v>8.8637971879518718E-2</v>
      </c>
      <c r="L7" s="23">
        <f>SUM('[22]DRE REGULATÓRIO'!$K$32,'[22]DRE REGULATÓRIO'!$K$41)/1000</f>
        <v>-192.917</v>
      </c>
      <c r="M7" s="23">
        <f>SUM('[23]DRE REGULATÓRIO 2014'!$K$32,'[23]DRE REGULATÓRIO 2014'!$K$41)/1000</f>
        <v>-179.804</v>
      </c>
      <c r="N7" s="25">
        <f t="shared" ref="N7:N13" si="2">+L7/M7-1</f>
        <v>7.2929412026428775E-2</v>
      </c>
      <c r="P7" s="87">
        <f t="shared" ref="P7:P12" si="3">-I7+J7</f>
        <v>5.7620000000000005</v>
      </c>
    </row>
    <row r="8" spans="2:16" s="26" customFormat="1" ht="39" customHeight="1">
      <c r="B8" s="27" t="s">
        <v>46</v>
      </c>
      <c r="C8" s="28">
        <f>SUM('[22]DRE REGULATÓRIO'!$M$33,'[22]DRE REGULATÓRIO'!$M$42)/1000</f>
        <v>-2.2599999999999998</v>
      </c>
      <c r="D8" s="28">
        <f>SUM('[23]DRE REGULATÓRIO 2014'!$M$33,'[23]DRE REGULATÓRIO 2014'!$M$42)/1000</f>
        <v>-2.8</v>
      </c>
      <c r="E8" s="20">
        <f>+C8/D8-1</f>
        <v>-0.19285714285714284</v>
      </c>
      <c r="F8" s="28">
        <f>SUM('[22]DRE REGULATÓRIO'!$B$33,'[22]DRE REGULATÓRIO'!$B$42)/1000</f>
        <v>-6.0309999999999997</v>
      </c>
      <c r="G8" s="28">
        <f>SUM('[23]DRE REGULATÓRIO 2014'!$B$33,'[23]DRE REGULATÓRIO 2014'!$B$42)/1000</f>
        <v>-7.7169999999999996</v>
      </c>
      <c r="H8" s="20">
        <f t="shared" si="0"/>
        <v>-0.21847868342620191</v>
      </c>
      <c r="I8" s="28">
        <f>SUM('[22]DRE REGULATÓRIO'!$V$33,'[22]DRE REGULATÓRIO'!$V$42)/1000</f>
        <v>-2.3359999999999999</v>
      </c>
      <c r="J8" s="28">
        <f>SUM('[23]DRE REGULATÓRIO 2014'!$V$33,'[23]DRE REGULATÓRIO 2014'!$V$42)/1000</f>
        <v>-2.9460000000000002</v>
      </c>
      <c r="K8" s="20">
        <f t="shared" si="1"/>
        <v>-0.20706042090970822</v>
      </c>
      <c r="L8" s="28">
        <f>SUM('[22]DRE REGULATÓRIO'!$K$33,'[22]DRE REGULATÓRIO'!$K$42)/1000</f>
        <v>-6.3109999999999999</v>
      </c>
      <c r="M8" s="28">
        <f>SUM('[23]DRE REGULATÓRIO 2014'!$K$33,'[23]DRE REGULATÓRIO 2014'!$K$42)/1000</f>
        <v>-8.0039999999999996</v>
      </c>
      <c r="N8" s="29">
        <f t="shared" si="2"/>
        <v>-0.21151924037981007</v>
      </c>
      <c r="P8" s="87">
        <f t="shared" si="3"/>
        <v>-0.61000000000000032</v>
      </c>
    </row>
    <row r="9" spans="2:16" s="26" customFormat="1" ht="39" customHeight="1">
      <c r="B9" s="24" t="s">
        <v>45</v>
      </c>
      <c r="C9" s="23">
        <f>SUM('[22]DRE REGULATÓRIO'!$M$43,'[22]DRE REGULATÓRIO'!$M$34)/1000</f>
        <v>-23.004000000000001</v>
      </c>
      <c r="D9" s="23">
        <f>SUM('[23]DRE REGULATÓRIO 2014'!$M$34,'[23]DRE REGULATÓRIO 2014'!$M$43)/1000</f>
        <v>-24.414999999999999</v>
      </c>
      <c r="E9" s="19">
        <f>+C9/D9-1</f>
        <v>-5.7792340774114215E-2</v>
      </c>
      <c r="F9" s="23">
        <f>SUM('[22]DRE REGULATÓRIO'!$B$34,'[22]DRE REGULATÓRIO'!$B$43)/1000</f>
        <v>-63.069000000000003</v>
      </c>
      <c r="G9" s="23">
        <f>SUM('[23]DRE REGULATÓRIO 2014'!$B$34,'[23]DRE REGULATÓRIO 2014'!$B$43)/1000</f>
        <v>-71.497</v>
      </c>
      <c r="H9" s="19">
        <f t="shared" si="0"/>
        <v>-0.11787907184916846</v>
      </c>
      <c r="I9" s="23">
        <f>SUM('[22]DRE REGULATÓRIO'!$V$34,'[22]DRE REGULATÓRIO'!$V$43)/1000</f>
        <v>-24.54</v>
      </c>
      <c r="J9" s="23">
        <f>SUM('[23]DRE REGULATÓRIO 2014'!$V$34,'[23]DRE REGULATÓRIO 2014'!$V$43)/1000</f>
        <v>-26.053000000000001</v>
      </c>
      <c r="K9" s="19">
        <f t="shared" si="1"/>
        <v>-5.8073926227305894E-2</v>
      </c>
      <c r="L9" s="23">
        <f>SUM('[22]DRE REGULATÓRIO'!$K$34,'[22]DRE REGULATÓRIO'!$K$43)/1000</f>
        <v>-67.765000000000001</v>
      </c>
      <c r="M9" s="23">
        <f>SUM('[23]DRE REGULATÓRIO 2014'!$K$34,'[23]DRE REGULATÓRIO 2014'!$K$43)/1000</f>
        <v>-76.741</v>
      </c>
      <c r="N9" s="25">
        <f t="shared" si="2"/>
        <v>-0.11696485581371108</v>
      </c>
      <c r="P9" s="87">
        <f t="shared" si="3"/>
        <v>-1.5130000000000017</v>
      </c>
    </row>
    <row r="10" spans="2:16" s="26" customFormat="1" ht="39" customHeight="1">
      <c r="B10" s="27" t="s">
        <v>47</v>
      </c>
      <c r="C10" s="28">
        <f>SUM('[22]DRE REGULATÓRIO'!$M$35,'[22]DRE REGULATÓRIO'!$M$44)/1000</f>
        <v>-6.4219999999999997</v>
      </c>
      <c r="D10" s="28">
        <f>SUM('[23]DRE REGULATÓRIO 2014'!$M$35,'[23]DRE REGULATÓRIO 2014'!$M$44)/1000</f>
        <v>-5.4109999999999996</v>
      </c>
      <c r="E10" s="20">
        <f>+C10/D10-1-0.016</f>
        <v>0.1708416189244133</v>
      </c>
      <c r="F10" s="28">
        <f>SUM('[22]DRE REGULATÓRIO'!$B$35,'[22]DRE REGULATÓRIO'!$B$44)/1000</f>
        <v>-18.187999999999999</v>
      </c>
      <c r="G10" s="28">
        <f>SUM('[23]DRE REGULATÓRIO 2014'!$B$35,'[23]DRE REGULATÓRIO 2014'!$B$44)/1000</f>
        <v>-15.057</v>
      </c>
      <c r="H10" s="20">
        <f t="shared" si="0"/>
        <v>0.20794314936574332</v>
      </c>
      <c r="I10" s="28">
        <f>SUM('[22]DRE REGULATÓRIO'!$V$35,'[22]DRE REGULATÓRIO'!$V$44)/1000</f>
        <v>-12.923</v>
      </c>
      <c r="J10" s="28">
        <f>SUM('[23]DRE REGULATÓRIO 2014'!$V$35,'[23]DRE REGULATÓRIO 2014'!$V$44)/1000</f>
        <v>-11.492000000000001</v>
      </c>
      <c r="K10" s="20">
        <f t="shared" si="1"/>
        <v>0.12452140619561436</v>
      </c>
      <c r="L10" s="28">
        <f>SUM('[22]DRE REGULATÓRIO'!$K$35,'[22]DRE REGULATÓRIO'!$K$44)/1000</f>
        <v>-37.314999999999998</v>
      </c>
      <c r="M10" s="28">
        <f>SUM('[23]DRE REGULATÓRIO 2014'!$K$35,'[23]DRE REGULATÓRIO 2014'!$K$44)/1000</f>
        <v>-33.180999999999997</v>
      </c>
      <c r="N10" s="29">
        <f t="shared" si="2"/>
        <v>0.12458937343660526</v>
      </c>
      <c r="P10" s="87">
        <f t="shared" si="3"/>
        <v>1.4309999999999992</v>
      </c>
    </row>
    <row r="11" spans="2:16" s="26" customFormat="1" ht="39" customHeight="1">
      <c r="B11" s="24" t="s">
        <v>48</v>
      </c>
      <c r="C11" s="23">
        <f>SUM('[22]DRE REGULATÓRIO'!$M$45)/1000</f>
        <v>-11.647</v>
      </c>
      <c r="D11" s="23">
        <f>SUM('[23]DRE REGULATÓRIO 2014'!$M$45/1000)</f>
        <v>-17.861000000000001</v>
      </c>
      <c r="E11" s="19">
        <f>+C11/D11-1-0.008</f>
        <v>-0.35590885168803543</v>
      </c>
      <c r="F11" s="23">
        <f>SUM('[22]DRE REGULATÓRIO'!$B$45/1000)</f>
        <v>-50.63</v>
      </c>
      <c r="G11" s="23">
        <f>SUM('[23]DRE REGULATÓRIO 2014'!$B$45)/1000</f>
        <v>-28.893000000000001</v>
      </c>
      <c r="H11" s="19">
        <f t="shared" si="0"/>
        <v>0.7523275533866336</v>
      </c>
      <c r="I11" s="23">
        <f>SUM('[22]DRE REGULATÓRIO'!$V$45)/1000</f>
        <v>-11.659000000000001</v>
      </c>
      <c r="J11" s="23">
        <f>+'[23]DRE REGULATÓRIO 2014'!$V$45/1000</f>
        <v>-17.861000000000001</v>
      </c>
      <c r="K11" s="19">
        <f t="shared" si="1"/>
        <v>-0.34723699680868936</v>
      </c>
      <c r="L11" s="23">
        <f>'[22]DRE REGULATÓRIO'!$K$45/1000</f>
        <v>-50.598999999999997</v>
      </c>
      <c r="M11" s="23">
        <f>SUM('[23]DRE REGULATÓRIO 2014'!$K$45)/1000</f>
        <v>-28.893000000000001</v>
      </c>
      <c r="N11" s="25">
        <f t="shared" si="2"/>
        <v>0.7512546291489286</v>
      </c>
      <c r="P11" s="87">
        <f t="shared" si="3"/>
        <v>-6.202</v>
      </c>
    </row>
    <row r="12" spans="2:16" s="26" customFormat="1" ht="39" customHeight="1">
      <c r="B12" s="27" t="s">
        <v>14</v>
      </c>
      <c r="C12" s="28">
        <f>SUM('[22]DRE REGULATÓRIO'!$M$36:$M$37,'[22]DRE REGULATÓRIO'!$M$46:$M$47)/1000</f>
        <v>-12.076000000000001</v>
      </c>
      <c r="D12" s="28">
        <f>SUM('[23]DRE REGULATÓRIO 2014'!$M$36:$M$37,'[23]DRE REGULATÓRIO 2014'!$M$46:$M$47)/1000</f>
        <v>-16.262</v>
      </c>
      <c r="E12" s="20">
        <f>+C12/D12-1</f>
        <v>-0.25740991267986713</v>
      </c>
      <c r="F12" s="28">
        <f>SUM('[22]DRE REGULATÓRIO'!$B$36:$B$37,'[22]DRE REGULATÓRIO'!$B$46:$B$47)/1000</f>
        <v>-36.195</v>
      </c>
      <c r="G12" s="28">
        <f>SUM('[23]DRE REGULATÓRIO 2014'!$B$36:$B$37,'[23]DRE REGULATÓRIO 2014'!$B$46:$B$47)/1000</f>
        <v>-43.027999999999999</v>
      </c>
      <c r="H12" s="20">
        <f t="shared" si="0"/>
        <v>-0.15880356976852283</v>
      </c>
      <c r="I12" s="28">
        <f>SUM('[22]DRE REGULATÓRIO'!$V$36:$V$37,'[22]DRE REGULATÓRIO'!$V$46:$V$47)/1000</f>
        <v>-12.669</v>
      </c>
      <c r="J12" s="28">
        <f>SUM('[23]DRE REGULATÓRIO 2014'!$V$37,'[23]DRE REGULATÓRIO 2014'!$V$36,'[23]DRE REGULATÓRIO 2014'!$V$46:$V$47)/1000</f>
        <v>-16.463000000000001</v>
      </c>
      <c r="K12" s="20">
        <f t="shared" si="1"/>
        <v>-0.230456174451801</v>
      </c>
      <c r="L12" s="28">
        <f>SUM('[22]DRE REGULATÓRIO'!$K$36:$K$37,'[22]DRE REGULATÓRIO'!$K$46:$K$47)/1000</f>
        <v>-37.853999999999999</v>
      </c>
      <c r="M12" s="28">
        <f>SUM('[23]DRE REGULATÓRIO 2014'!$K$36:$K$37,'[23]DRE REGULATÓRIO 2014'!$K$46:$K$47)/1000</f>
        <v>-44.206000000000003</v>
      </c>
      <c r="N12" s="29">
        <f t="shared" si="2"/>
        <v>-0.14369090168755383</v>
      </c>
      <c r="P12" s="87">
        <f t="shared" si="3"/>
        <v>-3.7940000000000005</v>
      </c>
    </row>
    <row r="13" spans="2:16" ht="37.5" customHeight="1">
      <c r="B13" s="39" t="s">
        <v>35</v>
      </c>
      <c r="C13" s="40">
        <f>SUM(C7:C12)</f>
        <v>-122.917</v>
      </c>
      <c r="D13" s="40">
        <f>SUM(D7:D12)</f>
        <v>-128.33199999999999</v>
      </c>
      <c r="E13" s="41">
        <f>+C13/D13-1</f>
        <v>-4.2195243586946263E-2</v>
      </c>
      <c r="F13" s="40">
        <f>SUM(F7:F12)</f>
        <v>-358.108</v>
      </c>
      <c r="G13" s="40">
        <f>SUM(G7:G12)</f>
        <v>-337.85700000000008</v>
      </c>
      <c r="H13" s="41">
        <f t="shared" si="0"/>
        <v>5.9939560228143618E-2</v>
      </c>
      <c r="I13" s="43">
        <f>SUM(I7:I12)</f>
        <v>-134.89500000000001</v>
      </c>
      <c r="J13" s="43">
        <f>SUM(J7:J12)</f>
        <v>-139.821</v>
      </c>
      <c r="K13" s="44">
        <f t="shared" si="1"/>
        <v>-3.5230759327997907E-2</v>
      </c>
      <c r="L13" s="43">
        <f>SUM(L7:L12)</f>
        <v>-392.76099999999997</v>
      </c>
      <c r="M13" s="43">
        <f>SUM(M7:M12)</f>
        <v>-370.82899999999995</v>
      </c>
      <c r="N13" s="45">
        <f t="shared" si="2"/>
        <v>5.9143163021230905E-2</v>
      </c>
      <c r="P13" s="88">
        <f>+I13-C13</f>
        <v>-11.978000000000009</v>
      </c>
    </row>
    <row r="15" spans="2:16">
      <c r="C15" s="85" t="e">
        <f>+C13-DRE!C9</f>
        <v>#REF!</v>
      </c>
      <c r="D15" s="85" t="e">
        <f>+D13-DRE!D9</f>
        <v>#REF!</v>
      </c>
      <c r="F15" s="85" t="e">
        <f>+F13-DRE!#REF!</f>
        <v>#REF!</v>
      </c>
      <c r="G15" s="85" t="e">
        <f>+G13-DRE!#REF!</f>
        <v>#REF!</v>
      </c>
      <c r="I15" s="85" t="e">
        <f>+I13-DRE!F9</f>
        <v>#REF!</v>
      </c>
      <c r="J15" s="85" t="e">
        <f>+J13-DRE!G9</f>
        <v>#REF!</v>
      </c>
      <c r="L15" s="85" t="e">
        <f>+L13-DRE!#REF!</f>
        <v>#REF!</v>
      </c>
      <c r="M15" s="85" t="e">
        <f>+M13-DRE!#REF!</f>
        <v>#REF!</v>
      </c>
    </row>
    <row r="20" spans="2:14" ht="20.25" customHeight="1">
      <c r="B20" s="214" t="s">
        <v>51</v>
      </c>
      <c r="C20" s="216" t="e">
        <f>+#REF!</f>
        <v>#REF!</v>
      </c>
      <c r="D20" s="217"/>
      <c r="E20" s="217"/>
      <c r="F20" s="217"/>
      <c r="G20" s="217"/>
      <c r="H20" s="218"/>
      <c r="I20" s="219" t="e">
        <f>+#REF!</f>
        <v>#REF!</v>
      </c>
      <c r="J20" s="220"/>
      <c r="K20" s="220"/>
      <c r="L20" s="220"/>
      <c r="M20" s="220"/>
      <c r="N20" s="220"/>
    </row>
    <row r="21" spans="2:14" ht="43.5" customHeight="1">
      <c r="B21" s="215"/>
      <c r="C21" s="38" t="s">
        <v>83</v>
      </c>
      <c r="D21" s="38" t="s">
        <v>84</v>
      </c>
      <c r="E21" s="38" t="s">
        <v>43</v>
      </c>
      <c r="F21" s="38" t="s">
        <v>82</v>
      </c>
      <c r="G21" s="38" t="s">
        <v>81</v>
      </c>
      <c r="H21" s="38" t="s">
        <v>43</v>
      </c>
      <c r="I21" s="42" t="str">
        <f>+C21</f>
        <v>3Q15</v>
      </c>
      <c r="J21" s="42" t="str">
        <f>+D21</f>
        <v>3Q14</v>
      </c>
      <c r="K21" s="42" t="s">
        <v>43</v>
      </c>
      <c r="L21" s="42" t="str">
        <f>+F21</f>
        <v>9M15</v>
      </c>
      <c r="M21" s="42" t="str">
        <f>+G21</f>
        <v>9M14</v>
      </c>
      <c r="N21" s="42" t="s">
        <v>43</v>
      </c>
    </row>
    <row r="22" spans="2:14" s="26" customFormat="1" ht="39" customHeight="1">
      <c r="B22" s="24" t="s">
        <v>75</v>
      </c>
      <c r="C22" s="23">
        <f>+C7</f>
        <v>-67.507999999999996</v>
      </c>
      <c r="D22" s="23">
        <f>+D7</f>
        <v>-61.582999999999998</v>
      </c>
      <c r="E22" s="19">
        <f>+C22/D22-1</f>
        <v>9.6211616842310388E-2</v>
      </c>
      <c r="F22" s="23">
        <f>+F7</f>
        <v>-183.995</v>
      </c>
      <c r="G22" s="23">
        <f>+G7</f>
        <v>-171.66499999999999</v>
      </c>
      <c r="H22" s="19">
        <f t="shared" ref="H22:H28" si="4">+F22/G22-1</f>
        <v>7.1825940057670623E-2</v>
      </c>
      <c r="I22" s="23">
        <f>+I7</f>
        <v>-70.768000000000001</v>
      </c>
      <c r="J22" s="23">
        <f>+J7</f>
        <v>-65.006</v>
      </c>
      <c r="K22" s="19">
        <f t="shared" ref="K22:K28" si="5">+I22/J22-1</f>
        <v>8.8637971879518718E-2</v>
      </c>
      <c r="L22" s="23">
        <f>+L7</f>
        <v>-192.917</v>
      </c>
      <c r="M22" s="23">
        <f>+M7</f>
        <v>-179.804</v>
      </c>
      <c r="N22" s="25">
        <f t="shared" ref="N22:N28" si="6">+L22/M22-1</f>
        <v>7.2929412026428775E-2</v>
      </c>
    </row>
    <row r="23" spans="2:14" s="26" customFormat="1" ht="39" customHeight="1">
      <c r="B23" s="27" t="s">
        <v>12</v>
      </c>
      <c r="C23" s="28">
        <f t="shared" ref="C23:D27" si="7">+C8</f>
        <v>-2.2599999999999998</v>
      </c>
      <c r="D23" s="28">
        <f t="shared" si="7"/>
        <v>-2.8</v>
      </c>
      <c r="E23" s="20">
        <f>+C23/D23-1</f>
        <v>-0.19285714285714284</v>
      </c>
      <c r="F23" s="28">
        <f t="shared" ref="F23:G27" si="8">+F8</f>
        <v>-6.0309999999999997</v>
      </c>
      <c r="G23" s="28">
        <f t="shared" si="8"/>
        <v>-7.7169999999999996</v>
      </c>
      <c r="H23" s="20">
        <f t="shared" si="4"/>
        <v>-0.21847868342620191</v>
      </c>
      <c r="I23" s="28">
        <f t="shared" ref="I23:J27" si="9">+I8</f>
        <v>-2.3359999999999999</v>
      </c>
      <c r="J23" s="28">
        <f t="shared" si="9"/>
        <v>-2.9460000000000002</v>
      </c>
      <c r="K23" s="20">
        <f t="shared" si="5"/>
        <v>-0.20706042090970822</v>
      </c>
      <c r="L23" s="28">
        <f t="shared" ref="L23:M27" si="10">+L8</f>
        <v>-6.3109999999999999</v>
      </c>
      <c r="M23" s="28">
        <f t="shared" si="10"/>
        <v>-8.0039999999999996</v>
      </c>
      <c r="N23" s="29">
        <f t="shared" si="6"/>
        <v>-0.21151924037981007</v>
      </c>
    </row>
    <row r="24" spans="2:14" s="26" customFormat="1" ht="39" customHeight="1">
      <c r="B24" s="24" t="s">
        <v>76</v>
      </c>
      <c r="C24" s="23">
        <f t="shared" si="7"/>
        <v>-23.004000000000001</v>
      </c>
      <c r="D24" s="23">
        <f t="shared" si="7"/>
        <v>-24.414999999999999</v>
      </c>
      <c r="E24" s="19">
        <f>+C24/D24-1</f>
        <v>-5.7792340774114215E-2</v>
      </c>
      <c r="F24" s="23">
        <f t="shared" si="8"/>
        <v>-63.069000000000003</v>
      </c>
      <c r="G24" s="23">
        <f t="shared" si="8"/>
        <v>-71.497</v>
      </c>
      <c r="H24" s="19">
        <f t="shared" si="4"/>
        <v>-0.11787907184916846</v>
      </c>
      <c r="I24" s="23">
        <f t="shared" si="9"/>
        <v>-24.54</v>
      </c>
      <c r="J24" s="23">
        <f t="shared" si="9"/>
        <v>-26.053000000000001</v>
      </c>
      <c r="K24" s="19">
        <f t="shared" si="5"/>
        <v>-5.8073926227305894E-2</v>
      </c>
      <c r="L24" s="23">
        <f t="shared" si="10"/>
        <v>-67.765000000000001</v>
      </c>
      <c r="M24" s="23">
        <f t="shared" si="10"/>
        <v>-76.741</v>
      </c>
      <c r="N24" s="25">
        <f t="shared" si="6"/>
        <v>-0.11696485581371108</v>
      </c>
    </row>
    <row r="25" spans="2:14" s="26" customFormat="1" ht="39" customHeight="1">
      <c r="B25" s="27" t="s">
        <v>77</v>
      </c>
      <c r="C25" s="28">
        <f t="shared" si="7"/>
        <v>-6.4219999999999997</v>
      </c>
      <c r="D25" s="28">
        <f t="shared" si="7"/>
        <v>-5.4109999999999996</v>
      </c>
      <c r="E25" s="20">
        <f>+C25/D25-1-0.016</f>
        <v>0.1708416189244133</v>
      </c>
      <c r="F25" s="28">
        <f t="shared" si="8"/>
        <v>-18.187999999999999</v>
      </c>
      <c r="G25" s="28">
        <f t="shared" si="8"/>
        <v>-15.057</v>
      </c>
      <c r="H25" s="20">
        <f t="shared" si="4"/>
        <v>0.20794314936574332</v>
      </c>
      <c r="I25" s="28">
        <f t="shared" si="9"/>
        <v>-12.923</v>
      </c>
      <c r="J25" s="28">
        <f t="shared" si="9"/>
        <v>-11.492000000000001</v>
      </c>
      <c r="K25" s="20">
        <f t="shared" si="5"/>
        <v>0.12452140619561436</v>
      </c>
      <c r="L25" s="28">
        <f t="shared" si="10"/>
        <v>-37.314999999999998</v>
      </c>
      <c r="M25" s="28">
        <f t="shared" si="10"/>
        <v>-33.180999999999997</v>
      </c>
      <c r="N25" s="29">
        <f t="shared" si="6"/>
        <v>0.12458937343660526</v>
      </c>
    </row>
    <row r="26" spans="2:14" s="26" customFormat="1" ht="39" customHeight="1">
      <c r="B26" s="24" t="s">
        <v>78</v>
      </c>
      <c r="C26" s="23">
        <f t="shared" si="7"/>
        <v>-11.647</v>
      </c>
      <c r="D26" s="23">
        <f t="shared" si="7"/>
        <v>-17.861000000000001</v>
      </c>
      <c r="E26" s="19">
        <f>+C26/D26-1-0.008</f>
        <v>-0.35590885168803543</v>
      </c>
      <c r="F26" s="23">
        <f t="shared" si="8"/>
        <v>-50.63</v>
      </c>
      <c r="G26" s="23">
        <f t="shared" si="8"/>
        <v>-28.893000000000001</v>
      </c>
      <c r="H26" s="19">
        <f t="shared" si="4"/>
        <v>0.7523275533866336</v>
      </c>
      <c r="I26" s="23">
        <f t="shared" si="9"/>
        <v>-11.659000000000001</v>
      </c>
      <c r="J26" s="23">
        <f t="shared" si="9"/>
        <v>-17.861000000000001</v>
      </c>
      <c r="K26" s="19">
        <f t="shared" si="5"/>
        <v>-0.34723699680868936</v>
      </c>
      <c r="L26" s="23">
        <f t="shared" si="10"/>
        <v>-50.598999999999997</v>
      </c>
      <c r="M26" s="23">
        <f t="shared" si="10"/>
        <v>-28.893000000000001</v>
      </c>
      <c r="N26" s="25">
        <f t="shared" si="6"/>
        <v>0.7512546291489286</v>
      </c>
    </row>
    <row r="27" spans="2:14" s="26" customFormat="1" ht="39" customHeight="1">
      <c r="B27" s="27" t="s">
        <v>41</v>
      </c>
      <c r="C27" s="28">
        <f t="shared" si="7"/>
        <v>-12.076000000000001</v>
      </c>
      <c r="D27" s="28">
        <f t="shared" si="7"/>
        <v>-16.262</v>
      </c>
      <c r="E27" s="20">
        <f>+C27/D27-1</f>
        <v>-0.25740991267986713</v>
      </c>
      <c r="F27" s="28">
        <f t="shared" si="8"/>
        <v>-36.195</v>
      </c>
      <c r="G27" s="28">
        <f t="shared" si="8"/>
        <v>-43.027999999999999</v>
      </c>
      <c r="H27" s="20">
        <f t="shared" si="4"/>
        <v>-0.15880356976852283</v>
      </c>
      <c r="I27" s="28">
        <f t="shared" si="9"/>
        <v>-12.669</v>
      </c>
      <c r="J27" s="28">
        <f t="shared" si="9"/>
        <v>-16.463000000000001</v>
      </c>
      <c r="K27" s="20">
        <f t="shared" si="5"/>
        <v>-0.230456174451801</v>
      </c>
      <c r="L27" s="28">
        <f t="shared" si="10"/>
        <v>-37.853999999999999</v>
      </c>
      <c r="M27" s="28">
        <f t="shared" si="10"/>
        <v>-44.206000000000003</v>
      </c>
      <c r="N27" s="29">
        <f t="shared" si="6"/>
        <v>-0.14369090168755383</v>
      </c>
    </row>
    <row r="28" spans="2:14" ht="37.5" customHeight="1">
      <c r="B28" s="39" t="s">
        <v>35</v>
      </c>
      <c r="C28" s="40">
        <f>SUM(C22:C27)</f>
        <v>-122.917</v>
      </c>
      <c r="D28" s="40">
        <f>SUM(D22:D27)</f>
        <v>-128.33199999999999</v>
      </c>
      <c r="E28" s="41">
        <f>+C28/D28-1</f>
        <v>-4.2195243586946263E-2</v>
      </c>
      <c r="F28" s="40">
        <f>SUM(F22:F27)</f>
        <v>-358.108</v>
      </c>
      <c r="G28" s="40">
        <f>SUM(G22:G27)</f>
        <v>-337.85700000000008</v>
      </c>
      <c r="H28" s="41">
        <f t="shared" si="4"/>
        <v>5.9939560228143618E-2</v>
      </c>
      <c r="I28" s="43">
        <f>SUM(I22:I27)</f>
        <v>-134.89500000000001</v>
      </c>
      <c r="J28" s="43">
        <f>SUM(J22:J27)</f>
        <v>-139.821</v>
      </c>
      <c r="K28" s="44">
        <f t="shared" si="5"/>
        <v>-3.5230759327997907E-2</v>
      </c>
      <c r="L28" s="43">
        <f>SUM(L22:L27)</f>
        <v>-392.76099999999997</v>
      </c>
      <c r="M28" s="43">
        <f>SUM(M22:M27)</f>
        <v>-370.82899999999995</v>
      </c>
      <c r="N28" s="45">
        <f t="shared" si="6"/>
        <v>5.9143163021230905E-2</v>
      </c>
    </row>
  </sheetData>
  <mergeCells count="7">
    <mergeCell ref="C2:J2"/>
    <mergeCell ref="B5:B6"/>
    <mergeCell ref="C5:H5"/>
    <mergeCell ref="I5:N5"/>
    <mergeCell ref="B20:B21"/>
    <mergeCell ref="C20:H20"/>
    <mergeCell ref="I20:N20"/>
  </mergeCells>
  <pageMargins left="0.511811024" right="0.511811024" top="0.78740157499999996" bottom="0.78740157499999996" header="0.31496062000000002" footer="0.31496062000000002"/>
  <pageSetup paperSize="9" scale="48" orientation="portrait" r:id="rId1"/>
  <colBreaks count="1" manualBreakCount="1">
    <brk id="14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9"/>
  <dimension ref="A1:Q41"/>
  <sheetViews>
    <sheetView zoomScale="70" zoomScaleNormal="70" workbookViewId="0">
      <selection activeCell="A34" sqref="A34"/>
    </sheetView>
  </sheetViews>
  <sheetFormatPr defaultRowHeight="15"/>
  <cols>
    <col min="1" max="1" width="43.140625" style="46" customWidth="1"/>
    <col min="2" max="3" width="10" style="46" bestFit="1" customWidth="1"/>
    <col min="4" max="4" width="14" style="46" bestFit="1" customWidth="1"/>
    <col min="5" max="5" width="18.5703125" style="46" hidden="1" customWidth="1"/>
    <col min="6" max="7" width="10" style="46" bestFit="1" customWidth="1"/>
    <col min="8" max="8" width="14" style="46" bestFit="1" customWidth="1"/>
    <col min="9" max="9" width="18.5703125" style="46" hidden="1" customWidth="1"/>
    <col min="10" max="10" width="11.5703125" style="46" bestFit="1" customWidth="1"/>
    <col min="11" max="11" width="10" style="46" bestFit="1" customWidth="1"/>
    <col min="12" max="12" width="14" style="46" bestFit="1" customWidth="1"/>
    <col min="13" max="13" width="18.5703125" style="46" hidden="1" customWidth="1"/>
    <col min="14" max="14" width="11.5703125" style="46" bestFit="1" customWidth="1"/>
    <col min="15" max="15" width="10" style="46" bestFit="1" customWidth="1"/>
    <col min="16" max="16" width="14" style="46" bestFit="1" customWidth="1"/>
    <col min="17" max="17" width="18.5703125" style="46" hidden="1" customWidth="1"/>
    <col min="18" max="16384" width="9.140625" style="46"/>
  </cols>
  <sheetData>
    <row r="1" spans="1:17" ht="18" customHeight="1">
      <c r="A1" s="227" t="s">
        <v>52</v>
      </c>
      <c r="B1" s="230" t="s">
        <v>2</v>
      </c>
      <c r="C1" s="231"/>
      <c r="D1" s="231"/>
      <c r="E1" s="232"/>
      <c r="F1" s="233" t="s">
        <v>3</v>
      </c>
      <c r="G1" s="234"/>
      <c r="H1" s="234"/>
      <c r="I1" s="235"/>
      <c r="J1" s="230" t="s">
        <v>4</v>
      </c>
      <c r="K1" s="231"/>
      <c r="L1" s="231"/>
      <c r="M1" s="232"/>
      <c r="N1" s="233" t="s">
        <v>5</v>
      </c>
      <c r="O1" s="234"/>
      <c r="P1" s="234"/>
      <c r="Q1" s="235"/>
    </row>
    <row r="2" spans="1:17" ht="36">
      <c r="A2" s="228"/>
      <c r="B2" s="66" t="s">
        <v>53</v>
      </c>
      <c r="C2" s="66" t="s">
        <v>54</v>
      </c>
      <c r="D2" s="66" t="s">
        <v>55</v>
      </c>
      <c r="E2" s="66" t="s">
        <v>56</v>
      </c>
      <c r="F2" s="67" t="s">
        <v>53</v>
      </c>
      <c r="G2" s="67" t="s">
        <v>54</v>
      </c>
      <c r="H2" s="67" t="s">
        <v>55</v>
      </c>
      <c r="I2" s="67" t="s">
        <v>56</v>
      </c>
      <c r="J2" s="66" t="s">
        <v>53</v>
      </c>
      <c r="K2" s="66" t="s">
        <v>54</v>
      </c>
      <c r="L2" s="66" t="s">
        <v>55</v>
      </c>
      <c r="M2" s="66" t="s">
        <v>56</v>
      </c>
      <c r="N2" s="67" t="s">
        <v>53</v>
      </c>
      <c r="O2" s="67" t="s">
        <v>54</v>
      </c>
      <c r="P2" s="67" t="s">
        <v>55</v>
      </c>
      <c r="Q2" s="67" t="s">
        <v>56</v>
      </c>
    </row>
    <row r="3" spans="1:17" ht="20.25" customHeight="1">
      <c r="A3" s="229"/>
      <c r="B3" s="53">
        <v>0.25</v>
      </c>
      <c r="C3" s="53">
        <v>0.5</v>
      </c>
      <c r="D3" s="53">
        <v>0.51</v>
      </c>
      <c r="E3" s="53">
        <v>0.51</v>
      </c>
      <c r="F3" s="54">
        <v>0.25</v>
      </c>
      <c r="G3" s="54">
        <v>0.5</v>
      </c>
      <c r="H3" s="54">
        <v>0.51</v>
      </c>
      <c r="I3" s="54">
        <v>0.51</v>
      </c>
      <c r="J3" s="53">
        <v>0.25</v>
      </c>
      <c r="K3" s="53">
        <v>0.5</v>
      </c>
      <c r="L3" s="53">
        <v>0.51</v>
      </c>
      <c r="M3" s="53">
        <v>0.51</v>
      </c>
      <c r="N3" s="54">
        <v>0.25</v>
      </c>
      <c r="O3" s="54">
        <v>0.5</v>
      </c>
      <c r="P3" s="54">
        <v>0.51</v>
      </c>
      <c r="Q3" s="54">
        <v>0.51</v>
      </c>
    </row>
    <row r="4" spans="1:17" s="64" customFormat="1" ht="24.95" customHeight="1">
      <c r="A4" s="63" t="s">
        <v>6</v>
      </c>
      <c r="B4" s="61">
        <v>11576</v>
      </c>
      <c r="C4" s="61">
        <v>3412</v>
      </c>
      <c r="D4" s="61">
        <v>136470.58823529413</v>
      </c>
      <c r="E4" s="61" t="s">
        <v>49</v>
      </c>
      <c r="F4" s="61">
        <v>9200</v>
      </c>
      <c r="G4" s="61">
        <v>2247</v>
      </c>
      <c r="H4" s="61">
        <v>90301.999999999985</v>
      </c>
      <c r="I4" s="62"/>
      <c r="J4" s="61">
        <v>22924</v>
      </c>
      <c r="K4" s="61">
        <v>6812</v>
      </c>
      <c r="L4" s="61">
        <v>271362.74509803922</v>
      </c>
      <c r="M4" s="61" t="s">
        <v>49</v>
      </c>
      <c r="N4" s="61">
        <v>18407</v>
      </c>
      <c r="O4" s="61">
        <v>4491</v>
      </c>
      <c r="P4" s="61">
        <v>138920</v>
      </c>
      <c r="Q4" s="62"/>
    </row>
    <row r="5" spans="1:17" ht="24.95" customHeight="1">
      <c r="A5" s="47" t="s">
        <v>57</v>
      </c>
      <c r="B5" s="48">
        <v>-1476</v>
      </c>
      <c r="C5" s="48">
        <v>-336</v>
      </c>
      <c r="D5" s="48">
        <v>-17360.784313725489</v>
      </c>
      <c r="E5" s="48" t="s">
        <v>49</v>
      </c>
      <c r="F5" s="48">
        <v>-1087</v>
      </c>
      <c r="G5" s="48">
        <v>-194</v>
      </c>
      <c r="H5" s="48">
        <v>-11489.000000000002</v>
      </c>
      <c r="I5" s="49"/>
      <c r="J5" s="48">
        <v>-2924</v>
      </c>
      <c r="K5" s="48">
        <v>-702</v>
      </c>
      <c r="L5" s="48">
        <v>-34523.529411764706</v>
      </c>
      <c r="M5" s="48" t="s">
        <v>49</v>
      </c>
      <c r="N5" s="48">
        <v>-2138</v>
      </c>
      <c r="O5" s="48">
        <v>-393</v>
      </c>
      <c r="P5" s="48">
        <v>-17674</v>
      </c>
      <c r="Q5" s="49"/>
    </row>
    <row r="6" spans="1:17" s="64" customFormat="1" ht="24.95" customHeight="1">
      <c r="A6" s="63" t="s">
        <v>58</v>
      </c>
      <c r="B6" s="61">
        <v>10100</v>
      </c>
      <c r="C6" s="61">
        <v>3076</v>
      </c>
      <c r="D6" s="61">
        <v>119109.80392156864</v>
      </c>
      <c r="E6" s="61" t="s">
        <v>49</v>
      </c>
      <c r="F6" s="61">
        <v>8113</v>
      </c>
      <c r="G6" s="61">
        <v>2053</v>
      </c>
      <c r="H6" s="61">
        <v>78812.999999999985</v>
      </c>
      <c r="I6" s="62"/>
      <c r="J6" s="61">
        <v>20000</v>
      </c>
      <c r="K6" s="61">
        <v>6110</v>
      </c>
      <c r="L6" s="61">
        <v>236839.21568627452</v>
      </c>
      <c r="M6" s="61" t="s">
        <v>49</v>
      </c>
      <c r="N6" s="61">
        <v>16269</v>
      </c>
      <c r="O6" s="61">
        <v>4098</v>
      </c>
      <c r="P6" s="61">
        <v>121246</v>
      </c>
      <c r="Q6" s="61">
        <v>0</v>
      </c>
    </row>
    <row r="7" spans="1:17" ht="24.95" customHeight="1">
      <c r="A7" s="47" t="s">
        <v>59</v>
      </c>
      <c r="B7" s="48">
        <v>-5332</v>
      </c>
      <c r="C7" s="48">
        <v>-2688</v>
      </c>
      <c r="D7" s="48">
        <v>-23750.980392156864</v>
      </c>
      <c r="E7" s="48" t="s">
        <v>49</v>
      </c>
      <c r="F7" s="48">
        <v>-5363</v>
      </c>
      <c r="G7" s="48">
        <v>-2147</v>
      </c>
      <c r="H7" s="48">
        <v>-15739.999999999998</v>
      </c>
      <c r="I7" s="49"/>
      <c r="J7" s="48">
        <v>-10736</v>
      </c>
      <c r="K7" s="48">
        <v>-5738</v>
      </c>
      <c r="L7" s="48">
        <v>-50874.509803921566</v>
      </c>
      <c r="M7" s="48" t="s">
        <v>49</v>
      </c>
      <c r="N7" s="48">
        <v>-10807</v>
      </c>
      <c r="O7" s="48">
        <v>-4246</v>
      </c>
      <c r="P7" s="48">
        <v>-41820</v>
      </c>
      <c r="Q7" s="49"/>
    </row>
    <row r="8" spans="1:17" s="64" customFormat="1" ht="24.95" customHeight="1">
      <c r="A8" s="63" t="s">
        <v>60</v>
      </c>
      <c r="B8" s="61">
        <v>4768</v>
      </c>
      <c r="C8" s="61">
        <v>388</v>
      </c>
      <c r="D8" s="61">
        <v>95358.823529411777</v>
      </c>
      <c r="E8" s="65" t="s">
        <v>49</v>
      </c>
      <c r="F8" s="61">
        <v>2750</v>
      </c>
      <c r="G8" s="61">
        <v>-94</v>
      </c>
      <c r="H8" s="61">
        <v>63072.999999999985</v>
      </c>
      <c r="I8" s="62"/>
      <c r="J8" s="61">
        <v>9264</v>
      </c>
      <c r="K8" s="61">
        <v>372</v>
      </c>
      <c r="L8" s="61">
        <v>185964.70588235295</v>
      </c>
      <c r="M8" s="61">
        <v>0</v>
      </c>
      <c r="N8" s="61">
        <v>5462</v>
      </c>
      <c r="O8" s="61">
        <v>-148</v>
      </c>
      <c r="P8" s="61">
        <v>79426</v>
      </c>
      <c r="Q8" s="61">
        <v>0</v>
      </c>
    </row>
    <row r="9" spans="1:17" ht="24.95" customHeight="1">
      <c r="A9" s="47" t="s">
        <v>61</v>
      </c>
      <c r="B9" s="48">
        <v>0</v>
      </c>
      <c r="C9" s="48">
        <v>0</v>
      </c>
      <c r="D9" s="48">
        <v>0</v>
      </c>
      <c r="E9" s="48" t="s">
        <v>49</v>
      </c>
      <c r="F9" s="48">
        <v>-347</v>
      </c>
      <c r="G9" s="48">
        <v>-236</v>
      </c>
      <c r="H9" s="48">
        <v>0</v>
      </c>
      <c r="I9" s="49"/>
      <c r="J9" s="48">
        <v>0</v>
      </c>
      <c r="K9" s="48">
        <v>0</v>
      </c>
      <c r="L9" s="48">
        <v>539.21568627450984</v>
      </c>
      <c r="M9" s="48" t="s">
        <v>49</v>
      </c>
      <c r="N9" s="48">
        <v>-630</v>
      </c>
      <c r="O9" s="48">
        <v>-490</v>
      </c>
      <c r="P9" s="48">
        <v>0</v>
      </c>
      <c r="Q9" s="49"/>
    </row>
    <row r="10" spans="1:17" ht="24.95" hidden="1" customHeight="1">
      <c r="A10" s="47" t="s">
        <v>62</v>
      </c>
      <c r="B10" s="48">
        <v>0</v>
      </c>
      <c r="C10" s="48">
        <v>0</v>
      </c>
      <c r="D10" s="48">
        <v>0</v>
      </c>
      <c r="E10" s="48" t="s">
        <v>49</v>
      </c>
      <c r="F10" s="48">
        <v>0</v>
      </c>
      <c r="G10" s="48">
        <v>0</v>
      </c>
      <c r="H10" s="48">
        <v>0</v>
      </c>
      <c r="I10" s="49"/>
      <c r="J10" s="48">
        <v>0</v>
      </c>
      <c r="K10" s="48">
        <v>0</v>
      </c>
      <c r="L10" s="48">
        <v>0</v>
      </c>
      <c r="M10" s="48" t="s">
        <v>49</v>
      </c>
      <c r="N10" s="48">
        <v>0</v>
      </c>
      <c r="O10" s="48">
        <v>0</v>
      </c>
      <c r="P10" s="48">
        <v>0</v>
      </c>
      <c r="Q10" s="49"/>
    </row>
    <row r="11" spans="1:17" ht="24.95" customHeight="1">
      <c r="A11" s="47" t="s">
        <v>19</v>
      </c>
      <c r="B11" s="48">
        <v>-4988</v>
      </c>
      <c r="C11" s="48">
        <v>-358</v>
      </c>
      <c r="D11" s="48">
        <v>-51950.98039215686</v>
      </c>
      <c r="E11" s="48" t="s">
        <v>49</v>
      </c>
      <c r="F11" s="48">
        <v>-5070</v>
      </c>
      <c r="G11" s="48">
        <v>-265</v>
      </c>
      <c r="H11" s="48">
        <v>-36043.039215686265</v>
      </c>
      <c r="I11" s="49"/>
      <c r="J11" s="48">
        <v>-9780</v>
      </c>
      <c r="K11" s="48">
        <v>-648</v>
      </c>
      <c r="L11" s="48">
        <v>-103172.54901960785</v>
      </c>
      <c r="M11" s="48" t="s">
        <v>49</v>
      </c>
      <c r="N11" s="48">
        <v>-10375</v>
      </c>
      <c r="O11" s="48">
        <v>-521</v>
      </c>
      <c r="P11" s="48">
        <v>-73263.039215686265</v>
      </c>
      <c r="Q11" s="49"/>
    </row>
    <row r="12" spans="1:17" s="64" customFormat="1" ht="24.95" customHeight="1">
      <c r="A12" s="63" t="s">
        <v>63</v>
      </c>
      <c r="B12" s="61">
        <v>-220</v>
      </c>
      <c r="C12" s="61">
        <v>30</v>
      </c>
      <c r="D12" s="61">
        <v>43407.843137254917</v>
      </c>
      <c r="E12" s="65" t="s">
        <v>49</v>
      </c>
      <c r="F12" s="61">
        <v>-2667</v>
      </c>
      <c r="G12" s="61">
        <v>-595</v>
      </c>
      <c r="H12" s="61">
        <v>27029.96078431372</v>
      </c>
      <c r="I12" s="62"/>
      <c r="J12" s="61">
        <v>-516</v>
      </c>
      <c r="K12" s="61">
        <v>-276</v>
      </c>
      <c r="L12" s="61">
        <v>83331.372549019623</v>
      </c>
      <c r="M12" s="61">
        <v>0</v>
      </c>
      <c r="N12" s="61">
        <v>-5543</v>
      </c>
      <c r="O12" s="61">
        <v>-1159</v>
      </c>
      <c r="P12" s="61">
        <v>6162.9607843137346</v>
      </c>
      <c r="Q12" s="61">
        <v>0</v>
      </c>
    </row>
    <row r="13" spans="1:17" ht="24.95" customHeight="1">
      <c r="A13" s="47" t="s">
        <v>64</v>
      </c>
      <c r="B13" s="48">
        <v>0</v>
      </c>
      <c r="C13" s="48">
        <v>0</v>
      </c>
      <c r="D13" s="48">
        <v>-8945.8823529411748</v>
      </c>
      <c r="E13" s="48" t="s">
        <v>49</v>
      </c>
      <c r="F13" s="48">
        <v>0</v>
      </c>
      <c r="G13" s="48">
        <v>0</v>
      </c>
      <c r="H13" s="48">
        <v>0</v>
      </c>
      <c r="I13" s="49"/>
      <c r="J13" s="48">
        <v>0</v>
      </c>
      <c r="K13" s="48">
        <v>0</v>
      </c>
      <c r="L13" s="48">
        <v>-8945.8823529411748</v>
      </c>
      <c r="M13" s="48" t="s">
        <v>49</v>
      </c>
      <c r="N13" s="48">
        <v>0</v>
      </c>
      <c r="O13" s="48">
        <v>0</v>
      </c>
      <c r="P13" s="48">
        <v>0</v>
      </c>
      <c r="Q13" s="49"/>
    </row>
    <row r="14" spans="1:17" s="56" customFormat="1" ht="24.95" customHeight="1">
      <c r="A14" s="57" t="s">
        <v>65</v>
      </c>
      <c r="B14" s="58">
        <v>-220</v>
      </c>
      <c r="C14" s="58">
        <v>30</v>
      </c>
      <c r="D14" s="58">
        <v>34461.960784313742</v>
      </c>
      <c r="E14" s="58" t="s">
        <v>49</v>
      </c>
      <c r="F14" s="55">
        <v>-2667</v>
      </c>
      <c r="G14" s="55">
        <v>-595</v>
      </c>
      <c r="H14" s="55">
        <v>27029.96078431372</v>
      </c>
      <c r="I14" s="59"/>
      <c r="J14" s="58">
        <v>-516</v>
      </c>
      <c r="K14" s="58">
        <v>-276</v>
      </c>
      <c r="L14" s="58">
        <v>74385.490196078448</v>
      </c>
      <c r="M14" s="55">
        <v>0</v>
      </c>
      <c r="N14" s="55">
        <v>-5543</v>
      </c>
      <c r="O14" s="55">
        <v>-1159</v>
      </c>
      <c r="P14" s="55">
        <v>6162.9607843137346</v>
      </c>
      <c r="Q14" s="55">
        <v>0</v>
      </c>
    </row>
    <row r="15" spans="1:17" ht="15" customHeight="1">
      <c r="A15" s="50"/>
      <c r="B15" s="51"/>
      <c r="C15" s="51"/>
      <c r="D15" s="51"/>
      <c r="E15" s="51"/>
      <c r="F15" s="51"/>
      <c r="G15" s="51"/>
      <c r="H15" s="51"/>
      <c r="I15" s="51" t="s">
        <v>66</v>
      </c>
      <c r="J15" s="51"/>
      <c r="K15" s="51"/>
      <c r="L15" s="51"/>
      <c r="M15" s="52"/>
      <c r="N15" s="51"/>
      <c r="O15" s="51"/>
      <c r="P15" s="51"/>
      <c r="Q15" s="51" t="s">
        <v>66</v>
      </c>
    </row>
    <row r="16" spans="1:17" ht="24.95" customHeight="1">
      <c r="A16" s="47" t="s">
        <v>67</v>
      </c>
      <c r="B16" s="48">
        <f>+B14*B3</f>
        <v>-55</v>
      </c>
      <c r="C16" s="48">
        <f t="shared" ref="C16:P16" si="0">+C14*C3</f>
        <v>15</v>
      </c>
      <c r="D16" s="48">
        <f t="shared" si="0"/>
        <v>17575.600000000009</v>
      </c>
      <c r="E16" s="48" t="e">
        <f t="shared" si="0"/>
        <v>#VALUE!</v>
      </c>
      <c r="F16" s="48">
        <f t="shared" si="0"/>
        <v>-666.75</v>
      </c>
      <c r="G16" s="48">
        <f t="shared" si="0"/>
        <v>-297.5</v>
      </c>
      <c r="H16" s="48">
        <f t="shared" si="0"/>
        <v>13785.279999999997</v>
      </c>
      <c r="I16" s="48">
        <f t="shared" si="0"/>
        <v>0</v>
      </c>
      <c r="J16" s="48">
        <f t="shared" si="0"/>
        <v>-129</v>
      </c>
      <c r="K16" s="48">
        <f t="shared" si="0"/>
        <v>-138</v>
      </c>
      <c r="L16" s="48">
        <f t="shared" si="0"/>
        <v>37936.600000000006</v>
      </c>
      <c r="M16" s="48">
        <f t="shared" si="0"/>
        <v>0</v>
      </c>
      <c r="N16" s="48">
        <f t="shared" si="0"/>
        <v>-1385.75</v>
      </c>
      <c r="O16" s="48">
        <f t="shared" si="0"/>
        <v>-579.5</v>
      </c>
      <c r="P16" s="48">
        <f t="shared" si="0"/>
        <v>3143.1100000000047</v>
      </c>
      <c r="Q16" s="48">
        <v>0</v>
      </c>
    </row>
    <row r="17" spans="1:17" ht="14.25" customHeight="1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</row>
    <row r="18" spans="1:17" ht="24.95" customHeight="1">
      <c r="A18" s="60" t="s">
        <v>16</v>
      </c>
      <c r="B18" s="221">
        <f>SUM(B16:D16)</f>
        <v>17535.600000000009</v>
      </c>
      <c r="C18" s="222"/>
      <c r="D18" s="222"/>
      <c r="E18" s="223"/>
      <c r="F18" s="224">
        <f>SUM(F16:H16)</f>
        <v>12821.029999999997</v>
      </c>
      <c r="G18" s="225"/>
      <c r="H18" s="225"/>
      <c r="I18" s="226"/>
      <c r="J18" s="221">
        <f>SUM(J16:L16)</f>
        <v>37669.600000000006</v>
      </c>
      <c r="K18" s="222"/>
      <c r="L18" s="222"/>
      <c r="M18" s="223"/>
      <c r="N18" s="224">
        <f>SUM(N16:P16)</f>
        <v>1177.8600000000047</v>
      </c>
      <c r="O18" s="225"/>
      <c r="P18" s="225"/>
      <c r="Q18" s="226"/>
    </row>
    <row r="24" spans="1:17" ht="18" customHeight="1">
      <c r="A24" s="227" t="s">
        <v>52</v>
      </c>
      <c r="B24" s="230" t="s">
        <v>42</v>
      </c>
      <c r="C24" s="231"/>
      <c r="D24" s="231"/>
      <c r="E24" s="232"/>
      <c r="F24" s="233" t="s">
        <v>38</v>
      </c>
      <c r="G24" s="234"/>
      <c r="H24" s="234"/>
      <c r="I24" s="235"/>
      <c r="J24" s="230" t="s">
        <v>39</v>
      </c>
      <c r="K24" s="231"/>
      <c r="L24" s="231"/>
      <c r="M24" s="232"/>
      <c r="N24" s="233" t="s">
        <v>40</v>
      </c>
      <c r="O24" s="234"/>
      <c r="P24" s="234"/>
      <c r="Q24" s="235"/>
    </row>
    <row r="25" spans="1:17" ht="36">
      <c r="A25" s="228"/>
      <c r="B25" s="66" t="s">
        <v>53</v>
      </c>
      <c r="C25" s="66" t="s">
        <v>54</v>
      </c>
      <c r="D25" s="66" t="s">
        <v>55</v>
      </c>
      <c r="E25" s="66" t="s">
        <v>56</v>
      </c>
      <c r="F25" s="67" t="s">
        <v>53</v>
      </c>
      <c r="G25" s="67" t="s">
        <v>54</v>
      </c>
      <c r="H25" s="67" t="s">
        <v>55</v>
      </c>
      <c r="I25" s="67" t="s">
        <v>56</v>
      </c>
      <c r="J25" s="66" t="s">
        <v>53</v>
      </c>
      <c r="K25" s="66" t="s">
        <v>54</v>
      </c>
      <c r="L25" s="66" t="s">
        <v>55</v>
      </c>
      <c r="M25" s="66" t="s">
        <v>56</v>
      </c>
      <c r="N25" s="67" t="s">
        <v>53</v>
      </c>
      <c r="O25" s="67" t="s">
        <v>54</v>
      </c>
      <c r="P25" s="67" t="s">
        <v>55</v>
      </c>
      <c r="Q25" s="67" t="s">
        <v>56</v>
      </c>
    </row>
    <row r="26" spans="1:17" ht="20.25" customHeight="1">
      <c r="A26" s="229"/>
      <c r="B26" s="53">
        <v>0.25</v>
      </c>
      <c r="C26" s="53">
        <v>0.5</v>
      </c>
      <c r="D26" s="53">
        <v>0.51</v>
      </c>
      <c r="E26" s="53">
        <v>0.51</v>
      </c>
      <c r="F26" s="54">
        <v>0.25</v>
      </c>
      <c r="G26" s="54">
        <v>0.5</v>
      </c>
      <c r="H26" s="54">
        <v>0.51</v>
      </c>
      <c r="I26" s="54">
        <v>0.51</v>
      </c>
      <c r="J26" s="53">
        <v>0.25</v>
      </c>
      <c r="K26" s="53">
        <v>0.5</v>
      </c>
      <c r="L26" s="53">
        <v>0.51</v>
      </c>
      <c r="M26" s="53">
        <v>0.51</v>
      </c>
      <c r="N26" s="54">
        <v>0.25</v>
      </c>
      <c r="O26" s="54">
        <v>0.5</v>
      </c>
      <c r="P26" s="54">
        <v>0.51</v>
      </c>
      <c r="Q26" s="54">
        <v>0.51</v>
      </c>
    </row>
    <row r="27" spans="1:17" s="64" customFormat="1" ht="24.95" customHeight="1">
      <c r="A27" s="63" t="e">
        <f>+#REF!</f>
        <v>#REF!</v>
      </c>
      <c r="B27" s="61">
        <v>11576</v>
      </c>
      <c r="C27" s="61">
        <v>3412</v>
      </c>
      <c r="D27" s="61">
        <v>136470.58823529413</v>
      </c>
      <c r="E27" s="61" t="s">
        <v>49</v>
      </c>
      <c r="F27" s="61">
        <v>9200</v>
      </c>
      <c r="G27" s="61">
        <v>2247</v>
      </c>
      <c r="H27" s="61">
        <v>90301.999999999985</v>
      </c>
      <c r="I27" s="62"/>
      <c r="J27" s="61">
        <v>22924</v>
      </c>
      <c r="K27" s="61">
        <v>6812</v>
      </c>
      <c r="L27" s="61">
        <v>271362.74509803922</v>
      </c>
      <c r="M27" s="61" t="s">
        <v>49</v>
      </c>
      <c r="N27" s="61">
        <v>18407</v>
      </c>
      <c r="O27" s="61">
        <v>4491</v>
      </c>
      <c r="P27" s="61">
        <v>138920</v>
      </c>
      <c r="Q27" s="62"/>
    </row>
    <row r="28" spans="1:17" ht="24.95" customHeight="1">
      <c r="A28" s="47" t="e">
        <f>+#REF!</f>
        <v>#REF!</v>
      </c>
      <c r="B28" s="48">
        <v>-1476</v>
      </c>
      <c r="C28" s="48">
        <v>-336</v>
      </c>
      <c r="D28" s="48">
        <v>-17360.784313725489</v>
      </c>
      <c r="E28" s="48" t="s">
        <v>49</v>
      </c>
      <c r="F28" s="48">
        <v>-1087</v>
      </c>
      <c r="G28" s="48">
        <v>-194</v>
      </c>
      <c r="H28" s="48">
        <v>-11489.000000000002</v>
      </c>
      <c r="I28" s="49"/>
      <c r="J28" s="48">
        <v>-2924</v>
      </c>
      <c r="K28" s="48">
        <v>-702</v>
      </c>
      <c r="L28" s="48">
        <v>-34523.529411764706</v>
      </c>
      <c r="M28" s="48" t="s">
        <v>49</v>
      </c>
      <c r="N28" s="48">
        <v>-2138</v>
      </c>
      <c r="O28" s="48">
        <v>-393</v>
      </c>
      <c r="P28" s="48">
        <v>-17674</v>
      </c>
      <c r="Q28" s="49"/>
    </row>
    <row r="29" spans="1:17" s="64" customFormat="1" ht="24.95" customHeight="1">
      <c r="A29" s="63" t="e">
        <f>+#REF!</f>
        <v>#REF!</v>
      </c>
      <c r="B29" s="61">
        <v>10100</v>
      </c>
      <c r="C29" s="61">
        <v>3076</v>
      </c>
      <c r="D29" s="61">
        <v>119109.80392156864</v>
      </c>
      <c r="E29" s="61" t="s">
        <v>49</v>
      </c>
      <c r="F29" s="61">
        <v>8113</v>
      </c>
      <c r="G29" s="61">
        <v>2053</v>
      </c>
      <c r="H29" s="61">
        <v>78812.999999999985</v>
      </c>
      <c r="I29" s="62"/>
      <c r="J29" s="61">
        <v>20000</v>
      </c>
      <c r="K29" s="61">
        <v>6110</v>
      </c>
      <c r="L29" s="61">
        <v>236839.21568627452</v>
      </c>
      <c r="M29" s="61" t="s">
        <v>49</v>
      </c>
      <c r="N29" s="61">
        <v>16269</v>
      </c>
      <c r="O29" s="61">
        <v>4098</v>
      </c>
      <c r="P29" s="61">
        <v>121246</v>
      </c>
      <c r="Q29" s="61">
        <v>0</v>
      </c>
    </row>
    <row r="30" spans="1:17" ht="24.95" customHeight="1">
      <c r="A30" s="47" t="e">
        <f>+#REF!</f>
        <v>#REF!</v>
      </c>
      <c r="B30" s="48">
        <v>-5332</v>
      </c>
      <c r="C30" s="48">
        <v>-2688</v>
      </c>
      <c r="D30" s="48">
        <v>-23750.980392156864</v>
      </c>
      <c r="E30" s="48" t="s">
        <v>49</v>
      </c>
      <c r="F30" s="48">
        <v>-5363</v>
      </c>
      <c r="G30" s="48">
        <v>-2147</v>
      </c>
      <c r="H30" s="48">
        <v>-15739.999999999998</v>
      </c>
      <c r="I30" s="49"/>
      <c r="J30" s="48">
        <v>-10736</v>
      </c>
      <c r="K30" s="48">
        <v>-5738</v>
      </c>
      <c r="L30" s="48">
        <v>-50874.509803921566</v>
      </c>
      <c r="M30" s="48" t="s">
        <v>49</v>
      </c>
      <c r="N30" s="48">
        <v>-10807</v>
      </c>
      <c r="O30" s="48">
        <v>-4246</v>
      </c>
      <c r="P30" s="48">
        <v>-41820</v>
      </c>
      <c r="Q30" s="49"/>
    </row>
    <row r="31" spans="1:17" s="64" customFormat="1" ht="24.95" customHeight="1">
      <c r="A31" s="72" t="e">
        <f>+#REF!</f>
        <v>#REF!</v>
      </c>
      <c r="B31" s="61">
        <v>4768</v>
      </c>
      <c r="C31" s="61">
        <v>388</v>
      </c>
      <c r="D31" s="61">
        <v>95358.823529411777</v>
      </c>
      <c r="E31" s="65" t="s">
        <v>49</v>
      </c>
      <c r="F31" s="61">
        <v>2750</v>
      </c>
      <c r="G31" s="61">
        <v>-94</v>
      </c>
      <c r="H31" s="61">
        <v>63072.999999999985</v>
      </c>
      <c r="I31" s="62"/>
      <c r="J31" s="61">
        <v>9264</v>
      </c>
      <c r="K31" s="61">
        <v>372</v>
      </c>
      <c r="L31" s="61">
        <v>185964.70588235295</v>
      </c>
      <c r="M31" s="61">
        <v>0</v>
      </c>
      <c r="N31" s="61">
        <v>5462</v>
      </c>
      <c r="O31" s="61">
        <v>-148</v>
      </c>
      <c r="P31" s="61">
        <v>79426</v>
      </c>
      <c r="Q31" s="61">
        <v>0</v>
      </c>
    </row>
    <row r="32" spans="1:17" ht="24.95" customHeight="1">
      <c r="A32" s="47" t="s">
        <v>69</v>
      </c>
      <c r="B32" s="48">
        <v>0</v>
      </c>
      <c r="C32" s="48">
        <v>0</v>
      </c>
      <c r="D32" s="48">
        <v>0</v>
      </c>
      <c r="E32" s="48" t="s">
        <v>49</v>
      </c>
      <c r="F32" s="48">
        <v>-347</v>
      </c>
      <c r="G32" s="48">
        <v>-236</v>
      </c>
      <c r="H32" s="48">
        <v>0</v>
      </c>
      <c r="I32" s="49"/>
      <c r="J32" s="48">
        <v>0</v>
      </c>
      <c r="K32" s="48">
        <v>0</v>
      </c>
      <c r="L32" s="48">
        <v>539.21568627450984</v>
      </c>
      <c r="M32" s="48" t="s">
        <v>49</v>
      </c>
      <c r="N32" s="48">
        <v>-630</v>
      </c>
      <c r="O32" s="48">
        <v>-490</v>
      </c>
      <c r="P32" s="48">
        <v>0</v>
      </c>
      <c r="Q32" s="49"/>
    </row>
    <row r="33" spans="1:17" ht="24.95" hidden="1" customHeight="1">
      <c r="A33" s="47" t="s">
        <v>62</v>
      </c>
      <c r="B33" s="48">
        <v>0</v>
      </c>
      <c r="C33" s="48">
        <v>0</v>
      </c>
      <c r="D33" s="48">
        <v>0</v>
      </c>
      <c r="E33" s="48" t="s">
        <v>49</v>
      </c>
      <c r="F33" s="48">
        <v>0</v>
      </c>
      <c r="G33" s="48">
        <v>0</v>
      </c>
      <c r="H33" s="48">
        <v>0</v>
      </c>
      <c r="I33" s="49"/>
      <c r="J33" s="48">
        <v>0</v>
      </c>
      <c r="K33" s="48">
        <v>0</v>
      </c>
      <c r="L33" s="48">
        <v>0</v>
      </c>
      <c r="M33" s="48" t="s">
        <v>49</v>
      </c>
      <c r="N33" s="48">
        <v>0</v>
      </c>
      <c r="O33" s="48">
        <v>0</v>
      </c>
      <c r="P33" s="48">
        <v>0</v>
      </c>
      <c r="Q33" s="49"/>
    </row>
    <row r="34" spans="1:17" ht="24.95" customHeight="1">
      <c r="A34" s="47" t="e">
        <f>+#REF!</f>
        <v>#REF!</v>
      </c>
      <c r="B34" s="48">
        <v>-4988</v>
      </c>
      <c r="C34" s="48">
        <v>-358</v>
      </c>
      <c r="D34" s="48">
        <v>-51950.98039215686</v>
      </c>
      <c r="E34" s="48" t="s">
        <v>49</v>
      </c>
      <c r="F34" s="48">
        <v>-5070</v>
      </c>
      <c r="G34" s="48">
        <v>-265</v>
      </c>
      <c r="H34" s="48">
        <v>-36043.039215686265</v>
      </c>
      <c r="I34" s="49"/>
      <c r="J34" s="48">
        <v>-9780</v>
      </c>
      <c r="K34" s="48">
        <v>-648</v>
      </c>
      <c r="L34" s="48">
        <v>-103172.54901960785</v>
      </c>
      <c r="M34" s="48" t="s">
        <v>49</v>
      </c>
      <c r="N34" s="48">
        <v>-10375</v>
      </c>
      <c r="O34" s="48">
        <v>-521</v>
      </c>
      <c r="P34" s="48">
        <v>-73263.039215686265</v>
      </c>
      <c r="Q34" s="49"/>
    </row>
    <row r="35" spans="1:17" s="64" customFormat="1" ht="24.95" customHeight="1">
      <c r="A35" s="63" t="e">
        <f>+#REF!</f>
        <v>#REF!</v>
      </c>
      <c r="B35" s="61">
        <v>-220</v>
      </c>
      <c r="C35" s="61">
        <v>30</v>
      </c>
      <c r="D35" s="61">
        <v>43407.843137254917</v>
      </c>
      <c r="E35" s="65" t="s">
        <v>49</v>
      </c>
      <c r="F35" s="61">
        <v>-2667</v>
      </c>
      <c r="G35" s="61">
        <v>-595</v>
      </c>
      <c r="H35" s="61">
        <v>27029.96078431372</v>
      </c>
      <c r="I35" s="62"/>
      <c r="J35" s="61">
        <v>-516</v>
      </c>
      <c r="K35" s="61">
        <v>-276</v>
      </c>
      <c r="L35" s="61">
        <v>83331.372549019623</v>
      </c>
      <c r="M35" s="61">
        <v>0</v>
      </c>
      <c r="N35" s="61">
        <v>-5543</v>
      </c>
      <c r="O35" s="61">
        <v>-1159</v>
      </c>
      <c r="P35" s="61">
        <v>6162.9607843137346</v>
      </c>
      <c r="Q35" s="61">
        <v>0</v>
      </c>
    </row>
    <row r="36" spans="1:17" ht="24.95" customHeight="1">
      <c r="A36" s="47" t="e">
        <f>+#REF!</f>
        <v>#REF!</v>
      </c>
      <c r="B36" s="48">
        <v>0</v>
      </c>
      <c r="C36" s="48">
        <v>0</v>
      </c>
      <c r="D36" s="48">
        <v>-8945.8823529411748</v>
      </c>
      <c r="E36" s="48" t="s">
        <v>49</v>
      </c>
      <c r="F36" s="48">
        <v>0</v>
      </c>
      <c r="G36" s="48">
        <v>0</v>
      </c>
      <c r="H36" s="48">
        <v>0</v>
      </c>
      <c r="I36" s="49"/>
      <c r="J36" s="48">
        <v>0</v>
      </c>
      <c r="K36" s="48">
        <v>0</v>
      </c>
      <c r="L36" s="48">
        <v>-8945.8823529411748</v>
      </c>
      <c r="M36" s="48" t="s">
        <v>49</v>
      </c>
      <c r="N36" s="48">
        <v>0</v>
      </c>
      <c r="O36" s="48">
        <v>0</v>
      </c>
      <c r="P36" s="48">
        <v>0</v>
      </c>
      <c r="Q36" s="49"/>
    </row>
    <row r="37" spans="1:17" s="56" customFormat="1" ht="24.95" customHeight="1">
      <c r="A37" s="57" t="s">
        <v>50</v>
      </c>
      <c r="B37" s="58">
        <v>-220</v>
      </c>
      <c r="C37" s="58">
        <v>30</v>
      </c>
      <c r="D37" s="58">
        <v>34461.960784313742</v>
      </c>
      <c r="E37" s="58" t="s">
        <v>49</v>
      </c>
      <c r="F37" s="55">
        <v>-2667</v>
      </c>
      <c r="G37" s="55">
        <v>-595</v>
      </c>
      <c r="H37" s="55">
        <v>27029.96078431372</v>
      </c>
      <c r="I37" s="59"/>
      <c r="J37" s="58">
        <v>-516</v>
      </c>
      <c r="K37" s="58">
        <v>-276</v>
      </c>
      <c r="L37" s="58">
        <v>74385.490196078448</v>
      </c>
      <c r="M37" s="55">
        <v>0</v>
      </c>
      <c r="N37" s="55">
        <v>-5543</v>
      </c>
      <c r="O37" s="55">
        <v>-1159</v>
      </c>
      <c r="P37" s="55">
        <v>6162.9607843137346</v>
      </c>
      <c r="Q37" s="55">
        <v>0</v>
      </c>
    </row>
    <row r="38" spans="1:17" ht="15" customHeight="1">
      <c r="A38" s="50"/>
      <c r="B38" s="51"/>
      <c r="C38" s="51"/>
      <c r="D38" s="51"/>
      <c r="E38" s="51"/>
      <c r="F38" s="51"/>
      <c r="G38" s="51"/>
      <c r="H38" s="51"/>
      <c r="I38" s="51" t="s">
        <v>66</v>
      </c>
      <c r="J38" s="51"/>
      <c r="K38" s="51"/>
      <c r="L38" s="51"/>
      <c r="M38" s="52"/>
      <c r="N38" s="51"/>
      <c r="O38" s="51"/>
      <c r="P38" s="51"/>
      <c r="Q38" s="51" t="s">
        <v>66</v>
      </c>
    </row>
    <row r="39" spans="1:17" ht="24.95" customHeight="1">
      <c r="A39" s="47" t="s">
        <v>68</v>
      </c>
      <c r="B39" s="48">
        <f>+B37*B26</f>
        <v>-55</v>
      </c>
      <c r="C39" s="48">
        <f t="shared" ref="C39:P39" si="1">+C37*C26</f>
        <v>15</v>
      </c>
      <c r="D39" s="48">
        <f t="shared" si="1"/>
        <v>17575.600000000009</v>
      </c>
      <c r="E39" s="48" t="e">
        <f t="shared" si="1"/>
        <v>#VALUE!</v>
      </c>
      <c r="F39" s="48">
        <f t="shared" si="1"/>
        <v>-666.75</v>
      </c>
      <c r="G39" s="48">
        <f t="shared" si="1"/>
        <v>-297.5</v>
      </c>
      <c r="H39" s="48">
        <f t="shared" si="1"/>
        <v>13785.279999999997</v>
      </c>
      <c r="I39" s="48">
        <f t="shared" si="1"/>
        <v>0</v>
      </c>
      <c r="J39" s="48">
        <f t="shared" si="1"/>
        <v>-129</v>
      </c>
      <c r="K39" s="48">
        <f t="shared" si="1"/>
        <v>-138</v>
      </c>
      <c r="L39" s="48">
        <f t="shared" si="1"/>
        <v>37936.600000000006</v>
      </c>
      <c r="M39" s="48">
        <f t="shared" si="1"/>
        <v>0</v>
      </c>
      <c r="N39" s="48">
        <f t="shared" si="1"/>
        <v>-1385.75</v>
      </c>
      <c r="O39" s="48">
        <f t="shared" si="1"/>
        <v>-579.5</v>
      </c>
      <c r="P39" s="48">
        <f t="shared" si="1"/>
        <v>3143.1100000000047</v>
      </c>
      <c r="Q39" s="48">
        <v>0</v>
      </c>
    </row>
    <row r="40" spans="1:17" ht="14.25" customHeight="1">
      <c r="A40" s="50"/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51"/>
      <c r="P40" s="51"/>
      <c r="Q40" s="51"/>
    </row>
    <row r="41" spans="1:17" ht="24.95" customHeight="1">
      <c r="A41" s="60" t="e">
        <f>+#REF!</f>
        <v>#REF!</v>
      </c>
      <c r="B41" s="221">
        <f>SUM(B39:D39)</f>
        <v>17535.600000000009</v>
      </c>
      <c r="C41" s="222"/>
      <c r="D41" s="222"/>
      <c r="E41" s="223"/>
      <c r="F41" s="224">
        <f>SUM(F39:H39)</f>
        <v>12821.029999999997</v>
      </c>
      <c r="G41" s="225"/>
      <c r="H41" s="225"/>
      <c r="I41" s="226"/>
      <c r="J41" s="221">
        <f>SUM(J39:L39)</f>
        <v>37669.600000000006</v>
      </c>
      <c r="K41" s="222"/>
      <c r="L41" s="222"/>
      <c r="M41" s="223"/>
      <c r="N41" s="224">
        <f>SUM(N39:P39)</f>
        <v>1177.8600000000047</v>
      </c>
      <c r="O41" s="225"/>
      <c r="P41" s="225"/>
      <c r="Q41" s="226"/>
    </row>
  </sheetData>
  <mergeCells count="18">
    <mergeCell ref="J18:M18"/>
    <mergeCell ref="N18:Q18"/>
    <mergeCell ref="B18:E18"/>
    <mergeCell ref="F18:I18"/>
    <mergeCell ref="A1:A3"/>
    <mergeCell ref="J1:M1"/>
    <mergeCell ref="N1:Q1"/>
    <mergeCell ref="B1:E1"/>
    <mergeCell ref="F1:I1"/>
    <mergeCell ref="B41:E41"/>
    <mergeCell ref="F41:I41"/>
    <mergeCell ref="J41:M41"/>
    <mergeCell ref="N41:Q41"/>
    <mergeCell ref="A24:A26"/>
    <mergeCell ref="B24:E24"/>
    <mergeCell ref="F24:I24"/>
    <mergeCell ref="J24:M24"/>
    <mergeCell ref="N24:Q24"/>
  </mergeCells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2:D8"/>
  <sheetViews>
    <sheetView zoomScale="80" zoomScaleNormal="80" workbookViewId="0">
      <selection activeCell="H19" sqref="H19"/>
    </sheetView>
  </sheetViews>
  <sheetFormatPr defaultRowHeight="12.75"/>
  <cols>
    <col min="1" max="1" width="9.140625" style="73"/>
    <col min="2" max="2" width="28.85546875" style="73" customWidth="1"/>
    <col min="3" max="3" width="15.5703125" style="73" bestFit="1" customWidth="1"/>
    <col min="4" max="4" width="13.7109375" style="73" customWidth="1"/>
    <col min="5" max="5" width="18.5703125" style="73" bestFit="1" customWidth="1"/>
    <col min="6" max="7" width="12.7109375" style="73" customWidth="1"/>
    <col min="8" max="8" width="11" style="73" bestFit="1" customWidth="1"/>
    <col min="9" max="245" width="9.140625" style="73"/>
    <col min="246" max="246" width="28.85546875" style="73" bestFit="1" customWidth="1"/>
    <col min="247" max="247" width="13.140625" style="73" bestFit="1" customWidth="1"/>
    <col min="248" max="249" width="13.7109375" style="73" customWidth="1"/>
    <col min="250" max="250" width="5.85546875" style="73" customWidth="1"/>
    <col min="251" max="251" width="12.7109375" style="73" bestFit="1" customWidth="1"/>
    <col min="252" max="253" width="14.28515625" style="73" customWidth="1"/>
    <col min="254" max="501" width="9.140625" style="73"/>
    <col min="502" max="502" width="28.85546875" style="73" bestFit="1" customWidth="1"/>
    <col min="503" max="503" width="13.140625" style="73" bestFit="1" customWidth="1"/>
    <col min="504" max="505" width="13.7109375" style="73" customWidth="1"/>
    <col min="506" max="506" width="5.85546875" style="73" customWidth="1"/>
    <col min="507" max="507" width="12.7109375" style="73" bestFit="1" customWidth="1"/>
    <col min="508" max="509" width="14.28515625" style="73" customWidth="1"/>
    <col min="510" max="757" width="9.140625" style="73"/>
    <col min="758" max="758" width="28.85546875" style="73" bestFit="1" customWidth="1"/>
    <col min="759" max="759" width="13.140625" style="73" bestFit="1" customWidth="1"/>
    <col min="760" max="761" width="13.7109375" style="73" customWidth="1"/>
    <col min="762" max="762" width="5.85546875" style="73" customWidth="1"/>
    <col min="763" max="763" width="12.7109375" style="73" bestFit="1" customWidth="1"/>
    <col min="764" max="765" width="14.28515625" style="73" customWidth="1"/>
    <col min="766" max="1013" width="9.140625" style="73"/>
    <col min="1014" max="1014" width="28.85546875" style="73" bestFit="1" customWidth="1"/>
    <col min="1015" max="1015" width="13.140625" style="73" bestFit="1" customWidth="1"/>
    <col min="1016" max="1017" width="13.7109375" style="73" customWidth="1"/>
    <col min="1018" max="1018" width="5.85546875" style="73" customWidth="1"/>
    <col min="1019" max="1019" width="12.7109375" style="73" bestFit="1" customWidth="1"/>
    <col min="1020" max="1021" width="14.28515625" style="73" customWidth="1"/>
    <col min="1022" max="1269" width="9.140625" style="73"/>
    <col min="1270" max="1270" width="28.85546875" style="73" bestFit="1" customWidth="1"/>
    <col min="1271" max="1271" width="13.140625" style="73" bestFit="1" customWidth="1"/>
    <col min="1272" max="1273" width="13.7109375" style="73" customWidth="1"/>
    <col min="1274" max="1274" width="5.85546875" style="73" customWidth="1"/>
    <col min="1275" max="1275" width="12.7109375" style="73" bestFit="1" customWidth="1"/>
    <col min="1276" max="1277" width="14.28515625" style="73" customWidth="1"/>
    <col min="1278" max="1525" width="9.140625" style="73"/>
    <col min="1526" max="1526" width="28.85546875" style="73" bestFit="1" customWidth="1"/>
    <col min="1527" max="1527" width="13.140625" style="73" bestFit="1" customWidth="1"/>
    <col min="1528" max="1529" width="13.7109375" style="73" customWidth="1"/>
    <col min="1530" max="1530" width="5.85546875" style="73" customWidth="1"/>
    <col min="1531" max="1531" width="12.7109375" style="73" bestFit="1" customWidth="1"/>
    <col min="1532" max="1533" width="14.28515625" style="73" customWidth="1"/>
    <col min="1534" max="1781" width="9.140625" style="73"/>
    <col min="1782" max="1782" width="28.85546875" style="73" bestFit="1" customWidth="1"/>
    <col min="1783" max="1783" width="13.140625" style="73" bestFit="1" customWidth="1"/>
    <col min="1784" max="1785" width="13.7109375" style="73" customWidth="1"/>
    <col min="1786" max="1786" width="5.85546875" style="73" customWidth="1"/>
    <col min="1787" max="1787" width="12.7109375" style="73" bestFit="1" customWidth="1"/>
    <col min="1788" max="1789" width="14.28515625" style="73" customWidth="1"/>
    <col min="1790" max="2037" width="9.140625" style="73"/>
    <col min="2038" max="2038" width="28.85546875" style="73" bestFit="1" customWidth="1"/>
    <col min="2039" max="2039" width="13.140625" style="73" bestFit="1" customWidth="1"/>
    <col min="2040" max="2041" width="13.7109375" style="73" customWidth="1"/>
    <col min="2042" max="2042" width="5.85546875" style="73" customWidth="1"/>
    <col min="2043" max="2043" width="12.7109375" style="73" bestFit="1" customWidth="1"/>
    <col min="2044" max="2045" width="14.28515625" style="73" customWidth="1"/>
    <col min="2046" max="2293" width="9.140625" style="73"/>
    <col min="2294" max="2294" width="28.85546875" style="73" bestFit="1" customWidth="1"/>
    <col min="2295" max="2295" width="13.140625" style="73" bestFit="1" customWidth="1"/>
    <col min="2296" max="2297" width="13.7109375" style="73" customWidth="1"/>
    <col min="2298" max="2298" width="5.85546875" style="73" customWidth="1"/>
    <col min="2299" max="2299" width="12.7109375" style="73" bestFit="1" customWidth="1"/>
    <col min="2300" max="2301" width="14.28515625" style="73" customWidth="1"/>
    <col min="2302" max="2549" width="9.140625" style="73"/>
    <col min="2550" max="2550" width="28.85546875" style="73" bestFit="1" customWidth="1"/>
    <col min="2551" max="2551" width="13.140625" style="73" bestFit="1" customWidth="1"/>
    <col min="2552" max="2553" width="13.7109375" style="73" customWidth="1"/>
    <col min="2554" max="2554" width="5.85546875" style="73" customWidth="1"/>
    <col min="2555" max="2555" width="12.7109375" style="73" bestFit="1" customWidth="1"/>
    <col min="2556" max="2557" width="14.28515625" style="73" customWidth="1"/>
    <col min="2558" max="2805" width="9.140625" style="73"/>
    <col min="2806" max="2806" width="28.85546875" style="73" bestFit="1" customWidth="1"/>
    <col min="2807" max="2807" width="13.140625" style="73" bestFit="1" customWidth="1"/>
    <col min="2808" max="2809" width="13.7109375" style="73" customWidth="1"/>
    <col min="2810" max="2810" width="5.85546875" style="73" customWidth="1"/>
    <col min="2811" max="2811" width="12.7109375" style="73" bestFit="1" customWidth="1"/>
    <col min="2812" max="2813" width="14.28515625" style="73" customWidth="1"/>
    <col min="2814" max="3061" width="9.140625" style="73"/>
    <col min="3062" max="3062" width="28.85546875" style="73" bestFit="1" customWidth="1"/>
    <col min="3063" max="3063" width="13.140625" style="73" bestFit="1" customWidth="1"/>
    <col min="3064" max="3065" width="13.7109375" style="73" customWidth="1"/>
    <col min="3066" max="3066" width="5.85546875" style="73" customWidth="1"/>
    <col min="3067" max="3067" width="12.7109375" style="73" bestFit="1" customWidth="1"/>
    <col min="3068" max="3069" width="14.28515625" style="73" customWidth="1"/>
    <col min="3070" max="3317" width="9.140625" style="73"/>
    <col min="3318" max="3318" width="28.85546875" style="73" bestFit="1" customWidth="1"/>
    <col min="3319" max="3319" width="13.140625" style="73" bestFit="1" customWidth="1"/>
    <col min="3320" max="3321" width="13.7109375" style="73" customWidth="1"/>
    <col min="3322" max="3322" width="5.85546875" style="73" customWidth="1"/>
    <col min="3323" max="3323" width="12.7109375" style="73" bestFit="1" customWidth="1"/>
    <col min="3324" max="3325" width="14.28515625" style="73" customWidth="1"/>
    <col min="3326" max="3573" width="9.140625" style="73"/>
    <col min="3574" max="3574" width="28.85546875" style="73" bestFit="1" customWidth="1"/>
    <col min="3575" max="3575" width="13.140625" style="73" bestFit="1" customWidth="1"/>
    <col min="3576" max="3577" width="13.7109375" style="73" customWidth="1"/>
    <col min="3578" max="3578" width="5.85546875" style="73" customWidth="1"/>
    <col min="3579" max="3579" width="12.7109375" style="73" bestFit="1" customWidth="1"/>
    <col min="3580" max="3581" width="14.28515625" style="73" customWidth="1"/>
    <col min="3582" max="3829" width="9.140625" style="73"/>
    <col min="3830" max="3830" width="28.85546875" style="73" bestFit="1" customWidth="1"/>
    <col min="3831" max="3831" width="13.140625" style="73" bestFit="1" customWidth="1"/>
    <col min="3832" max="3833" width="13.7109375" style="73" customWidth="1"/>
    <col min="3834" max="3834" width="5.85546875" style="73" customWidth="1"/>
    <col min="3835" max="3835" width="12.7109375" style="73" bestFit="1" customWidth="1"/>
    <col min="3836" max="3837" width="14.28515625" style="73" customWidth="1"/>
    <col min="3838" max="4085" width="9.140625" style="73"/>
    <col min="4086" max="4086" width="28.85546875" style="73" bestFit="1" customWidth="1"/>
    <col min="4087" max="4087" width="13.140625" style="73" bestFit="1" customWidth="1"/>
    <col min="4088" max="4089" width="13.7109375" style="73" customWidth="1"/>
    <col min="4090" max="4090" width="5.85546875" style="73" customWidth="1"/>
    <col min="4091" max="4091" width="12.7109375" style="73" bestFit="1" customWidth="1"/>
    <col min="4092" max="4093" width="14.28515625" style="73" customWidth="1"/>
    <col min="4094" max="4341" width="9.140625" style="73"/>
    <col min="4342" max="4342" width="28.85546875" style="73" bestFit="1" customWidth="1"/>
    <col min="4343" max="4343" width="13.140625" style="73" bestFit="1" customWidth="1"/>
    <col min="4344" max="4345" width="13.7109375" style="73" customWidth="1"/>
    <col min="4346" max="4346" width="5.85546875" style="73" customWidth="1"/>
    <col min="4347" max="4347" width="12.7109375" style="73" bestFit="1" customWidth="1"/>
    <col min="4348" max="4349" width="14.28515625" style="73" customWidth="1"/>
    <col min="4350" max="4597" width="9.140625" style="73"/>
    <col min="4598" max="4598" width="28.85546875" style="73" bestFit="1" customWidth="1"/>
    <col min="4599" max="4599" width="13.140625" style="73" bestFit="1" customWidth="1"/>
    <col min="4600" max="4601" width="13.7109375" style="73" customWidth="1"/>
    <col min="4602" max="4602" width="5.85546875" style="73" customWidth="1"/>
    <col min="4603" max="4603" width="12.7109375" style="73" bestFit="1" customWidth="1"/>
    <col min="4604" max="4605" width="14.28515625" style="73" customWidth="1"/>
    <col min="4606" max="4853" width="9.140625" style="73"/>
    <col min="4854" max="4854" width="28.85546875" style="73" bestFit="1" customWidth="1"/>
    <col min="4855" max="4855" width="13.140625" style="73" bestFit="1" customWidth="1"/>
    <col min="4856" max="4857" width="13.7109375" style="73" customWidth="1"/>
    <col min="4858" max="4858" width="5.85546875" style="73" customWidth="1"/>
    <col min="4859" max="4859" width="12.7109375" style="73" bestFit="1" customWidth="1"/>
    <col min="4860" max="4861" width="14.28515625" style="73" customWidth="1"/>
    <col min="4862" max="5109" width="9.140625" style="73"/>
    <col min="5110" max="5110" width="28.85546875" style="73" bestFit="1" customWidth="1"/>
    <col min="5111" max="5111" width="13.140625" style="73" bestFit="1" customWidth="1"/>
    <col min="5112" max="5113" width="13.7109375" style="73" customWidth="1"/>
    <col min="5114" max="5114" width="5.85546875" style="73" customWidth="1"/>
    <col min="5115" max="5115" width="12.7109375" style="73" bestFit="1" customWidth="1"/>
    <col min="5116" max="5117" width="14.28515625" style="73" customWidth="1"/>
    <col min="5118" max="5365" width="9.140625" style="73"/>
    <col min="5366" max="5366" width="28.85546875" style="73" bestFit="1" customWidth="1"/>
    <col min="5367" max="5367" width="13.140625" style="73" bestFit="1" customWidth="1"/>
    <col min="5368" max="5369" width="13.7109375" style="73" customWidth="1"/>
    <col min="5370" max="5370" width="5.85546875" style="73" customWidth="1"/>
    <col min="5371" max="5371" width="12.7109375" style="73" bestFit="1" customWidth="1"/>
    <col min="5372" max="5373" width="14.28515625" style="73" customWidth="1"/>
    <col min="5374" max="5621" width="9.140625" style="73"/>
    <col min="5622" max="5622" width="28.85546875" style="73" bestFit="1" customWidth="1"/>
    <col min="5623" max="5623" width="13.140625" style="73" bestFit="1" customWidth="1"/>
    <col min="5624" max="5625" width="13.7109375" style="73" customWidth="1"/>
    <col min="5626" max="5626" width="5.85546875" style="73" customWidth="1"/>
    <col min="5627" max="5627" width="12.7109375" style="73" bestFit="1" customWidth="1"/>
    <col min="5628" max="5629" width="14.28515625" style="73" customWidth="1"/>
    <col min="5630" max="5877" width="9.140625" style="73"/>
    <col min="5878" max="5878" width="28.85546875" style="73" bestFit="1" customWidth="1"/>
    <col min="5879" max="5879" width="13.140625" style="73" bestFit="1" customWidth="1"/>
    <col min="5880" max="5881" width="13.7109375" style="73" customWidth="1"/>
    <col min="5882" max="5882" width="5.85546875" style="73" customWidth="1"/>
    <col min="5883" max="5883" width="12.7109375" style="73" bestFit="1" customWidth="1"/>
    <col min="5884" max="5885" width="14.28515625" style="73" customWidth="1"/>
    <col min="5886" max="6133" width="9.140625" style="73"/>
    <col min="6134" max="6134" width="28.85546875" style="73" bestFit="1" customWidth="1"/>
    <col min="6135" max="6135" width="13.140625" style="73" bestFit="1" customWidth="1"/>
    <col min="6136" max="6137" width="13.7109375" style="73" customWidth="1"/>
    <col min="6138" max="6138" width="5.85546875" style="73" customWidth="1"/>
    <col min="6139" max="6139" width="12.7109375" style="73" bestFit="1" customWidth="1"/>
    <col min="6140" max="6141" width="14.28515625" style="73" customWidth="1"/>
    <col min="6142" max="6389" width="9.140625" style="73"/>
    <col min="6390" max="6390" width="28.85546875" style="73" bestFit="1" customWidth="1"/>
    <col min="6391" max="6391" width="13.140625" style="73" bestFit="1" customWidth="1"/>
    <col min="6392" max="6393" width="13.7109375" style="73" customWidth="1"/>
    <col min="6394" max="6394" width="5.85546875" style="73" customWidth="1"/>
    <col min="6395" max="6395" width="12.7109375" style="73" bestFit="1" customWidth="1"/>
    <col min="6396" max="6397" width="14.28515625" style="73" customWidth="1"/>
    <col min="6398" max="6645" width="9.140625" style="73"/>
    <col min="6646" max="6646" width="28.85546875" style="73" bestFit="1" customWidth="1"/>
    <col min="6647" max="6647" width="13.140625" style="73" bestFit="1" customWidth="1"/>
    <col min="6648" max="6649" width="13.7109375" style="73" customWidth="1"/>
    <col min="6650" max="6650" width="5.85546875" style="73" customWidth="1"/>
    <col min="6651" max="6651" width="12.7109375" style="73" bestFit="1" customWidth="1"/>
    <col min="6652" max="6653" width="14.28515625" style="73" customWidth="1"/>
    <col min="6654" max="6901" width="9.140625" style="73"/>
    <col min="6902" max="6902" width="28.85546875" style="73" bestFit="1" customWidth="1"/>
    <col min="6903" max="6903" width="13.140625" style="73" bestFit="1" customWidth="1"/>
    <col min="6904" max="6905" width="13.7109375" style="73" customWidth="1"/>
    <col min="6906" max="6906" width="5.85546875" style="73" customWidth="1"/>
    <col min="6907" max="6907" width="12.7109375" style="73" bestFit="1" customWidth="1"/>
    <col min="6908" max="6909" width="14.28515625" style="73" customWidth="1"/>
    <col min="6910" max="7157" width="9.140625" style="73"/>
    <col min="7158" max="7158" width="28.85546875" style="73" bestFit="1" customWidth="1"/>
    <col min="7159" max="7159" width="13.140625" style="73" bestFit="1" customWidth="1"/>
    <col min="7160" max="7161" width="13.7109375" style="73" customWidth="1"/>
    <col min="7162" max="7162" width="5.85546875" style="73" customWidth="1"/>
    <col min="7163" max="7163" width="12.7109375" style="73" bestFit="1" customWidth="1"/>
    <col min="7164" max="7165" width="14.28515625" style="73" customWidth="1"/>
    <col min="7166" max="7413" width="9.140625" style="73"/>
    <col min="7414" max="7414" width="28.85546875" style="73" bestFit="1" customWidth="1"/>
    <col min="7415" max="7415" width="13.140625" style="73" bestFit="1" customWidth="1"/>
    <col min="7416" max="7417" width="13.7109375" style="73" customWidth="1"/>
    <col min="7418" max="7418" width="5.85546875" style="73" customWidth="1"/>
    <col min="7419" max="7419" width="12.7109375" style="73" bestFit="1" customWidth="1"/>
    <col min="7420" max="7421" width="14.28515625" style="73" customWidth="1"/>
    <col min="7422" max="7669" width="9.140625" style="73"/>
    <col min="7670" max="7670" width="28.85546875" style="73" bestFit="1" customWidth="1"/>
    <col min="7671" max="7671" width="13.140625" style="73" bestFit="1" customWidth="1"/>
    <col min="7672" max="7673" width="13.7109375" style="73" customWidth="1"/>
    <col min="7674" max="7674" width="5.85546875" style="73" customWidth="1"/>
    <col min="7675" max="7675" width="12.7109375" style="73" bestFit="1" customWidth="1"/>
    <col min="7676" max="7677" width="14.28515625" style="73" customWidth="1"/>
    <col min="7678" max="7925" width="9.140625" style="73"/>
    <col min="7926" max="7926" width="28.85546875" style="73" bestFit="1" customWidth="1"/>
    <col min="7927" max="7927" width="13.140625" style="73" bestFit="1" customWidth="1"/>
    <col min="7928" max="7929" width="13.7109375" style="73" customWidth="1"/>
    <col min="7930" max="7930" width="5.85546875" style="73" customWidth="1"/>
    <col min="7931" max="7931" width="12.7109375" style="73" bestFit="1" customWidth="1"/>
    <col min="7932" max="7933" width="14.28515625" style="73" customWidth="1"/>
    <col min="7934" max="8181" width="9.140625" style="73"/>
    <col min="8182" max="8182" width="28.85546875" style="73" bestFit="1" customWidth="1"/>
    <col min="8183" max="8183" width="13.140625" style="73" bestFit="1" customWidth="1"/>
    <col min="8184" max="8185" width="13.7109375" style="73" customWidth="1"/>
    <col min="8186" max="8186" width="5.85546875" style="73" customWidth="1"/>
    <col min="8187" max="8187" width="12.7109375" style="73" bestFit="1" customWidth="1"/>
    <col min="8188" max="8189" width="14.28515625" style="73" customWidth="1"/>
    <col min="8190" max="8437" width="9.140625" style="73"/>
    <col min="8438" max="8438" width="28.85546875" style="73" bestFit="1" customWidth="1"/>
    <col min="8439" max="8439" width="13.140625" style="73" bestFit="1" customWidth="1"/>
    <col min="8440" max="8441" width="13.7109375" style="73" customWidth="1"/>
    <col min="8442" max="8442" width="5.85546875" style="73" customWidth="1"/>
    <col min="8443" max="8443" width="12.7109375" style="73" bestFit="1" customWidth="1"/>
    <col min="8444" max="8445" width="14.28515625" style="73" customWidth="1"/>
    <col min="8446" max="8693" width="9.140625" style="73"/>
    <col min="8694" max="8694" width="28.85546875" style="73" bestFit="1" customWidth="1"/>
    <col min="8695" max="8695" width="13.140625" style="73" bestFit="1" customWidth="1"/>
    <col min="8696" max="8697" width="13.7109375" style="73" customWidth="1"/>
    <col min="8698" max="8698" width="5.85546875" style="73" customWidth="1"/>
    <col min="8699" max="8699" width="12.7109375" style="73" bestFit="1" customWidth="1"/>
    <col min="8700" max="8701" width="14.28515625" style="73" customWidth="1"/>
    <col min="8702" max="8949" width="9.140625" style="73"/>
    <col min="8950" max="8950" width="28.85546875" style="73" bestFit="1" customWidth="1"/>
    <col min="8951" max="8951" width="13.140625" style="73" bestFit="1" customWidth="1"/>
    <col min="8952" max="8953" width="13.7109375" style="73" customWidth="1"/>
    <col min="8954" max="8954" width="5.85546875" style="73" customWidth="1"/>
    <col min="8955" max="8955" width="12.7109375" style="73" bestFit="1" customWidth="1"/>
    <col min="8956" max="8957" width="14.28515625" style="73" customWidth="1"/>
    <col min="8958" max="9205" width="9.140625" style="73"/>
    <col min="9206" max="9206" width="28.85546875" style="73" bestFit="1" customWidth="1"/>
    <col min="9207" max="9207" width="13.140625" style="73" bestFit="1" customWidth="1"/>
    <col min="9208" max="9209" width="13.7109375" style="73" customWidth="1"/>
    <col min="9210" max="9210" width="5.85546875" style="73" customWidth="1"/>
    <col min="9211" max="9211" width="12.7109375" style="73" bestFit="1" customWidth="1"/>
    <col min="9212" max="9213" width="14.28515625" style="73" customWidth="1"/>
    <col min="9214" max="9461" width="9.140625" style="73"/>
    <col min="9462" max="9462" width="28.85546875" style="73" bestFit="1" customWidth="1"/>
    <col min="9463" max="9463" width="13.140625" style="73" bestFit="1" customWidth="1"/>
    <col min="9464" max="9465" width="13.7109375" style="73" customWidth="1"/>
    <col min="9466" max="9466" width="5.85546875" style="73" customWidth="1"/>
    <col min="9467" max="9467" width="12.7109375" style="73" bestFit="1" customWidth="1"/>
    <col min="9468" max="9469" width="14.28515625" style="73" customWidth="1"/>
    <col min="9470" max="9717" width="9.140625" style="73"/>
    <col min="9718" max="9718" width="28.85546875" style="73" bestFit="1" customWidth="1"/>
    <col min="9719" max="9719" width="13.140625" style="73" bestFit="1" customWidth="1"/>
    <col min="9720" max="9721" width="13.7109375" style="73" customWidth="1"/>
    <col min="9722" max="9722" width="5.85546875" style="73" customWidth="1"/>
    <col min="9723" max="9723" width="12.7109375" style="73" bestFit="1" customWidth="1"/>
    <col min="9724" max="9725" width="14.28515625" style="73" customWidth="1"/>
    <col min="9726" max="9973" width="9.140625" style="73"/>
    <col min="9974" max="9974" width="28.85546875" style="73" bestFit="1" customWidth="1"/>
    <col min="9975" max="9975" width="13.140625" style="73" bestFit="1" customWidth="1"/>
    <col min="9976" max="9977" width="13.7109375" style="73" customWidth="1"/>
    <col min="9978" max="9978" width="5.85546875" style="73" customWidth="1"/>
    <col min="9979" max="9979" width="12.7109375" style="73" bestFit="1" customWidth="1"/>
    <col min="9980" max="9981" width="14.28515625" style="73" customWidth="1"/>
    <col min="9982" max="10229" width="9.140625" style="73"/>
    <col min="10230" max="10230" width="28.85546875" style="73" bestFit="1" customWidth="1"/>
    <col min="10231" max="10231" width="13.140625" style="73" bestFit="1" customWidth="1"/>
    <col min="10232" max="10233" width="13.7109375" style="73" customWidth="1"/>
    <col min="10234" max="10234" width="5.85546875" style="73" customWidth="1"/>
    <col min="10235" max="10235" width="12.7109375" style="73" bestFit="1" customWidth="1"/>
    <col min="10236" max="10237" width="14.28515625" style="73" customWidth="1"/>
    <col min="10238" max="10485" width="9.140625" style="73"/>
    <col min="10486" max="10486" width="28.85546875" style="73" bestFit="1" customWidth="1"/>
    <col min="10487" max="10487" width="13.140625" style="73" bestFit="1" customWidth="1"/>
    <col min="10488" max="10489" width="13.7109375" style="73" customWidth="1"/>
    <col min="10490" max="10490" width="5.85546875" style="73" customWidth="1"/>
    <col min="10491" max="10491" width="12.7109375" style="73" bestFit="1" customWidth="1"/>
    <col min="10492" max="10493" width="14.28515625" style="73" customWidth="1"/>
    <col min="10494" max="10741" width="9.140625" style="73"/>
    <col min="10742" max="10742" width="28.85546875" style="73" bestFit="1" customWidth="1"/>
    <col min="10743" max="10743" width="13.140625" style="73" bestFit="1" customWidth="1"/>
    <col min="10744" max="10745" width="13.7109375" style="73" customWidth="1"/>
    <col min="10746" max="10746" width="5.85546875" style="73" customWidth="1"/>
    <col min="10747" max="10747" width="12.7109375" style="73" bestFit="1" customWidth="1"/>
    <col min="10748" max="10749" width="14.28515625" style="73" customWidth="1"/>
    <col min="10750" max="10997" width="9.140625" style="73"/>
    <col min="10998" max="10998" width="28.85546875" style="73" bestFit="1" customWidth="1"/>
    <col min="10999" max="10999" width="13.140625" style="73" bestFit="1" customWidth="1"/>
    <col min="11000" max="11001" width="13.7109375" style="73" customWidth="1"/>
    <col min="11002" max="11002" width="5.85546875" style="73" customWidth="1"/>
    <col min="11003" max="11003" width="12.7109375" style="73" bestFit="1" customWidth="1"/>
    <col min="11004" max="11005" width="14.28515625" style="73" customWidth="1"/>
    <col min="11006" max="11253" width="9.140625" style="73"/>
    <col min="11254" max="11254" width="28.85546875" style="73" bestFit="1" customWidth="1"/>
    <col min="11255" max="11255" width="13.140625" style="73" bestFit="1" customWidth="1"/>
    <col min="11256" max="11257" width="13.7109375" style="73" customWidth="1"/>
    <col min="11258" max="11258" width="5.85546875" style="73" customWidth="1"/>
    <col min="11259" max="11259" width="12.7109375" style="73" bestFit="1" customWidth="1"/>
    <col min="11260" max="11261" width="14.28515625" style="73" customWidth="1"/>
    <col min="11262" max="11509" width="9.140625" style="73"/>
    <col min="11510" max="11510" width="28.85546875" style="73" bestFit="1" customWidth="1"/>
    <col min="11511" max="11511" width="13.140625" style="73" bestFit="1" customWidth="1"/>
    <col min="11512" max="11513" width="13.7109375" style="73" customWidth="1"/>
    <col min="11514" max="11514" width="5.85546875" style="73" customWidth="1"/>
    <col min="11515" max="11515" width="12.7109375" style="73" bestFit="1" customWidth="1"/>
    <col min="11516" max="11517" width="14.28515625" style="73" customWidth="1"/>
    <col min="11518" max="11765" width="9.140625" style="73"/>
    <col min="11766" max="11766" width="28.85546875" style="73" bestFit="1" customWidth="1"/>
    <col min="11767" max="11767" width="13.140625" style="73" bestFit="1" customWidth="1"/>
    <col min="11768" max="11769" width="13.7109375" style="73" customWidth="1"/>
    <col min="11770" max="11770" width="5.85546875" style="73" customWidth="1"/>
    <col min="11771" max="11771" width="12.7109375" style="73" bestFit="1" customWidth="1"/>
    <col min="11772" max="11773" width="14.28515625" style="73" customWidth="1"/>
    <col min="11774" max="12021" width="9.140625" style="73"/>
    <col min="12022" max="12022" width="28.85546875" style="73" bestFit="1" customWidth="1"/>
    <col min="12023" max="12023" width="13.140625" style="73" bestFit="1" customWidth="1"/>
    <col min="12024" max="12025" width="13.7109375" style="73" customWidth="1"/>
    <col min="12026" max="12026" width="5.85546875" style="73" customWidth="1"/>
    <col min="12027" max="12027" width="12.7109375" style="73" bestFit="1" customWidth="1"/>
    <col min="12028" max="12029" width="14.28515625" style="73" customWidth="1"/>
    <col min="12030" max="12277" width="9.140625" style="73"/>
    <col min="12278" max="12278" width="28.85546875" style="73" bestFit="1" customWidth="1"/>
    <col min="12279" max="12279" width="13.140625" style="73" bestFit="1" customWidth="1"/>
    <col min="12280" max="12281" width="13.7109375" style="73" customWidth="1"/>
    <col min="12282" max="12282" width="5.85546875" style="73" customWidth="1"/>
    <col min="12283" max="12283" width="12.7109375" style="73" bestFit="1" customWidth="1"/>
    <col min="12284" max="12285" width="14.28515625" style="73" customWidth="1"/>
    <col min="12286" max="12533" width="9.140625" style="73"/>
    <col min="12534" max="12534" width="28.85546875" style="73" bestFit="1" customWidth="1"/>
    <col min="12535" max="12535" width="13.140625" style="73" bestFit="1" customWidth="1"/>
    <col min="12536" max="12537" width="13.7109375" style="73" customWidth="1"/>
    <col min="12538" max="12538" width="5.85546875" style="73" customWidth="1"/>
    <col min="12539" max="12539" width="12.7109375" style="73" bestFit="1" customWidth="1"/>
    <col min="12540" max="12541" width="14.28515625" style="73" customWidth="1"/>
    <col min="12542" max="12789" width="9.140625" style="73"/>
    <col min="12790" max="12790" width="28.85546875" style="73" bestFit="1" customWidth="1"/>
    <col min="12791" max="12791" width="13.140625" style="73" bestFit="1" customWidth="1"/>
    <col min="12792" max="12793" width="13.7109375" style="73" customWidth="1"/>
    <col min="12794" max="12794" width="5.85546875" style="73" customWidth="1"/>
    <col min="12795" max="12795" width="12.7109375" style="73" bestFit="1" customWidth="1"/>
    <col min="12796" max="12797" width="14.28515625" style="73" customWidth="1"/>
    <col min="12798" max="13045" width="9.140625" style="73"/>
    <col min="13046" max="13046" width="28.85546875" style="73" bestFit="1" customWidth="1"/>
    <col min="13047" max="13047" width="13.140625" style="73" bestFit="1" customWidth="1"/>
    <col min="13048" max="13049" width="13.7109375" style="73" customWidth="1"/>
    <col min="13050" max="13050" width="5.85546875" style="73" customWidth="1"/>
    <col min="13051" max="13051" width="12.7109375" style="73" bestFit="1" customWidth="1"/>
    <col min="13052" max="13053" width="14.28515625" style="73" customWidth="1"/>
    <col min="13054" max="13301" width="9.140625" style="73"/>
    <col min="13302" max="13302" width="28.85546875" style="73" bestFit="1" customWidth="1"/>
    <col min="13303" max="13303" width="13.140625" style="73" bestFit="1" customWidth="1"/>
    <col min="13304" max="13305" width="13.7109375" style="73" customWidth="1"/>
    <col min="13306" max="13306" width="5.85546875" style="73" customWidth="1"/>
    <col min="13307" max="13307" width="12.7109375" style="73" bestFit="1" customWidth="1"/>
    <col min="13308" max="13309" width="14.28515625" style="73" customWidth="1"/>
    <col min="13310" max="13557" width="9.140625" style="73"/>
    <col min="13558" max="13558" width="28.85546875" style="73" bestFit="1" customWidth="1"/>
    <col min="13559" max="13559" width="13.140625" style="73" bestFit="1" customWidth="1"/>
    <col min="13560" max="13561" width="13.7109375" style="73" customWidth="1"/>
    <col min="13562" max="13562" width="5.85546875" style="73" customWidth="1"/>
    <col min="13563" max="13563" width="12.7109375" style="73" bestFit="1" customWidth="1"/>
    <col min="13564" max="13565" width="14.28515625" style="73" customWidth="1"/>
    <col min="13566" max="13813" width="9.140625" style="73"/>
    <col min="13814" max="13814" width="28.85546875" style="73" bestFit="1" customWidth="1"/>
    <col min="13815" max="13815" width="13.140625" style="73" bestFit="1" customWidth="1"/>
    <col min="13816" max="13817" width="13.7109375" style="73" customWidth="1"/>
    <col min="13818" max="13818" width="5.85546875" style="73" customWidth="1"/>
    <col min="13819" max="13819" width="12.7109375" style="73" bestFit="1" customWidth="1"/>
    <col min="13820" max="13821" width="14.28515625" style="73" customWidth="1"/>
    <col min="13822" max="14069" width="9.140625" style="73"/>
    <col min="14070" max="14070" width="28.85546875" style="73" bestFit="1" customWidth="1"/>
    <col min="14071" max="14071" width="13.140625" style="73" bestFit="1" customWidth="1"/>
    <col min="14072" max="14073" width="13.7109375" style="73" customWidth="1"/>
    <col min="14074" max="14074" width="5.85546875" style="73" customWidth="1"/>
    <col min="14075" max="14075" width="12.7109375" style="73" bestFit="1" customWidth="1"/>
    <col min="14076" max="14077" width="14.28515625" style="73" customWidth="1"/>
    <col min="14078" max="14325" width="9.140625" style="73"/>
    <col min="14326" max="14326" width="28.85546875" style="73" bestFit="1" customWidth="1"/>
    <col min="14327" max="14327" width="13.140625" style="73" bestFit="1" customWidth="1"/>
    <col min="14328" max="14329" width="13.7109375" style="73" customWidth="1"/>
    <col min="14330" max="14330" width="5.85546875" style="73" customWidth="1"/>
    <col min="14331" max="14331" width="12.7109375" style="73" bestFit="1" customWidth="1"/>
    <col min="14332" max="14333" width="14.28515625" style="73" customWidth="1"/>
    <col min="14334" max="14581" width="9.140625" style="73"/>
    <col min="14582" max="14582" width="28.85546875" style="73" bestFit="1" customWidth="1"/>
    <col min="14583" max="14583" width="13.140625" style="73" bestFit="1" customWidth="1"/>
    <col min="14584" max="14585" width="13.7109375" style="73" customWidth="1"/>
    <col min="14586" max="14586" width="5.85546875" style="73" customWidth="1"/>
    <col min="14587" max="14587" width="12.7109375" style="73" bestFit="1" customWidth="1"/>
    <col min="14588" max="14589" width="14.28515625" style="73" customWidth="1"/>
    <col min="14590" max="14837" width="9.140625" style="73"/>
    <col min="14838" max="14838" width="28.85546875" style="73" bestFit="1" customWidth="1"/>
    <col min="14839" max="14839" width="13.140625" style="73" bestFit="1" customWidth="1"/>
    <col min="14840" max="14841" width="13.7109375" style="73" customWidth="1"/>
    <col min="14842" max="14842" width="5.85546875" style="73" customWidth="1"/>
    <col min="14843" max="14843" width="12.7109375" style="73" bestFit="1" customWidth="1"/>
    <col min="14844" max="14845" width="14.28515625" style="73" customWidth="1"/>
    <col min="14846" max="15093" width="9.140625" style="73"/>
    <col min="15094" max="15094" width="28.85546875" style="73" bestFit="1" customWidth="1"/>
    <col min="15095" max="15095" width="13.140625" style="73" bestFit="1" customWidth="1"/>
    <col min="15096" max="15097" width="13.7109375" style="73" customWidth="1"/>
    <col min="15098" max="15098" width="5.85546875" style="73" customWidth="1"/>
    <col min="15099" max="15099" width="12.7109375" style="73" bestFit="1" customWidth="1"/>
    <col min="15100" max="15101" width="14.28515625" style="73" customWidth="1"/>
    <col min="15102" max="15349" width="9.140625" style="73"/>
    <col min="15350" max="15350" width="28.85546875" style="73" bestFit="1" customWidth="1"/>
    <col min="15351" max="15351" width="13.140625" style="73" bestFit="1" customWidth="1"/>
    <col min="15352" max="15353" width="13.7109375" style="73" customWidth="1"/>
    <col min="15354" max="15354" width="5.85546875" style="73" customWidth="1"/>
    <col min="15355" max="15355" width="12.7109375" style="73" bestFit="1" customWidth="1"/>
    <col min="15356" max="15357" width="14.28515625" style="73" customWidth="1"/>
    <col min="15358" max="15605" width="9.140625" style="73"/>
    <col min="15606" max="15606" width="28.85546875" style="73" bestFit="1" customWidth="1"/>
    <col min="15607" max="15607" width="13.140625" style="73" bestFit="1" customWidth="1"/>
    <col min="15608" max="15609" width="13.7109375" style="73" customWidth="1"/>
    <col min="15610" max="15610" width="5.85546875" style="73" customWidth="1"/>
    <col min="15611" max="15611" width="12.7109375" style="73" bestFit="1" customWidth="1"/>
    <col min="15612" max="15613" width="14.28515625" style="73" customWidth="1"/>
    <col min="15614" max="15861" width="9.140625" style="73"/>
    <col min="15862" max="15862" width="28.85546875" style="73" bestFit="1" customWidth="1"/>
    <col min="15863" max="15863" width="13.140625" style="73" bestFit="1" customWidth="1"/>
    <col min="15864" max="15865" width="13.7109375" style="73" customWidth="1"/>
    <col min="15866" max="15866" width="5.85546875" style="73" customWidth="1"/>
    <col min="15867" max="15867" width="12.7109375" style="73" bestFit="1" customWidth="1"/>
    <col min="15868" max="15869" width="14.28515625" style="73" customWidth="1"/>
    <col min="15870" max="16117" width="9.140625" style="73"/>
    <col min="16118" max="16118" width="28.85546875" style="73" bestFit="1" customWidth="1"/>
    <col min="16119" max="16119" width="13.140625" style="73" bestFit="1" customWidth="1"/>
    <col min="16120" max="16121" width="13.7109375" style="73" customWidth="1"/>
    <col min="16122" max="16122" width="5.85546875" style="73" customWidth="1"/>
    <col min="16123" max="16123" width="12.7109375" style="73" bestFit="1" customWidth="1"/>
    <col min="16124" max="16125" width="14.28515625" style="73" customWidth="1"/>
    <col min="16126" max="16384" width="9.140625" style="73"/>
  </cols>
  <sheetData>
    <row r="2" spans="2:4" ht="18.75">
      <c r="B2" s="236" t="s">
        <v>70</v>
      </c>
      <c r="C2" s="236"/>
      <c r="D2" s="236"/>
    </row>
    <row r="3" spans="2:4" ht="36">
      <c r="B3" s="74"/>
      <c r="C3" s="75" t="s">
        <v>86</v>
      </c>
      <c r="D3" s="75" t="s">
        <v>87</v>
      </c>
    </row>
    <row r="4" spans="2:4" ht="18">
      <c r="B4" s="75" t="s">
        <v>71</v>
      </c>
      <c r="C4" s="76">
        <f>+[24]Regulatório!$H$18/1000</f>
        <v>59.012099999999968</v>
      </c>
      <c r="D4" s="76">
        <f>+[24]Regulatório!$D$18/1000</f>
        <v>66.314170000000018</v>
      </c>
    </row>
    <row r="5" spans="2:4" ht="18">
      <c r="B5" s="75" t="s">
        <v>53</v>
      </c>
      <c r="C5" s="76">
        <f>+[24]Regulatório!$F$18/1000</f>
        <v>-1.56775</v>
      </c>
      <c r="D5" s="76">
        <f>+[24]Regulatório!$B$18/1000</f>
        <v>-0.92500000000000004</v>
      </c>
    </row>
    <row r="6" spans="2:4" ht="18">
      <c r="B6" s="77" t="s">
        <v>54</v>
      </c>
      <c r="C6" s="78">
        <f>+[24]Regulatório!$G$18/1000</f>
        <v>-0.70699999999999996</v>
      </c>
      <c r="D6" s="78">
        <f>+[24]Regulatório!$C$18/1000</f>
        <v>-0.72099999999999997</v>
      </c>
    </row>
    <row r="7" spans="2:4" ht="18">
      <c r="B7" s="77" t="s">
        <v>85</v>
      </c>
      <c r="C7" s="78">
        <v>0</v>
      </c>
      <c r="D7" s="78">
        <f>+[24]Regulatório!$E$18/1000</f>
        <v>1.7549200000000005</v>
      </c>
    </row>
    <row r="8" spans="2:4" ht="36.75" thickBot="1">
      <c r="B8" s="79" t="s">
        <v>72</v>
      </c>
      <c r="C8" s="80">
        <f>+C4+C5+C6</f>
        <v>56.737349999999971</v>
      </c>
      <c r="D8" s="80">
        <f>+D4+D5+D6</f>
        <v>64.668170000000018</v>
      </c>
    </row>
  </sheetData>
  <mergeCells count="1">
    <mergeCell ref="B2:D2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92D050"/>
  </sheetPr>
  <dimension ref="A2:K35"/>
  <sheetViews>
    <sheetView workbookViewId="0">
      <selection activeCell="D30" sqref="D30"/>
    </sheetView>
  </sheetViews>
  <sheetFormatPr defaultRowHeight="12.75"/>
  <cols>
    <col min="1" max="1" width="9.140625" style="141"/>
    <col min="2" max="2" width="51.5703125" style="141" bestFit="1" customWidth="1"/>
    <col min="3" max="3" width="21.85546875" style="141" hidden="1" customWidth="1"/>
    <col min="4" max="4" width="21.85546875" style="141" customWidth="1"/>
    <col min="5" max="16384" width="9.140625" style="141"/>
  </cols>
  <sheetData>
    <row r="2" spans="2:4" ht="31.5">
      <c r="B2" s="140" t="s">
        <v>91</v>
      </c>
      <c r="C2" s="138" t="s">
        <v>92</v>
      </c>
      <c r="D2" s="138" t="s">
        <v>93</v>
      </c>
    </row>
    <row r="3" spans="2:4" ht="31.5" customHeight="1">
      <c r="B3" s="136" t="s">
        <v>94</v>
      </c>
      <c r="C3" s="142">
        <v>3896328</v>
      </c>
      <c r="D3" s="142">
        <v>3896328</v>
      </c>
    </row>
    <row r="4" spans="2:4" ht="31.5" customHeight="1">
      <c r="B4" s="137" t="s">
        <v>95</v>
      </c>
      <c r="C4" s="143" t="s">
        <v>96</v>
      </c>
      <c r="D4" s="143" t="s">
        <v>96</v>
      </c>
    </row>
    <row r="5" spans="2:4" ht="31.5" customHeight="1">
      <c r="B5" s="136" t="s">
        <v>97</v>
      </c>
      <c r="C5" s="144" t="s">
        <v>98</v>
      </c>
      <c r="D5" s="144" t="s">
        <v>98</v>
      </c>
    </row>
    <row r="6" spans="2:4" ht="31.5" customHeight="1">
      <c r="B6" s="137" t="s">
        <v>99</v>
      </c>
      <c r="C6" s="143" t="s">
        <v>100</v>
      </c>
      <c r="D6" s="143" t="s">
        <v>100</v>
      </c>
    </row>
    <row r="7" spans="2:4" ht="31.5" customHeight="1">
      <c r="B7" s="140" t="s">
        <v>102</v>
      </c>
      <c r="C7" s="139" t="s">
        <v>92</v>
      </c>
      <c r="D7" s="139"/>
    </row>
    <row r="8" spans="2:4" ht="31.5" customHeight="1">
      <c r="B8" s="145" t="s">
        <v>103</v>
      </c>
      <c r="C8" s="142" t="s">
        <v>49</v>
      </c>
      <c r="D8" s="142">
        <v>1490985</v>
      </c>
    </row>
    <row r="9" spans="2:4" ht="31.5" customHeight="1">
      <c r="B9" s="137" t="s">
        <v>104</v>
      </c>
      <c r="C9" s="146" t="s">
        <v>49</v>
      </c>
      <c r="D9" s="146">
        <f>+[25]Dados!$C$41/1000</f>
        <v>5141579.4063844355</v>
      </c>
    </row>
    <row r="10" spans="2:4" ht="31.5" customHeight="1">
      <c r="B10" s="151" t="s">
        <v>90</v>
      </c>
      <c r="C10" s="152">
        <v>943183</v>
      </c>
      <c r="D10" s="152">
        <f>+D9-D8</f>
        <v>3650594.4063844355</v>
      </c>
    </row>
    <row r="11" spans="2:4" ht="31.5" customHeight="1">
      <c r="B11" s="136"/>
      <c r="C11" s="144" t="s">
        <v>49</v>
      </c>
      <c r="D11" s="147"/>
    </row>
    <row r="12" spans="2:4" ht="39" customHeight="1">
      <c r="C12" s="148"/>
      <c r="D12" s="148"/>
    </row>
    <row r="16" spans="2:4" ht="16.5">
      <c r="B16" s="149" t="s">
        <v>101</v>
      </c>
    </row>
    <row r="17" spans="1:11" ht="18">
      <c r="B17" s="150"/>
    </row>
    <row r="18" spans="1:11">
      <c r="A18" s="154"/>
      <c r="B18" s="154"/>
      <c r="C18" s="154"/>
      <c r="D18" s="154"/>
      <c r="E18" s="154"/>
      <c r="F18" s="154"/>
      <c r="G18" s="154"/>
      <c r="H18" s="154"/>
      <c r="I18" s="154"/>
      <c r="J18" s="154"/>
      <c r="K18" s="154"/>
    </row>
    <row r="27" spans="1:11" ht="31.5">
      <c r="B27" s="140" t="s">
        <v>106</v>
      </c>
      <c r="C27" s="153" t="s">
        <v>92</v>
      </c>
      <c r="D27" s="153" t="s">
        <v>93</v>
      </c>
    </row>
    <row r="28" spans="1:11" ht="31.5" customHeight="1">
      <c r="B28" s="136" t="s">
        <v>105</v>
      </c>
      <c r="C28" s="142">
        <v>3896328</v>
      </c>
      <c r="D28" s="142">
        <v>3896328</v>
      </c>
    </row>
    <row r="29" spans="1:11" ht="31.5" customHeight="1">
      <c r="B29" s="137" t="s">
        <v>107</v>
      </c>
      <c r="C29" s="143" t="s">
        <v>96</v>
      </c>
      <c r="D29" s="143" t="s">
        <v>116</v>
      </c>
    </row>
    <row r="30" spans="1:11" ht="31.5" customHeight="1">
      <c r="B30" s="136" t="s">
        <v>110</v>
      </c>
      <c r="C30" s="144" t="s">
        <v>98</v>
      </c>
      <c r="D30" s="144" t="s">
        <v>109</v>
      </c>
    </row>
    <row r="31" spans="1:11" ht="31.5" customHeight="1">
      <c r="B31" s="137" t="s">
        <v>111</v>
      </c>
      <c r="C31" s="143" t="s">
        <v>100</v>
      </c>
      <c r="D31" s="143" t="s">
        <v>108</v>
      </c>
    </row>
    <row r="32" spans="1:11" ht="31.5">
      <c r="B32" s="140" t="s">
        <v>112</v>
      </c>
      <c r="C32" s="153" t="s">
        <v>92</v>
      </c>
      <c r="D32" s="153"/>
    </row>
    <row r="33" spans="2:4" ht="31.5" customHeight="1">
      <c r="B33" s="145" t="s">
        <v>113</v>
      </c>
      <c r="C33" s="142" t="s">
        <v>49</v>
      </c>
      <c r="D33" s="142">
        <v>1490985</v>
      </c>
    </row>
    <row r="34" spans="2:4" ht="31.5" customHeight="1">
      <c r="B34" s="137" t="s">
        <v>114</v>
      </c>
      <c r="C34" s="146" t="s">
        <v>49</v>
      </c>
      <c r="D34" s="146">
        <f>+[25]Dados!$C$41/1000</f>
        <v>5141579.4063844355</v>
      </c>
    </row>
    <row r="35" spans="2:4" ht="31.5" customHeight="1">
      <c r="B35" s="151" t="s">
        <v>115</v>
      </c>
      <c r="C35" s="152">
        <v>943183</v>
      </c>
      <c r="D35" s="152">
        <f>+D34-D33</f>
        <v>3650594.4063844355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"/>
  <sheetViews>
    <sheetView workbookViewId="0"/>
  </sheetViews>
  <sheetFormatPr defaultRowHeight="12.75"/>
  <sheetData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8</vt:i4>
      </vt:variant>
      <vt:variant>
        <vt:lpstr>Intervalos Nomeados</vt:lpstr>
      </vt:variant>
      <vt:variant>
        <vt:i4>3</vt:i4>
      </vt:variant>
    </vt:vector>
  </HeadingPairs>
  <TitlesOfParts>
    <vt:vector size="11" baseType="lpstr">
      <vt:lpstr>DRE</vt:lpstr>
      <vt:lpstr>Result (2)</vt:lpstr>
      <vt:lpstr>REG Balance Sheet</vt:lpstr>
      <vt:lpstr>Custos e Despesas (2)</vt:lpstr>
      <vt:lpstr>Equity</vt:lpstr>
      <vt:lpstr>Equivalência.</vt:lpstr>
      <vt:lpstr>RBSE</vt:lpstr>
      <vt:lpstr>Plan1</vt:lpstr>
      <vt:lpstr>'Custos e Despesas (2)'!Area_de_impressao</vt:lpstr>
      <vt:lpstr>DRE!Area_de_impressao</vt:lpstr>
      <vt:lpstr>'Result (2)'!Area_de_impressao</vt:lpstr>
    </vt:vector>
  </TitlesOfParts>
  <Company>CTEEP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CTEEP</dc:creator>
  <cp:lastModifiedBy>Admin</cp:lastModifiedBy>
  <cp:lastPrinted>2020-10-02T12:38:22Z</cp:lastPrinted>
  <dcterms:created xsi:type="dcterms:W3CDTF">2015-07-22T12:44:41Z</dcterms:created>
  <dcterms:modified xsi:type="dcterms:W3CDTF">2020-10-27T20:35:11Z</dcterms:modified>
</cp:coreProperties>
</file>